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eneingabe" sheetId="1" state="visible" r:id="rId3"/>
    <sheet name="EG" sheetId="2" state="visible" r:id="rId4"/>
    <sheet name="OG" sheetId="3" state="visible" r:id="rId5"/>
    <sheet name="Erläuterungen" sheetId="4" state="visible" r:id="rId6"/>
  </sheets>
  <definedNames>
    <definedName function="false" hidden="false" localSheetId="0" name="_xlnm.Print_Area" vbProcedure="false">Dateneingabe!$Z$1:$AI$87</definedName>
    <definedName function="false" hidden="false" localSheetId="1" name="_xlnm.Print_Area" vbProcedure="false">EG!$A$1:$J$48</definedName>
    <definedName function="false" hidden="false" localSheetId="2" name="_xlnm.Print_Area" vbProcedure="false">OG!$A$1:$K$56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<sst xmlns="http://schemas.openxmlformats.org/spreadsheetml/2006/main" count="161" uniqueCount="89">
  <si>
    <t xml:space="preserve">DATENEINGABE</t>
  </si>
  <si>
    <t xml:space="preserve">Name Vermieter</t>
  </si>
  <si>
    <t xml:space="preserve">xxxxxxxxxxx-Str. 6b</t>
  </si>
  <si>
    <t xml:space="preserve">7xxxx Stadt</t>
  </si>
  <si>
    <t xml:space="preserve">Zählernr.:</t>
  </si>
  <si>
    <t xml:space="preserve">Monate</t>
  </si>
  <si>
    <t xml:space="preserve">Tage</t>
  </si>
  <si>
    <t xml:space="preserve">Namen</t>
  </si>
  <si>
    <t xml:space="preserve">Kontonr.:</t>
  </si>
  <si>
    <t xml:space="preserve">Zeitraum 1</t>
  </si>
  <si>
    <t xml:space="preserve">bis</t>
  </si>
  <si>
    <t xml:space="preserve">EG</t>
  </si>
  <si>
    <t xml:space="preserve">Name Erdgeschoss</t>
  </si>
  <si>
    <t xml:space="preserve">DE23 xxxx xxxx xxxx xx</t>
  </si>
  <si>
    <t xml:space="preserve">Zeitraum 2</t>
  </si>
  <si>
    <t xml:space="preserve">OG</t>
  </si>
  <si>
    <t xml:space="preserve">Name Obergeschoss</t>
  </si>
  <si>
    <t xml:space="preserve">DExx xxxx xxxx xxxx xx</t>
  </si>
  <si>
    <t xml:space="preserve">Gesamt</t>
  </si>
  <si>
    <t xml:space="preserve">Eigene</t>
  </si>
  <si>
    <t xml:space="preserve">DE97 xxxx xxxx xxxx xx</t>
  </si>
  <si>
    <t xml:space="preserve">Zählerstände Hauptzähler</t>
  </si>
  <si>
    <t xml:space="preserve">Zwischenzähler EG</t>
  </si>
  <si>
    <t xml:space="preserve">Differenz OG</t>
  </si>
  <si>
    <t xml:space="preserve">Notiz alte Stände EG, damit nicht in Rechnung nachgesehen werden muss</t>
  </si>
  <si>
    <t xml:space="preserve">Alt</t>
  </si>
  <si>
    <t xml:space="preserve">Neu</t>
  </si>
  <si>
    <t xml:space="preserve">kWh</t>
  </si>
  <si>
    <t xml:space="preserve">gerundet</t>
  </si>
  <si>
    <t xml:space="preserve">Arbeitspreis 1</t>
  </si>
  <si>
    <t xml:space="preserve">Arbeitspreis 2</t>
  </si>
  <si>
    <t xml:space="preserve">Arbeitspreis</t>
  </si>
  <si>
    <t xml:space="preserve">Von</t>
  </si>
  <si>
    <t xml:space="preserve">Bis</t>
  </si>
  <si>
    <t xml:space="preserve">Ct/kWh</t>
  </si>
  <si>
    <t xml:space="preserve">Hauptzähler</t>
  </si>
  <si>
    <t xml:space="preserve">Kontrolle</t>
  </si>
  <si>
    <t xml:space="preserve">Grundpreis 1</t>
  </si>
  <si>
    <t xml:space="preserve">Grundpreis 2</t>
  </si>
  <si>
    <t xml:space="preserve">Grundpreis</t>
  </si>
  <si>
    <t xml:space="preserve">Jahr</t>
  </si>
  <si>
    <t xml:space="preserve">Tage/Jahr</t>
  </si>
  <si>
    <t xml:space="preserve">Vermieter</t>
  </si>
  <si>
    <t xml:space="preserve">Rechnungsbetrag</t>
  </si>
  <si>
    <t xml:space="preserve">Abschlag</t>
  </si>
  <si>
    <t xml:space="preserve">Grob Rechnungsprüfung</t>
  </si>
  <si>
    <t xml:space="preserve">Bezahlt</t>
  </si>
  <si>
    <t xml:space="preserve">Erhalten</t>
  </si>
  <si>
    <t xml:space="preserve">Rechnung</t>
  </si>
  <si>
    <t xml:space="preserve">Saldo</t>
  </si>
  <si>
    <t xml:space="preserve">Saldo Mieter</t>
  </si>
  <si>
    <t xml:space="preserve">Straße Hausnummer</t>
  </si>
  <si>
    <t xml:space="preserve">PLZ Stadt</t>
  </si>
  <si>
    <t xml:space="preserve">Jahresabrechnung Strom </t>
  </si>
  <si>
    <t xml:space="preserve">Unterzähler Nr.:</t>
  </si>
  <si>
    <t xml:space="preserve">xxxxxxxxxxxxxxxxxxxx</t>
  </si>
  <si>
    <t xml:space="preserve">Stand alt</t>
  </si>
  <si>
    <t xml:space="preserve">Stand neu</t>
  </si>
  <si>
    <t xml:space="preserve">Betrag</t>
  </si>
  <si>
    <t xml:space="preserve">Informativ Hauptzähler</t>
  </si>
  <si>
    <t xml:space="preserve">Grundpreis*</t>
  </si>
  <si>
    <t xml:space="preserve">Jahresgebühr</t>
  </si>
  <si>
    <t xml:space="preserve">Rechnungsbetrag fällig am: </t>
  </si>
  <si>
    <t xml:space="preserve">* Bei Teilzeiträumen berechnet sich der Grundpreis Jahrespreis/Kalendertage im Jahr x Kalendertage für Teilzeitraum</t>
  </si>
  <si>
    <t xml:space="preserve">Zählernummer:</t>
  </si>
  <si>
    <t xml:space="preserve">Verbrauch</t>
  </si>
  <si>
    <t xml:space="preserve">Abzüglich Zwischenzähler</t>
  </si>
  <si>
    <t xml:space="preserve">Erläuterungen</t>
  </si>
  <si>
    <t xml:space="preserve">Die Datei wurde in Libreoffice erstellt und als Excelformat (xltx) gespeichert.</t>
  </si>
  <si>
    <t xml:space="preserve">Die Dateien sind zu etwa 95 % kompatibel. Die Formatierung kann sich jedoch geringfügig unterscheiden.</t>
  </si>
  <si>
    <t xml:space="preserve">Falls es Probleme gibt, bitte mit der ots Datei versuchen.</t>
  </si>
  <si>
    <t xml:space="preserve">Die Tabellenblätter sind (ohne Kennwort) geschützt. Nur markierte Felder können ausgefüllt werden.</t>
  </si>
  <si>
    <t xml:space="preserve">Wenn gesperrte Zellen überschrieben werden, gehen die Formeln verloren!</t>
  </si>
  <si>
    <t xml:space="preserve">Aufheben der Sperre in Libreoffice → Extras → Tabelle schützen → Haken raus. Oder Rechtsklick auf Tabbellenregister.</t>
  </si>
  <si>
    <t xml:space="preserve">Bei Windows, bzw. Excel weiß ich es nicht. </t>
  </si>
  <si>
    <t xml:space="preserve">Format Datumseingabe →  tt.m.jjjj</t>
  </si>
  <si>
    <r>
      <rPr>
        <sz val="12"/>
        <rFont val="Arial"/>
        <family val="2"/>
        <charset val="1"/>
      </rPr>
      <t xml:space="preserve">In einigen Feldern erfolgt eine </t>
    </r>
    <r>
      <rPr>
        <b val="true"/>
        <sz val="12"/>
        <rFont val="Arial"/>
        <family val="2"/>
        <charset val="1"/>
      </rPr>
      <t xml:space="preserve">Datumsprüfung</t>
    </r>
    <r>
      <rPr>
        <sz val="12"/>
        <rFont val="Arial"/>
        <family val="2"/>
        <charset val="1"/>
      </rPr>
      <t xml:space="preserve"> und Warnhinweise, die bei korrekten Werten wieder verschwinden.</t>
    </r>
  </si>
  <si>
    <r>
      <rPr>
        <sz val="12"/>
        <rFont val="Arial"/>
        <family val="2"/>
        <charset val="1"/>
      </rPr>
      <t xml:space="preserve">Stimmt das </t>
    </r>
    <r>
      <rPr>
        <b val="true"/>
        <sz val="12"/>
        <rFont val="Arial"/>
        <family val="2"/>
        <charset val="1"/>
      </rPr>
      <t xml:space="preserve">abweichende Datum</t>
    </r>
    <r>
      <rPr>
        <sz val="12"/>
        <rFont val="Arial"/>
        <family val="2"/>
        <charset val="1"/>
      </rPr>
      <t xml:space="preserve">, auf OK klicken NICHT mit Return/Eigabetaste. Sonst bleibt das vorherige Datum stehen.</t>
    </r>
  </si>
  <si>
    <r>
      <rPr>
        <b val="true"/>
        <sz val="12"/>
        <rFont val="Arial"/>
        <family val="2"/>
        <charset val="1"/>
      </rPr>
      <t xml:space="preserve">Zeitraum 2</t>
    </r>
    <r>
      <rPr>
        <sz val="12"/>
        <rFont val="Arial"/>
        <family val="2"/>
        <charset val="1"/>
      </rPr>
      <t xml:space="preserve"> kommt idR nur bei Preisänderungen vor. </t>
    </r>
  </si>
  <si>
    <t xml:space="preserve">Wenn Zeitraum 2 (Zelle D4) nicht ausgefüllt ist, werden die Einträge in den orangenen Feldern ignoriert.</t>
  </si>
  <si>
    <r>
      <rPr>
        <b val="true"/>
        <sz val="12"/>
        <color rgb="FFFFA726"/>
        <rFont val="Arial"/>
        <family val="2"/>
        <charset val="1"/>
      </rPr>
      <t xml:space="preserve">ORANGENE</t>
    </r>
    <r>
      <rPr>
        <sz val="12"/>
        <color rgb="FFFFA726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 xml:space="preserve">Felder müssen daher nur bei Bedarf ausgefüllt werden. </t>
    </r>
  </si>
  <si>
    <t xml:space="preserve">Dennoch, unbedingt alle Daten in sämtlichen orangenen Feldern prüfen. Nicht überall findet eine Plausibilitätsprüfung statt.</t>
  </si>
  <si>
    <t xml:space="preserve">Es wird automatisch ausgefüllt ob ein Guthaben oder Nachzahlung besteht.</t>
  </si>
  <si>
    <t xml:space="preserve">Die jeweilige Kontoverbindung wird angezeigt.</t>
  </si>
  <si>
    <t xml:space="preserve">Vermieteradresse und Zählernummer bei Bedarf anpassen → wird automatisch in Abrechnung eingefügt.</t>
  </si>
  <si>
    <t xml:space="preserve">Für die Seite mit der Abrechnung ist ein Druckbereich festgelegt. Es wird nur diese Seite gedruckt.</t>
  </si>
  <si>
    <t xml:space="preserve">Vor dem Drucken auf Seitenvorschau, da Tabellenansicht evt. von Druckansicht abweicht. </t>
  </si>
  <si>
    <t xml:space="preserve">Da die Versorger mit Nettowerten rechnen und die USt. zum Schluss addieren, kann es evtl. zu Rundungsdifferenzen kommen.</t>
  </si>
  <si>
    <t xml:space="preserve">Eine Testtabelle mit Nettowerten (6 Stellen) führte zu höheren Rundungsdifferenzen, als eine Bruttorechnung.</t>
  </si>
</sst>
</file>

<file path=xl/styles.xml><?xml version="1.0" encoding="utf-8"?>
<styleSheet xmlns="http://schemas.openxmlformats.org/spreadsheetml/2006/main">
  <numFmts count="25">
    <numFmt numFmtId="164" formatCode="General"/>
    <numFmt numFmtId="165" formatCode="#,##0.00;[RED]\-#,##0.00"/>
    <numFmt numFmtId="166" formatCode="#,##0;[RED]\-#,##0"/>
    <numFmt numFmtId="167" formatCode="dd/mm/yy"/>
    <numFmt numFmtId="168" formatCode="yyyy"/>
    <numFmt numFmtId="169" formatCode="0&quot; Tage&quot;"/>
    <numFmt numFmtId="170" formatCode="#,##0.00"/>
    <numFmt numFmtId="171" formatCode="@"/>
    <numFmt numFmtId="172" formatCode="General"/>
    <numFmt numFmtId="173" formatCode="0;[RED]\-0"/>
    <numFmt numFmtId="174" formatCode="#,##0.00&quot; Ct.&quot;"/>
    <numFmt numFmtId="175" formatCode="#,##0.00\ [$€-407];[RED]\-#,##0.00\ [$€-407]"/>
    <numFmt numFmtId="176" formatCode="0.000"/>
    <numFmt numFmtId="177" formatCode="0"/>
    <numFmt numFmtId="178" formatCode="#,##0"/>
    <numFmt numFmtId="179" formatCode="0.00"/>
    <numFmt numFmtId="180" formatCode="0.0000&quot; Ct.&quot;"/>
    <numFmt numFmtId="181" formatCode="0\ %"/>
    <numFmt numFmtId="182" formatCode="#,##0.0"/>
    <numFmt numFmtId="183" formatCode="#,##0.00&quot; kWh&quot;"/>
    <numFmt numFmtId="184" formatCode="dd/mm/yyyy"/>
    <numFmt numFmtId="185" formatCode="#,##0.000"/>
    <numFmt numFmtId="186" formatCode="0.00&quot; Ct.&quot;"/>
    <numFmt numFmtId="187" formatCode="0.00\ %"/>
    <numFmt numFmtId="188" formatCode="0.00;[RED]\-0.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FFA726"/>
      <name val="Arial"/>
      <family val="2"/>
      <charset val="1"/>
    </font>
    <font>
      <sz val="12"/>
      <color rgb="FFFFA726"/>
      <name val="Arial"/>
      <family val="2"/>
      <charset val="1"/>
    </font>
    <font>
      <sz val="12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7CCC8"/>
        <bgColor rgb="FFCCCCFF"/>
      </patternFill>
    </fill>
    <fill>
      <patternFill patternType="solid">
        <fgColor rgb="FF90CAF9"/>
        <bgColor rgb="FFCCCCFF"/>
      </patternFill>
    </fill>
    <fill>
      <patternFill patternType="solid">
        <fgColor rgb="FFFFF3E0"/>
        <bgColor rgb="FFEEEEEE"/>
      </patternFill>
    </fill>
    <fill>
      <patternFill patternType="solid">
        <fgColor rgb="FFFFB74D"/>
        <bgColor rgb="FFFFA726"/>
      </patternFill>
    </fill>
    <fill>
      <patternFill patternType="solid">
        <fgColor rgb="FFDCEDC8"/>
        <bgColor rgb="FFEEEEEE"/>
      </patternFill>
    </fill>
    <fill>
      <patternFill patternType="solid">
        <fgColor rgb="FFEEEEEE"/>
        <bgColor rgb="FFFFF3E0"/>
      </patternFill>
    </fill>
    <fill>
      <patternFill patternType="solid">
        <fgColor rgb="FFFFB300"/>
        <bgColor rgb="FFFFA72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9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3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0" fontId="0" fillId="4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5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0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2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7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7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70" fontId="0" fillId="3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0" fillId="3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70" fontId="0" fillId="7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4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6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7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5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70" fontId="0" fillId="4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7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7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4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4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6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74" fontId="0" fillId="8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0" fillId="7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7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6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7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7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5" fontId="5" fillId="7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5" fillId="4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5" fillId="6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3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7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5" fontId="0" fillId="5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70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6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7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8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5" fontId="0" fillId="7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6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7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7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4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6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80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80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0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6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6" fontId="6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81" fontId="6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6" fontId="6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2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0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83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8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8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5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8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8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87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5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8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5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5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9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AUStandard" xfId="20"/>
  </cellStyles>
  <dxfs count="2">
    <dxf>
      <font>
        <name val="Arial"/>
        <charset val="1"/>
        <family val="2"/>
        <b val="1"/>
        <color rgb="FFFFFFFF"/>
      </font>
      <fill>
        <patternFill>
          <bgColor rgb="FFCC0000"/>
        </patternFill>
      </fill>
    </dxf>
    <dxf>
      <font>
        <name val="Arial"/>
        <charset val="1"/>
        <family val="2"/>
        <b val="1"/>
        <color rgb="FFFFFFFF"/>
      </font>
      <fill>
        <patternFill>
          <bgColor rgb="FFCC000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7CCC8"/>
      <rgbColor rgb="FF808080"/>
      <rgbColor rgb="FF9999FF"/>
      <rgbColor rgb="FF993366"/>
      <rgbColor rgb="FFFFF3E0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CEDC8"/>
      <rgbColor rgb="FFFFFF99"/>
      <rgbColor rgb="FF90CAF9"/>
      <rgbColor rgb="FFFF99CC"/>
      <rgbColor rgb="FFCC99FF"/>
      <rgbColor rgb="FFFFB74D"/>
      <rgbColor rgb="FF3366FF"/>
      <rgbColor rgb="FF33CCCC"/>
      <rgbColor rgb="FF99CC00"/>
      <rgbColor rgb="FFFFB300"/>
      <rgbColor rgb="FFFFA72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C102"/>
  <sheetViews>
    <sheetView showFormulas="false" showGridLines="true" showRowColHeaders="true" showZeros="false" rightToLeft="false" tabSelected="true" showOutlineSymbols="true" defaultGridColor="true" view="normal" topLeftCell="A1" colorId="64" zoomScale="130" zoomScaleNormal="130" zoomScalePageLayoutView="100" workbookViewId="0">
      <selection pane="topLeft" activeCell="C1" activeCellId="0" sqref="C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3.8"/>
    <col collapsed="false" customWidth="true" hidden="false" outlineLevel="0" max="2" min="2" style="1" width="10.65"/>
    <col collapsed="false" customWidth="true" hidden="false" outlineLevel="0" max="3" min="3" style="2" width="10.16"/>
    <col collapsed="false" customWidth="true" hidden="false" outlineLevel="0" max="4" min="4" style="1" width="9.79"/>
    <col collapsed="false" customWidth="true" hidden="false" outlineLevel="0" max="5" min="5" style="1" width="14.02"/>
    <col collapsed="false" customWidth="true" hidden="false" outlineLevel="0" max="7" min="6" style="1" width="12.26"/>
    <col collapsed="false" customWidth="true" hidden="false" outlineLevel="0" max="8" min="8" style="1" width="13.91"/>
    <col collapsed="false" customWidth="true" hidden="false" outlineLevel="0" max="9" min="9" style="1" width="6.96"/>
    <col collapsed="false" customWidth="true" hidden="false" outlineLevel="0" max="10" min="10" style="3" width="25.84"/>
    <col collapsed="false" customWidth="true" hidden="false" outlineLevel="0" max="11" min="11" style="4" width="9.63"/>
    <col collapsed="false" customWidth="true" hidden="false" outlineLevel="0" max="12" min="12" style="5" width="8.13"/>
    <col collapsed="false" customWidth="true" hidden="false" outlineLevel="0" max="13" min="13" style="3" width="13.91"/>
    <col collapsed="false" customWidth="true" hidden="false" outlineLevel="0" max="14" min="14" style="3" width="10.06"/>
    <col collapsed="false" customWidth="true" hidden="false" outlineLevel="0" max="15" min="15" style="1" width="10.38"/>
    <col collapsed="false" customWidth="true" hidden="false" outlineLevel="0" max="16" min="16" style="1" width="12.61"/>
    <col collapsed="false" customWidth="true" hidden="false" outlineLevel="0" max="20" min="17" style="1" width="10.36"/>
    <col collapsed="false" customWidth="true" hidden="false" outlineLevel="0" max="21" min="21" style="6" width="12.27"/>
    <col collapsed="false" customWidth="true" hidden="false" outlineLevel="0" max="22" min="22" style="1" width="9.1"/>
    <col collapsed="false" customWidth="true" hidden="false" outlineLevel="0" max="23" min="23" style="7" width="11.64"/>
    <col collapsed="false" customWidth="true" hidden="false" outlineLevel="0" max="24" min="24" style="7" width="20.58"/>
    <col collapsed="false" customWidth="true" hidden="false" outlineLevel="0" max="25" min="25" style="7" width="12.76"/>
    <col collapsed="false" customWidth="true" hidden="false" outlineLevel="0" max="26" min="26" style="1" width="13.02"/>
    <col collapsed="false" customWidth="true" hidden="false" outlineLevel="0" max="27" min="27" style="1" width="11.64"/>
    <col collapsed="false" customWidth="true" hidden="false" outlineLevel="0" max="28" min="28" style="1" width="4.8"/>
    <col collapsed="false" customWidth="true" hidden="false" outlineLevel="0" max="29" min="29" style="1" width="11.62"/>
    <col collapsed="false" customWidth="true" hidden="false" outlineLevel="0" max="30" min="30" style="1" width="6.7"/>
    <col collapsed="false" customWidth="true" hidden="false" outlineLevel="0" max="31" min="31" style="1" width="11.11"/>
    <col collapsed="false" customWidth="true" hidden="false" outlineLevel="0" max="32" min="32" style="1" width="12.51"/>
    <col collapsed="false" customWidth="true" hidden="false" outlineLevel="0" max="33" min="33" style="1" width="12.26"/>
    <col collapsed="false" customWidth="true" hidden="false" outlineLevel="0" max="34" min="34" style="1" width="13.13"/>
    <col collapsed="false" customWidth="true" hidden="false" outlineLevel="0" max="35" min="35" style="1" width="12.26"/>
    <col collapsed="false" customWidth="false" hidden="false" outlineLevel="0" max="1041" min="36" style="1" width="11.52"/>
    <col collapsed="false" customWidth="false" hidden="false" outlineLevel="0" max="16384" min="1042" style="1" width="11.53"/>
  </cols>
  <sheetData>
    <row r="1" customFormat="false" ht="12.8" hidden="false" customHeight="false" outlineLevel="0" collapsed="false">
      <c r="A1" s="8" t="s">
        <v>0</v>
      </c>
      <c r="B1" s="9"/>
      <c r="C1" s="10" t="s">
        <v>1</v>
      </c>
      <c r="D1" s="10"/>
      <c r="E1" s="10" t="s">
        <v>2</v>
      </c>
      <c r="F1" s="11"/>
      <c r="G1" s="12" t="s">
        <v>3</v>
      </c>
      <c r="H1" s="9"/>
      <c r="I1" s="2" t="s">
        <v>4</v>
      </c>
      <c r="J1" s="10" t="n">
        <v>12345678910</v>
      </c>
      <c r="K1" s="13"/>
      <c r="L1" s="14"/>
      <c r="M1" s="15"/>
      <c r="N1" s="15"/>
      <c r="O1" s="9"/>
      <c r="P1" s="9"/>
      <c r="Q1" s="16"/>
      <c r="R1" s="16"/>
      <c r="S1" s="16"/>
    </row>
    <row r="2" customFormat="false" ht="12.8" hidden="false" customHeight="false" outlineLevel="0" collapsed="false">
      <c r="B2" s="17"/>
      <c r="C2" s="18"/>
      <c r="D2" s="9"/>
      <c r="E2" s="7" t="s">
        <v>5</v>
      </c>
      <c r="F2" s="7" t="s">
        <v>6</v>
      </c>
      <c r="G2" s="9"/>
      <c r="H2" s="9" t="s">
        <v>7</v>
      </c>
      <c r="I2" s="9"/>
      <c r="J2" s="3" t="s">
        <v>8</v>
      </c>
      <c r="K2" s="13"/>
      <c r="L2" s="14"/>
      <c r="M2" s="15"/>
      <c r="N2" s="15"/>
      <c r="O2" s="9"/>
      <c r="P2" s="9"/>
      <c r="Q2" s="9"/>
      <c r="R2" s="19"/>
      <c r="S2" s="19"/>
      <c r="U2" s="1"/>
      <c r="W2" s="1"/>
    </row>
    <row r="3" customFormat="false" ht="12.8" hidden="false" customHeight="false" outlineLevel="0" collapsed="false">
      <c r="A3" s="8" t="s">
        <v>9</v>
      </c>
      <c r="B3" s="20"/>
      <c r="C3" s="7" t="s">
        <v>10</v>
      </c>
      <c r="D3" s="21"/>
      <c r="E3" s="7" t="str">
        <f aca="false">IF(AND(D4&lt;D3,D4&lt;&gt;""),"Datum?","")</f>
        <v/>
      </c>
      <c r="F3" s="7" t="n">
        <f aca="false">_xlfn.DAYS(D3,B3)+1</f>
        <v>1</v>
      </c>
      <c r="G3" s="22" t="s">
        <v>11</v>
      </c>
      <c r="H3" s="23" t="s">
        <v>12</v>
      </c>
      <c r="I3" s="24"/>
      <c r="J3" s="23" t="s">
        <v>13</v>
      </c>
      <c r="K3" s="13"/>
      <c r="L3" s="14"/>
      <c r="M3" s="15"/>
      <c r="N3" s="15"/>
      <c r="O3" s="9"/>
      <c r="P3" s="9"/>
      <c r="Q3" s="9"/>
      <c r="R3" s="25"/>
      <c r="S3" s="25"/>
      <c r="U3" s="1"/>
      <c r="W3" s="1"/>
    </row>
    <row r="4" customFormat="false" ht="12.8" hidden="false" customHeight="false" outlineLevel="0" collapsed="false">
      <c r="A4" s="8" t="s">
        <v>14</v>
      </c>
      <c r="B4" s="25" t="str">
        <f aca="false">IF(D4="","",D3+1)</f>
        <v/>
      </c>
      <c r="C4" s="7" t="s">
        <v>10</v>
      </c>
      <c r="D4" s="26"/>
      <c r="E4" s="27" t="str">
        <f aca="false">IF(AND(D4&gt;=D3,F4&lt;1), "Datum 2 falsch","")</f>
        <v/>
      </c>
      <c r="F4" s="7" t="str">
        <f aca="false">IF(D4&lt;&gt;"",_xlfn.DAYS(D4,B4)+1,"")</f>
        <v/>
      </c>
      <c r="G4" s="28" t="s">
        <v>15</v>
      </c>
      <c r="H4" s="23" t="s">
        <v>16</v>
      </c>
      <c r="I4" s="24"/>
      <c r="J4" s="29" t="s">
        <v>17</v>
      </c>
      <c r="K4" s="13"/>
      <c r="L4" s="14"/>
      <c r="M4" s="15"/>
      <c r="N4" s="15"/>
      <c r="O4" s="9"/>
      <c r="P4" s="9"/>
      <c r="Q4" s="9"/>
      <c r="R4" s="25"/>
      <c r="S4" s="25"/>
      <c r="U4" s="1"/>
      <c r="W4" s="1"/>
    </row>
    <row r="5" customFormat="false" ht="12.8" hidden="false" customHeight="false" outlineLevel="0" collapsed="false">
      <c r="A5" s="8" t="s">
        <v>18</v>
      </c>
      <c r="B5" s="25" t="n">
        <f aca="false">B3</f>
        <v>0</v>
      </c>
      <c r="C5" s="7" t="s">
        <v>10</v>
      </c>
      <c r="D5" s="27" t="n">
        <f aca="false">IF(D4&lt;&gt;"",D4,D3)</f>
        <v>0</v>
      </c>
      <c r="E5" s="30" t="n">
        <f aca="false">ORG.OPENOFFICE.MONTHS(B5,D5,1)+1</f>
        <v>1</v>
      </c>
      <c r="F5" s="7" t="n">
        <f aca="false">_xlfn.DAYS(D5,B5)+1</f>
        <v>1</v>
      </c>
      <c r="G5" s="31" t="s">
        <v>19</v>
      </c>
      <c r="H5" s="9"/>
      <c r="I5" s="9"/>
      <c r="J5" s="23" t="s">
        <v>20</v>
      </c>
      <c r="K5" s="13"/>
      <c r="L5" s="14"/>
      <c r="M5" s="15"/>
      <c r="N5" s="15"/>
      <c r="O5" s="9"/>
      <c r="P5" s="9"/>
      <c r="Q5" s="9"/>
      <c r="R5" s="25"/>
      <c r="S5" s="25"/>
      <c r="U5" s="1"/>
      <c r="W5" s="1"/>
    </row>
    <row r="6" customFormat="false" ht="12.8" hidden="false" customHeight="false" outlineLevel="0" collapsed="false">
      <c r="A6" s="8"/>
      <c r="C6" s="9"/>
      <c r="D6" s="32" t="str">
        <f aca="false">IF(E5&gt;12,"Zu viele Monate!",IF(F5&lt;365,"Zeitraum kleiner 1 Jahr. Enddatum korrekt?",""))</f>
        <v>Zeitraum kleiner 1 Jahr. Enddatum korrekt?</v>
      </c>
      <c r="E6" s="32"/>
      <c r="F6" s="32"/>
      <c r="G6" s="32"/>
      <c r="H6" s="33"/>
      <c r="I6" s="9"/>
      <c r="J6" s="15"/>
      <c r="K6" s="13"/>
      <c r="M6" s="34"/>
      <c r="N6" s="15"/>
      <c r="O6" s="9"/>
      <c r="P6" s="9"/>
      <c r="Q6" s="25"/>
      <c r="R6" s="25"/>
      <c r="S6" s="25"/>
      <c r="U6" s="1"/>
      <c r="W6" s="1"/>
    </row>
    <row r="7" customFormat="false" ht="12.8" hidden="false" customHeight="false" outlineLevel="0" collapsed="false">
      <c r="A7" s="35" t="s">
        <v>21</v>
      </c>
      <c r="B7" s="35"/>
      <c r="C7" s="35"/>
      <c r="D7" s="35" t="s">
        <v>22</v>
      </c>
      <c r="E7" s="35"/>
      <c r="F7" s="35"/>
      <c r="G7" s="36" t="s">
        <v>23</v>
      </c>
      <c r="H7" s="9"/>
      <c r="I7" s="9"/>
      <c r="J7" s="15" t="s">
        <v>24</v>
      </c>
      <c r="K7" s="13"/>
      <c r="L7" s="14"/>
      <c r="M7" s="15"/>
      <c r="N7" s="15"/>
      <c r="O7" s="9"/>
      <c r="P7" s="9"/>
      <c r="Q7" s="25"/>
      <c r="R7" s="25"/>
      <c r="S7" s="25"/>
      <c r="U7" s="1"/>
      <c r="W7" s="1"/>
    </row>
    <row r="8" customFormat="false" ht="12.8" hidden="false" customHeight="false" outlineLevel="0" collapsed="false">
      <c r="A8" s="37" t="s">
        <v>25</v>
      </c>
      <c r="B8" s="38" t="s">
        <v>26</v>
      </c>
      <c r="C8" s="39" t="s">
        <v>27</v>
      </c>
      <c r="D8" s="40" t="s">
        <v>25</v>
      </c>
      <c r="E8" s="41" t="s">
        <v>26</v>
      </c>
      <c r="F8" s="42" t="s">
        <v>27</v>
      </c>
      <c r="G8" s="43" t="s">
        <v>27</v>
      </c>
      <c r="H8" s="9"/>
      <c r="I8" s="9"/>
      <c r="J8" s="44" t="n">
        <v>45689</v>
      </c>
      <c r="K8" s="13" t="n">
        <v>1243.67</v>
      </c>
      <c r="L8" s="14" t="n">
        <f aca="false">K8</f>
        <v>1243.67</v>
      </c>
      <c r="M8" s="15" t="s">
        <v>28</v>
      </c>
      <c r="N8" s="15"/>
      <c r="O8" s="9"/>
      <c r="P8" s="9"/>
      <c r="Q8" s="25"/>
      <c r="R8" s="25"/>
      <c r="S8" s="25"/>
      <c r="U8" s="1"/>
      <c r="W8" s="1"/>
    </row>
    <row r="9" customFormat="false" ht="12.8" hidden="false" customHeight="false" outlineLevel="0" collapsed="false">
      <c r="A9" s="45"/>
      <c r="B9" s="46"/>
      <c r="C9" s="47" t="n">
        <f aca="false">B9-A9</f>
        <v>0</v>
      </c>
      <c r="D9" s="46" t="n">
        <v>0</v>
      </c>
      <c r="E9" s="46"/>
      <c r="F9" s="48" t="n">
        <f aca="false">E9-D9</f>
        <v>0</v>
      </c>
      <c r="G9" s="49" t="n">
        <f aca="false">C9-F9</f>
        <v>0</v>
      </c>
      <c r="H9" s="50" t="str">
        <f aca="false">IF(OR(G9&lt;=0,,F9&lt;=0),"Zählerstände prüfen","")</f>
        <v>Zählerstände prüfen</v>
      </c>
      <c r="I9" s="50"/>
      <c r="J9" s="44" t="n">
        <f aca="false">EDATE(J8,12)</f>
        <v>46054</v>
      </c>
      <c r="K9" s="13" t="n">
        <v>123.55</v>
      </c>
      <c r="L9" s="14" t="n">
        <f aca="false">K9</f>
        <v>123.55</v>
      </c>
      <c r="M9" s="15"/>
      <c r="N9" s="15"/>
      <c r="O9" s="9"/>
      <c r="P9" s="9"/>
      <c r="Q9" s="25"/>
      <c r="R9" s="25"/>
      <c r="S9" s="25"/>
      <c r="U9" s="1"/>
      <c r="W9" s="1"/>
    </row>
    <row r="10" customFormat="false" ht="12.8" hidden="false" customHeight="false" outlineLevel="0" collapsed="false">
      <c r="A10" s="51" t="str">
        <f aca="false">IF(B4="","",B9)</f>
        <v/>
      </c>
      <c r="B10" s="52"/>
      <c r="C10" s="47" t="str">
        <f aca="false">IF(A10="","",B10-A10)</f>
        <v/>
      </c>
      <c r="D10" s="53" t="str">
        <f aca="false">IF(A10="","",E9)</f>
        <v/>
      </c>
      <c r="E10" s="52"/>
      <c r="F10" s="48" t="str">
        <f aca="false">IF(A10="","",E10-D10)</f>
        <v/>
      </c>
      <c r="G10" s="49" t="str">
        <f aca="false">IF(A10="","",C10-F10)</f>
        <v/>
      </c>
      <c r="H10" s="50" t="str">
        <f aca="false">IF(OR(G10&lt;=0,,F10&lt;=0),"Zählerstände prüfen","")</f>
        <v/>
      </c>
      <c r="I10" s="50"/>
      <c r="J10" s="44" t="n">
        <f aca="false">EDATE(J9,12)</f>
        <v>46419</v>
      </c>
      <c r="K10" s="13"/>
      <c r="L10" s="14" t="n">
        <f aca="false">K10</f>
        <v>0</v>
      </c>
      <c r="M10" s="15"/>
      <c r="N10" s="15"/>
      <c r="O10" s="9"/>
      <c r="P10" s="9"/>
      <c r="Q10" s="25"/>
      <c r="R10" s="25"/>
      <c r="S10" s="25"/>
      <c r="U10" s="1"/>
      <c r="W10" s="1"/>
    </row>
    <row r="11" customFormat="false" ht="12.8" hidden="false" customHeight="false" outlineLevel="0" collapsed="false">
      <c r="A11" s="54"/>
      <c r="B11" s="55"/>
      <c r="C11" s="56" t="n">
        <f aca="false">SUM(C9:C10)</f>
        <v>0</v>
      </c>
      <c r="D11" s="57"/>
      <c r="E11" s="58"/>
      <c r="F11" s="59" t="n">
        <f aca="false">SUM(F9:F10)</f>
        <v>0</v>
      </c>
      <c r="G11" s="60" t="n">
        <f aca="false">SUM(G9:G10)</f>
        <v>0</v>
      </c>
      <c r="H11" s="25"/>
      <c r="I11" s="9"/>
      <c r="J11" s="44" t="n">
        <f aca="false">EDATE(J10,12)</f>
        <v>46784</v>
      </c>
      <c r="K11" s="13"/>
      <c r="L11" s="14" t="n">
        <f aca="false">K11</f>
        <v>0</v>
      </c>
      <c r="M11" s="15"/>
      <c r="N11" s="15"/>
      <c r="O11" s="9"/>
      <c r="P11" s="9"/>
      <c r="Q11" s="25"/>
      <c r="R11" s="25"/>
      <c r="S11" s="25"/>
      <c r="U11" s="1"/>
      <c r="W11" s="1"/>
    </row>
    <row r="12" customFormat="false" ht="12.8" hidden="true" customHeight="false" outlineLevel="0" collapsed="false">
      <c r="A12" s="61" t="n">
        <f aca="false">A9</f>
        <v>0</v>
      </c>
      <c r="B12" s="61" t="n">
        <f aca="false">IF(C10="",C9,A12+C9+C10)</f>
        <v>0</v>
      </c>
      <c r="C12" s="9"/>
      <c r="D12" s="9"/>
      <c r="E12" s="9"/>
      <c r="F12" s="9"/>
      <c r="G12" s="9"/>
      <c r="H12" s="62"/>
      <c r="I12" s="9"/>
      <c r="J12" s="15"/>
      <c r="K12" s="13"/>
      <c r="L12" s="14"/>
      <c r="M12" s="15"/>
      <c r="N12" s="15"/>
      <c r="O12" s="9"/>
      <c r="P12" s="9"/>
      <c r="Q12" s="25"/>
      <c r="R12" s="25"/>
      <c r="S12" s="25"/>
      <c r="U12" s="1"/>
      <c r="W12" s="1"/>
    </row>
    <row r="13" customFormat="false" ht="12.8" hidden="false" customHeight="false" outlineLevel="0" collapsed="false">
      <c r="A13" s="8"/>
      <c r="E13" s="7"/>
      <c r="F13" s="7"/>
      <c r="G13" s="9"/>
      <c r="H13" s="63"/>
      <c r="I13" s="9"/>
      <c r="J13" s="44" t="n">
        <f aca="false">EDATE(J12,12)</f>
        <v>365</v>
      </c>
      <c r="K13" s="13"/>
      <c r="L13" s="14" t="n">
        <f aca="false">K13</f>
        <v>0</v>
      </c>
      <c r="M13" s="15"/>
      <c r="N13" s="15"/>
      <c r="O13" s="9"/>
      <c r="P13" s="9"/>
      <c r="Q13" s="25"/>
      <c r="R13" s="25"/>
      <c r="S13" s="25"/>
      <c r="U13" s="1"/>
      <c r="W13" s="1"/>
    </row>
    <row r="14" customFormat="false" ht="12.8" hidden="false" customHeight="false" outlineLevel="0" collapsed="false">
      <c r="A14" s="8" t="s">
        <v>29</v>
      </c>
      <c r="B14" s="64"/>
      <c r="E14" s="7"/>
      <c r="F14" s="7"/>
      <c r="G14" s="9"/>
      <c r="H14" s="9"/>
      <c r="I14" s="9"/>
      <c r="J14" s="44" t="n">
        <f aca="false">EDATE(J13,12)</f>
        <v>730</v>
      </c>
      <c r="K14" s="13"/>
      <c r="L14" s="14" t="n">
        <f aca="false">K14</f>
        <v>0</v>
      </c>
      <c r="M14" s="15"/>
      <c r="N14" s="15"/>
      <c r="O14" s="9"/>
      <c r="P14" s="9"/>
      <c r="Q14" s="25"/>
      <c r="R14" s="25"/>
      <c r="S14" s="25"/>
      <c r="U14" s="1"/>
      <c r="W14" s="1"/>
    </row>
    <row r="15" customFormat="false" ht="12.8" hidden="false" customHeight="false" outlineLevel="0" collapsed="false">
      <c r="A15" s="8" t="s">
        <v>30</v>
      </c>
      <c r="B15" s="65"/>
      <c r="E15" s="35" t="s">
        <v>31</v>
      </c>
      <c r="F15" s="35"/>
      <c r="G15" s="35"/>
      <c r="H15" s="9"/>
      <c r="I15" s="9"/>
      <c r="J15" s="44" t="n">
        <f aca="false">EDATE(J14,12)</f>
        <v>1095</v>
      </c>
      <c r="K15" s="13"/>
      <c r="L15" s="14" t="n">
        <f aca="false">K15</f>
        <v>0</v>
      </c>
      <c r="M15" s="15"/>
      <c r="N15" s="15"/>
      <c r="O15" s="9"/>
      <c r="P15" s="9"/>
      <c r="Q15" s="25"/>
      <c r="R15" s="25"/>
      <c r="S15" s="25"/>
      <c r="U15" s="1"/>
      <c r="W15" s="1"/>
    </row>
    <row r="16" customFormat="false" ht="12.8" hidden="false" customHeight="false" outlineLevel="0" collapsed="false">
      <c r="A16" s="62" t="s">
        <v>32</v>
      </c>
      <c r="B16" s="62" t="s">
        <v>33</v>
      </c>
      <c r="C16" s="2" t="s">
        <v>27</v>
      </c>
      <c r="D16" s="62" t="s">
        <v>34</v>
      </c>
      <c r="E16" s="66" t="s">
        <v>35</v>
      </c>
      <c r="F16" s="67" t="s">
        <v>11</v>
      </c>
      <c r="G16" s="68" t="s">
        <v>15</v>
      </c>
      <c r="H16" s="62" t="s">
        <v>36</v>
      </c>
      <c r="I16" s="9"/>
      <c r="J16" s="44" t="n">
        <f aca="false">EDATE(J15,12)</f>
        <v>1460</v>
      </c>
      <c r="K16" s="13"/>
      <c r="L16" s="14" t="n">
        <f aca="false">K16</f>
        <v>0</v>
      </c>
      <c r="M16" s="15"/>
      <c r="N16" s="15"/>
      <c r="O16" s="62"/>
      <c r="P16" s="69"/>
      <c r="Q16" s="25"/>
      <c r="R16" s="25"/>
      <c r="S16" s="25"/>
      <c r="U16" s="1"/>
      <c r="W16" s="1"/>
    </row>
    <row r="17" customFormat="false" ht="12.8" hidden="false" customHeight="false" outlineLevel="0" collapsed="false">
      <c r="A17" s="25" t="n">
        <f aca="false">$B$3</f>
        <v>0</v>
      </c>
      <c r="B17" s="25" t="n">
        <f aca="false">$D$3</f>
        <v>0</v>
      </c>
      <c r="C17" s="70" t="n">
        <f aca="false">C9</f>
        <v>0</v>
      </c>
      <c r="D17" s="62" t="n">
        <f aca="false">B14</f>
        <v>0</v>
      </c>
      <c r="E17" s="71" t="n">
        <f aca="false">C17*D17/100</f>
        <v>0</v>
      </c>
      <c r="F17" s="72" t="n">
        <f aca="false">F9*D17/100</f>
        <v>0</v>
      </c>
      <c r="G17" s="73" t="n">
        <f aca="false">G9*D17/100</f>
        <v>0</v>
      </c>
      <c r="H17" s="74" t="n">
        <f aca="false">SUM(F17:G17)</f>
        <v>0</v>
      </c>
      <c r="I17" s="9"/>
      <c r="J17" s="15"/>
      <c r="K17" s="13"/>
      <c r="L17" s="14"/>
      <c r="M17" s="15"/>
      <c r="N17" s="15"/>
      <c r="O17" s="62"/>
      <c r="P17" s="62"/>
      <c r="Q17" s="25"/>
      <c r="R17" s="25"/>
      <c r="S17" s="25"/>
      <c r="U17" s="1"/>
      <c r="W17" s="1"/>
    </row>
    <row r="18" customFormat="false" ht="12.8" hidden="false" customHeight="false" outlineLevel="0" collapsed="false">
      <c r="A18" s="25" t="str">
        <f aca="false">$B$4</f>
        <v/>
      </c>
      <c r="B18" s="25" t="n">
        <f aca="false">$D$4</f>
        <v>0</v>
      </c>
      <c r="C18" s="75" t="str">
        <f aca="false">C10</f>
        <v/>
      </c>
      <c r="D18" s="62" t="n">
        <f aca="false">B15</f>
        <v>0</v>
      </c>
      <c r="E18" s="71" t="str">
        <f aca="false">IF(A18="","",C18*D18/100)</f>
        <v/>
      </c>
      <c r="F18" s="72" t="str">
        <f aca="false">IF(A18="","",F10*D18/100)</f>
        <v/>
      </c>
      <c r="G18" s="73" t="str">
        <f aca="false">IF(A18="","",G10*D18/100)</f>
        <v/>
      </c>
      <c r="H18" s="74" t="n">
        <f aca="false">SUM(F18:G18)</f>
        <v>0</v>
      </c>
      <c r="I18" s="9"/>
      <c r="J18" s="15"/>
      <c r="K18" s="13"/>
      <c r="L18" s="14"/>
      <c r="M18" s="15"/>
      <c r="N18" s="15"/>
      <c r="O18" s="62"/>
      <c r="P18" s="62"/>
      <c r="Q18" s="25"/>
      <c r="R18" s="25"/>
      <c r="S18" s="25"/>
      <c r="U18" s="1"/>
      <c r="W18" s="1"/>
    </row>
    <row r="19" customFormat="false" ht="12.8" hidden="false" customHeight="false" outlineLevel="0" collapsed="false">
      <c r="B19" s="7"/>
      <c r="C19" s="76" t="n">
        <f aca="false">SUM(C17:C18)</f>
        <v>0</v>
      </c>
      <c r="D19" s="77"/>
      <c r="E19" s="78" t="n">
        <f aca="false">SUM(E17:E18)</f>
        <v>0</v>
      </c>
      <c r="F19" s="79" t="n">
        <f aca="false">SUM(F17:F18)</f>
        <v>0</v>
      </c>
      <c r="G19" s="80" t="n">
        <f aca="false">SUM(G17:G18)</f>
        <v>0</v>
      </c>
      <c r="H19" s="74" t="n">
        <f aca="false">SUM(F19:G19)</f>
        <v>0</v>
      </c>
      <c r="I19" s="9"/>
      <c r="J19" s="15"/>
      <c r="K19" s="13"/>
      <c r="L19" s="14"/>
      <c r="M19" s="15"/>
      <c r="N19" s="15"/>
      <c r="O19" s="62"/>
      <c r="P19" s="62"/>
      <c r="Q19" s="25"/>
      <c r="R19" s="25"/>
      <c r="S19" s="25"/>
      <c r="U19" s="1"/>
      <c r="W19" s="1"/>
    </row>
    <row r="20" customFormat="false" ht="12.8" hidden="false" customHeight="false" outlineLevel="0" collapsed="false">
      <c r="A20" s="8"/>
      <c r="D20" s="9"/>
      <c r="E20" s="9"/>
      <c r="F20" s="9"/>
      <c r="G20" s="9"/>
      <c r="H20" s="9"/>
      <c r="I20" s="9"/>
      <c r="J20" s="15"/>
      <c r="K20" s="13"/>
      <c r="L20" s="14"/>
      <c r="M20" s="15"/>
      <c r="N20" s="15"/>
      <c r="O20" s="62"/>
      <c r="P20" s="62"/>
      <c r="Q20" s="25"/>
      <c r="R20" s="25"/>
      <c r="S20" s="25"/>
      <c r="U20" s="1"/>
      <c r="W20" s="1"/>
    </row>
    <row r="21" customFormat="false" ht="12.8" hidden="false" customHeight="false" outlineLevel="0" collapsed="false">
      <c r="A21" s="8" t="s">
        <v>37</v>
      </c>
      <c r="B21" s="81"/>
      <c r="E21" s="7"/>
      <c r="F21" s="69"/>
      <c r="G21" s="77"/>
      <c r="H21" s="82"/>
      <c r="I21" s="9"/>
      <c r="J21" s="15"/>
      <c r="K21" s="13"/>
      <c r="L21" s="14"/>
      <c r="M21" s="15"/>
      <c r="N21" s="15"/>
      <c r="O21" s="62"/>
      <c r="P21" s="62"/>
      <c r="Q21" s="25"/>
      <c r="R21" s="25"/>
      <c r="S21" s="25"/>
      <c r="U21" s="1"/>
      <c r="W21" s="1"/>
    </row>
    <row r="22" customFormat="false" ht="12.8" hidden="false" customHeight="false" outlineLevel="0" collapsed="false">
      <c r="A22" s="8" t="s">
        <v>38</v>
      </c>
      <c r="B22" s="83"/>
      <c r="D22" s="9"/>
      <c r="E22" s="9"/>
      <c r="F22" s="35" t="s">
        <v>39</v>
      </c>
      <c r="G22" s="35"/>
      <c r="H22" s="35"/>
      <c r="I22" s="9"/>
      <c r="J22" s="15"/>
      <c r="K22" s="13"/>
      <c r="L22" s="14"/>
      <c r="M22" s="15"/>
      <c r="N22" s="15"/>
      <c r="O22" s="62"/>
      <c r="P22" s="62"/>
      <c r="Q22" s="25"/>
      <c r="R22" s="25"/>
      <c r="S22" s="25"/>
      <c r="U22" s="1"/>
      <c r="W22" s="1"/>
    </row>
    <row r="23" customFormat="false" ht="12.8" hidden="false" customHeight="false" outlineLevel="0" collapsed="false">
      <c r="A23" s="62" t="s">
        <v>32</v>
      </c>
      <c r="B23" s="62" t="s">
        <v>33</v>
      </c>
      <c r="C23" s="2" t="s">
        <v>40</v>
      </c>
      <c r="D23" s="9" t="s">
        <v>41</v>
      </c>
      <c r="E23" s="25" t="s">
        <v>6</v>
      </c>
      <c r="F23" s="66" t="s">
        <v>35</v>
      </c>
      <c r="G23" s="84" t="s">
        <v>11</v>
      </c>
      <c r="H23" s="85" t="s">
        <v>15</v>
      </c>
      <c r="I23" s="9"/>
      <c r="J23" s="15"/>
      <c r="K23" s="13"/>
      <c r="L23" s="14"/>
      <c r="M23" s="15"/>
      <c r="N23" s="15"/>
      <c r="O23" s="86"/>
      <c r="P23" s="87"/>
      <c r="Q23" s="88"/>
      <c r="R23" s="86"/>
      <c r="S23" s="86"/>
      <c r="U23" s="1"/>
      <c r="W23" s="1"/>
    </row>
    <row r="24" customFormat="false" ht="12.8" hidden="false" customHeight="false" outlineLevel="0" collapsed="false">
      <c r="A24" s="25" t="n">
        <f aca="false">$B$3</f>
        <v>0</v>
      </c>
      <c r="B24" s="25" t="n">
        <f aca="false">$D$3</f>
        <v>0</v>
      </c>
      <c r="C24" s="89" t="n">
        <f aca="false">B21</f>
        <v>0</v>
      </c>
      <c r="D24" s="6" t="n">
        <f aca="false">IF(YEAR(B24)&gt;YEAR(B24),ORG.OPENOFFICE.DAYSINYEAR(B25),ORG.OPENOFFICE.DAYSINYEAR(B24))</f>
        <v>365</v>
      </c>
      <c r="E24" s="90" t="n">
        <f aca="false">$F$3</f>
        <v>1</v>
      </c>
      <c r="F24" s="91" t="n">
        <f aca="false">C24/D24*E24</f>
        <v>0</v>
      </c>
      <c r="G24" s="92" t="n">
        <f aca="false">F24/2</f>
        <v>0</v>
      </c>
      <c r="H24" s="73" t="n">
        <f aca="false">F24/2</f>
        <v>0</v>
      </c>
      <c r="I24" s="9"/>
      <c r="J24" s="15"/>
      <c r="K24" s="13"/>
      <c r="L24" s="14"/>
      <c r="M24" s="15"/>
      <c r="N24" s="15"/>
      <c r="O24" s="86"/>
      <c r="P24" s="86"/>
      <c r="Q24" s="86"/>
      <c r="R24" s="86"/>
      <c r="S24" s="86"/>
      <c r="U24" s="1"/>
      <c r="W24" s="1"/>
    </row>
    <row r="25" customFormat="false" ht="12.8" hidden="false" customHeight="false" outlineLevel="0" collapsed="false">
      <c r="A25" s="25" t="str">
        <f aca="false">$B$4</f>
        <v/>
      </c>
      <c r="B25" s="25" t="str">
        <f aca="false">IF(A25="","",$D$4)</f>
        <v/>
      </c>
      <c r="C25" s="89" t="n">
        <f aca="false">B22</f>
        <v>0</v>
      </c>
      <c r="D25" s="6" t="e">
        <f aca="false">IF(YEAR(B25)&gt;YEAR(B24),ORG.OPENOFFICE.DAYSINYEAR(B25),ORG.OPENOFFICE.DAYSINYEAR(B24))</f>
        <v>#VALUE!</v>
      </c>
      <c r="E25" s="87" t="str">
        <f aca="false">$F$4</f>
        <v/>
      </c>
      <c r="F25" s="91" t="str">
        <f aca="false">IF(B25="","",C25/D25*E25)</f>
        <v/>
      </c>
      <c r="G25" s="92" t="str">
        <f aca="false">IF(B25="","",F25/2)</f>
        <v/>
      </c>
      <c r="H25" s="73" t="str">
        <f aca="false">IF(B25="","",F25/2)</f>
        <v/>
      </c>
      <c r="I25" s="9"/>
      <c r="J25" s="15"/>
      <c r="K25" s="13"/>
      <c r="L25" s="14"/>
      <c r="M25" s="15"/>
      <c r="N25" s="15"/>
      <c r="O25" s="86"/>
      <c r="P25" s="86"/>
      <c r="Q25" s="86"/>
      <c r="R25" s="86"/>
      <c r="S25" s="86"/>
      <c r="U25" s="1"/>
      <c r="W25" s="1"/>
    </row>
    <row r="26" customFormat="false" ht="12.8" hidden="false" customHeight="false" outlineLevel="0" collapsed="false">
      <c r="A26" s="9"/>
      <c r="B26" s="9"/>
      <c r="D26" s="6"/>
      <c r="E26" s="86"/>
      <c r="F26" s="78" t="n">
        <f aca="false">SUM(F24:F25)</f>
        <v>0</v>
      </c>
      <c r="G26" s="79" t="n">
        <f aca="false">SUM(G24:G25)</f>
        <v>0</v>
      </c>
      <c r="H26" s="80" t="n">
        <f aca="false">SUM(H24:H25)</f>
        <v>0</v>
      </c>
      <c r="I26" s="9"/>
      <c r="J26" s="15"/>
      <c r="K26" s="13"/>
      <c r="L26" s="14"/>
      <c r="M26" s="15"/>
      <c r="N26" s="15"/>
      <c r="O26" s="86"/>
      <c r="P26" s="86"/>
      <c r="Q26" s="86"/>
      <c r="R26" s="86"/>
      <c r="S26" s="86"/>
      <c r="U26" s="1"/>
      <c r="W26" s="1"/>
    </row>
    <row r="27" customFormat="false" ht="12.8" hidden="false" customHeight="false" outlineLevel="0" collapsed="false">
      <c r="A27" s="9"/>
      <c r="B27" s="9"/>
      <c r="D27" s="6"/>
      <c r="E27" s="86"/>
      <c r="F27" s="9"/>
      <c r="G27" s="9"/>
      <c r="H27" s="9"/>
      <c r="I27" s="9"/>
      <c r="J27" s="15"/>
      <c r="K27" s="13"/>
      <c r="L27" s="14"/>
      <c r="M27" s="15"/>
      <c r="N27" s="93"/>
      <c r="O27" s="86"/>
      <c r="P27" s="86"/>
      <c r="Q27" s="86"/>
      <c r="R27" s="86"/>
      <c r="S27" s="86"/>
      <c r="U27" s="1"/>
      <c r="W27" s="1"/>
    </row>
    <row r="28" customFormat="false" ht="12.8" hidden="false" customHeight="false" outlineLevel="0" collapsed="false">
      <c r="B28" s="2" t="s">
        <v>42</v>
      </c>
      <c r="C28" s="2" t="s">
        <v>11</v>
      </c>
      <c r="D28" s="2" t="s">
        <v>15</v>
      </c>
      <c r="E28" s="7"/>
      <c r="F28" s="35" t="s">
        <v>43</v>
      </c>
      <c r="G28" s="35"/>
      <c r="H28" s="35"/>
      <c r="I28" s="9"/>
      <c r="J28" s="15"/>
      <c r="K28" s="13"/>
      <c r="L28" s="14"/>
      <c r="M28" s="15"/>
      <c r="N28" s="94"/>
      <c r="O28" s="86"/>
      <c r="P28" s="86"/>
      <c r="Q28" s="86"/>
      <c r="R28" s="86"/>
      <c r="S28" s="86"/>
      <c r="U28" s="1"/>
      <c r="W28" s="1"/>
    </row>
    <row r="29" customFormat="false" ht="12.8" hidden="false" customHeight="false" outlineLevel="0" collapsed="false">
      <c r="A29" s="8" t="s">
        <v>44</v>
      </c>
      <c r="B29" s="81"/>
      <c r="C29" s="81"/>
      <c r="D29" s="81"/>
      <c r="F29" s="66" t="s">
        <v>35</v>
      </c>
      <c r="G29" s="84" t="s">
        <v>11</v>
      </c>
      <c r="H29" s="85" t="s">
        <v>15</v>
      </c>
      <c r="I29" s="9"/>
      <c r="J29" s="15"/>
      <c r="K29" s="13"/>
      <c r="L29" s="14"/>
      <c r="M29" s="15"/>
      <c r="N29" s="94"/>
      <c r="O29" s="86"/>
      <c r="P29" s="86"/>
      <c r="Q29" s="86"/>
      <c r="R29" s="86"/>
      <c r="S29" s="86"/>
      <c r="U29" s="1"/>
      <c r="W29" s="1"/>
    </row>
    <row r="30" customFormat="false" ht="12.8" hidden="false" customHeight="false" outlineLevel="0" collapsed="false">
      <c r="A30" s="1" t="s">
        <v>5</v>
      </c>
      <c r="B30" s="2" t="n">
        <f aca="false">$E$5</f>
        <v>1</v>
      </c>
      <c r="C30" s="2" t="n">
        <f aca="false">$E$5</f>
        <v>1</v>
      </c>
      <c r="D30" s="2" t="n">
        <f aca="false">$E$5</f>
        <v>1</v>
      </c>
      <c r="E30" s="95"/>
      <c r="F30" s="96" t="n">
        <f aca="false">E19</f>
        <v>0</v>
      </c>
      <c r="G30" s="97" t="n">
        <f aca="false">F19</f>
        <v>0</v>
      </c>
      <c r="H30" s="98" t="n">
        <f aca="false">G19</f>
        <v>0</v>
      </c>
      <c r="I30" s="9"/>
      <c r="J30" s="15"/>
      <c r="K30" s="13"/>
      <c r="L30" s="14"/>
      <c r="M30" s="15"/>
      <c r="N30" s="94"/>
      <c r="O30" s="86"/>
      <c r="P30" s="86"/>
      <c r="Q30" s="86"/>
      <c r="R30" s="86"/>
      <c r="S30" s="86"/>
      <c r="U30" s="1"/>
      <c r="W30" s="1"/>
    </row>
    <row r="31" customFormat="false" ht="12.8" hidden="false" customHeight="false" outlineLevel="0" collapsed="false">
      <c r="A31" s="8" t="s">
        <v>18</v>
      </c>
      <c r="B31" s="99" t="n">
        <f aca="false">B29*B30</f>
        <v>0</v>
      </c>
      <c r="C31" s="99" t="n">
        <f aca="false">C29*C30</f>
        <v>0</v>
      </c>
      <c r="D31" s="99" t="n">
        <f aca="false">D29*D30</f>
        <v>0</v>
      </c>
      <c r="E31" s="95"/>
      <c r="F31" s="71" t="n">
        <f aca="false">F26</f>
        <v>0</v>
      </c>
      <c r="G31" s="72" t="n">
        <f aca="false">G26</f>
        <v>0</v>
      </c>
      <c r="H31" s="73" t="n">
        <f aca="false">H26</f>
        <v>0</v>
      </c>
      <c r="I31" s="9"/>
      <c r="J31" s="15"/>
      <c r="K31" s="13"/>
      <c r="L31" s="14"/>
      <c r="M31" s="15"/>
      <c r="N31" s="34"/>
      <c r="O31" s="2"/>
      <c r="P31" s="2"/>
      <c r="Q31" s="2"/>
      <c r="R31" s="2"/>
      <c r="S31" s="2"/>
      <c r="U31" s="1"/>
      <c r="W31" s="1"/>
    </row>
    <row r="32" customFormat="false" ht="12.8" hidden="false" customHeight="false" outlineLevel="0" collapsed="false">
      <c r="A32" s="9"/>
      <c r="B32" s="9"/>
      <c r="C32" s="100"/>
      <c r="D32" s="9"/>
      <c r="E32" s="9"/>
      <c r="F32" s="78" t="n">
        <f aca="false">SUM(F30:F31)</f>
        <v>0</v>
      </c>
      <c r="G32" s="79" t="n">
        <f aca="false">SUM(G30:G31)</f>
        <v>0</v>
      </c>
      <c r="H32" s="80" t="n">
        <f aca="false">SUM(H30:H31)</f>
        <v>0</v>
      </c>
      <c r="I32" s="9"/>
      <c r="J32" s="15"/>
      <c r="K32" s="13"/>
      <c r="L32" s="14"/>
      <c r="M32" s="15"/>
      <c r="Q32" s="25"/>
      <c r="R32" s="25"/>
      <c r="S32" s="25"/>
      <c r="U32" s="1"/>
      <c r="W32" s="1"/>
    </row>
    <row r="33" customFormat="false" ht="12.8" hidden="false" customHeight="false" outlineLevel="0" collapsed="false">
      <c r="A33" s="6" t="s">
        <v>45</v>
      </c>
      <c r="B33" s="9"/>
      <c r="C33" s="9"/>
      <c r="D33" s="9"/>
      <c r="E33" s="100" t="s">
        <v>46</v>
      </c>
      <c r="F33" s="101" t="n">
        <f aca="false">B31</f>
        <v>0</v>
      </c>
      <c r="G33" s="101" t="n">
        <f aca="false">C31</f>
        <v>0</v>
      </c>
      <c r="H33" s="101" t="n">
        <f aca="false">D31</f>
        <v>0</v>
      </c>
      <c r="I33" s="102"/>
      <c r="J33" s="15"/>
      <c r="K33" s="13"/>
      <c r="L33" s="14"/>
      <c r="M33" s="15"/>
      <c r="N33" s="103"/>
      <c r="O33" s="104"/>
      <c r="P33" s="69"/>
      <c r="Q33" s="105"/>
      <c r="R33" s="105"/>
      <c r="S33" s="105"/>
      <c r="U33" s="1"/>
      <c r="W33" s="1"/>
    </row>
    <row r="34" customFormat="false" ht="12.8" hidden="false" customHeight="false" outlineLevel="0" collapsed="false">
      <c r="A34" s="9" t="s">
        <v>47</v>
      </c>
      <c r="B34" s="101" t="n">
        <f aca="false">C31+D31</f>
        <v>0</v>
      </c>
      <c r="C34" s="101" t="n">
        <f aca="false">F32</f>
        <v>0</v>
      </c>
      <c r="D34" s="106" t="s">
        <v>48</v>
      </c>
      <c r="E34" s="100" t="s">
        <v>49</v>
      </c>
      <c r="F34" s="101"/>
      <c r="G34" s="101" t="n">
        <f aca="false">G33-G32</f>
        <v>0</v>
      </c>
      <c r="H34" s="101" t="n">
        <f aca="false">H33-H32</f>
        <v>0</v>
      </c>
      <c r="I34" s="102"/>
      <c r="J34" s="15"/>
      <c r="K34" s="13"/>
      <c r="L34" s="14"/>
      <c r="M34" s="15"/>
      <c r="N34" s="107"/>
      <c r="O34" s="89"/>
      <c r="P34" s="89"/>
      <c r="Q34" s="89"/>
      <c r="R34" s="89"/>
      <c r="S34" s="89"/>
      <c r="U34" s="1"/>
      <c r="W34" s="1"/>
    </row>
    <row r="35" s="1" customFormat="true" ht="12.8" hidden="false" customHeight="false" outlineLevel="0" collapsed="false">
      <c r="A35" s="9" t="s">
        <v>46</v>
      </c>
      <c r="B35" s="101" t="n">
        <f aca="false">B31</f>
        <v>0</v>
      </c>
      <c r="C35" s="101" t="n">
        <f aca="false">B35</f>
        <v>0</v>
      </c>
      <c r="D35" s="9" t="s">
        <v>46</v>
      </c>
      <c r="E35" s="108"/>
      <c r="F35" s="101"/>
      <c r="G35" s="9"/>
      <c r="H35" s="9"/>
      <c r="I35" s="9"/>
      <c r="J35" s="109"/>
      <c r="K35" s="13"/>
      <c r="L35" s="110"/>
      <c r="M35" s="111"/>
      <c r="N35" s="112"/>
      <c r="O35" s="113"/>
      <c r="P35" s="113"/>
      <c r="Q35" s="113"/>
      <c r="R35" s="113"/>
      <c r="S35" s="113"/>
      <c r="X35" s="114"/>
      <c r="Y35" s="114"/>
    </row>
    <row r="36" s="1" customFormat="true" ht="12.8" hidden="false" customHeight="false" outlineLevel="0" collapsed="false">
      <c r="A36" s="9" t="s">
        <v>49</v>
      </c>
      <c r="B36" s="74" t="n">
        <f aca="false">B35-B34</f>
        <v>0</v>
      </c>
      <c r="C36" s="74" t="n">
        <f aca="false">C35-C34</f>
        <v>0</v>
      </c>
      <c r="D36" s="115" t="n">
        <f aca="false">B36+(-C36)</f>
        <v>0</v>
      </c>
      <c r="E36" s="8" t="str">
        <f aca="false">IF(D36&gt;0,"Mein Guthaben","Zu überweisen")</f>
        <v>Zu überweisen</v>
      </c>
      <c r="F36" s="115"/>
      <c r="G36" s="8"/>
      <c r="H36" s="9"/>
      <c r="I36" s="9"/>
      <c r="J36" s="109"/>
      <c r="K36" s="13"/>
      <c r="L36" s="110"/>
      <c r="M36" s="111"/>
      <c r="N36" s="112"/>
      <c r="O36" s="113"/>
      <c r="P36" s="113"/>
      <c r="Q36" s="113"/>
      <c r="R36" s="113"/>
      <c r="S36" s="113"/>
      <c r="X36" s="114"/>
      <c r="Y36" s="114"/>
    </row>
    <row r="37" s="1" customFormat="true" ht="12.8" hidden="false" customHeight="false" outlineLevel="0" collapsed="false">
      <c r="A37" s="9"/>
      <c r="B37" s="101"/>
      <c r="C37" s="9"/>
      <c r="D37" s="9"/>
      <c r="E37" s="108"/>
      <c r="F37" s="101"/>
      <c r="G37" s="9"/>
      <c r="H37" s="9"/>
      <c r="I37" s="9"/>
      <c r="J37" s="109"/>
      <c r="K37" s="13"/>
      <c r="L37" s="110"/>
      <c r="M37" s="111"/>
      <c r="N37" s="112"/>
      <c r="O37" s="113"/>
      <c r="P37" s="113"/>
      <c r="Q37" s="113"/>
      <c r="R37" s="113"/>
      <c r="S37" s="113"/>
      <c r="X37" s="114"/>
      <c r="Y37" s="114"/>
    </row>
    <row r="38" s="1" customFormat="true" ht="12.8" hidden="false" customHeight="false" outlineLevel="0" collapsed="false">
      <c r="A38" s="9" t="s">
        <v>11</v>
      </c>
      <c r="B38" s="101" t="n">
        <f aca="false">G34</f>
        <v>0</v>
      </c>
      <c r="C38" s="6" t="str">
        <f aca="false">IF(B38&lt;0,"Soll Mieter","Zu überweisen")</f>
        <v>Zu überweisen</v>
      </c>
      <c r="D38" s="9"/>
      <c r="E38" s="108" t="str">
        <f aca="false">IF(C38="Zu überweisen",J3,"")</f>
        <v>DE23 xxxx xxxx xxxx xx</v>
      </c>
      <c r="F38" s="101"/>
      <c r="G38" s="9"/>
      <c r="H38" s="9"/>
      <c r="I38" s="9"/>
      <c r="J38" s="109"/>
      <c r="K38" s="13"/>
      <c r="L38" s="110"/>
      <c r="M38" s="111"/>
      <c r="N38" s="112"/>
      <c r="O38" s="113"/>
      <c r="P38" s="113"/>
      <c r="Q38" s="113"/>
      <c r="R38" s="113"/>
      <c r="S38" s="113"/>
      <c r="X38" s="114"/>
      <c r="Y38" s="114"/>
    </row>
    <row r="39" s="1" customFormat="true" ht="12.8" hidden="false" customHeight="false" outlineLevel="0" collapsed="false">
      <c r="A39" s="1" t="s">
        <v>15</v>
      </c>
      <c r="B39" s="74" t="n">
        <f aca="false">H34</f>
        <v>0</v>
      </c>
      <c r="C39" s="6" t="str">
        <f aca="false">IF(B39&lt;0,"Soll Mieter","Zu überweisen")</f>
        <v>Zu überweisen</v>
      </c>
      <c r="E39" s="108" t="str">
        <f aca="false">IF(C39="Zu überweisen",J4,"")</f>
        <v>DExx xxxx xxxx xxxx xx</v>
      </c>
      <c r="F39" s="101"/>
      <c r="G39" s="9"/>
      <c r="H39" s="9"/>
      <c r="I39" s="9"/>
      <c r="J39" s="109"/>
      <c r="K39" s="13"/>
      <c r="L39" s="110"/>
      <c r="M39" s="111"/>
      <c r="N39" s="112"/>
      <c r="O39" s="113"/>
      <c r="P39" s="113"/>
      <c r="Q39" s="113"/>
      <c r="R39" s="113"/>
      <c r="S39" s="113"/>
      <c r="X39" s="114"/>
      <c r="Y39" s="114"/>
    </row>
    <row r="40" s="1" customFormat="true" ht="12.8" hidden="false" customHeight="false" outlineLevel="0" collapsed="false">
      <c r="A40" s="9" t="s">
        <v>50</v>
      </c>
      <c r="B40" s="115" t="n">
        <f aca="false">SUM(B38:B39)</f>
        <v>0</v>
      </c>
      <c r="C40" s="9"/>
      <c r="D40" s="6"/>
      <c r="E40" s="108"/>
      <c r="F40" s="101"/>
      <c r="G40" s="9"/>
      <c r="H40" s="9"/>
      <c r="I40" s="9"/>
      <c r="J40" s="109"/>
      <c r="K40" s="13"/>
      <c r="L40" s="110"/>
      <c r="M40" s="111"/>
      <c r="N40" s="112"/>
      <c r="O40" s="113"/>
      <c r="P40" s="113"/>
      <c r="Q40" s="113"/>
      <c r="R40" s="113"/>
      <c r="S40" s="113"/>
      <c r="X40" s="114"/>
      <c r="Y40" s="114"/>
    </row>
    <row r="41" s="1" customFormat="true" ht="12.8" hidden="false" customHeight="false" outlineLevel="0" collapsed="false">
      <c r="A41" s="9"/>
      <c r="B41" s="101"/>
      <c r="C41" s="9"/>
      <c r="D41" s="6"/>
      <c r="E41" s="108"/>
      <c r="F41" s="101"/>
      <c r="G41" s="9"/>
      <c r="H41" s="101"/>
      <c r="I41" s="101"/>
      <c r="J41" s="15"/>
      <c r="K41" s="13"/>
      <c r="L41" s="110"/>
      <c r="M41" s="111"/>
      <c r="N41" s="112"/>
      <c r="O41" s="113"/>
      <c r="P41" s="113"/>
      <c r="Q41" s="113"/>
      <c r="R41" s="113"/>
      <c r="S41" s="113"/>
      <c r="X41" s="114"/>
      <c r="Y41" s="114"/>
    </row>
    <row r="42" s="1" customFormat="true" ht="12.8" hidden="false" customHeight="false" outlineLevel="0" collapsed="false">
      <c r="A42" s="9"/>
      <c r="B42" s="101"/>
      <c r="C42" s="9"/>
      <c r="D42" s="6"/>
      <c r="E42" s="108"/>
      <c r="F42" s="101"/>
      <c r="G42" s="9"/>
      <c r="H42" s="101"/>
      <c r="I42" s="101"/>
      <c r="J42" s="116"/>
      <c r="K42" s="13"/>
      <c r="L42" s="110"/>
      <c r="M42" s="111"/>
      <c r="N42" s="112"/>
      <c r="O42" s="113"/>
      <c r="P42" s="113"/>
      <c r="Q42" s="113"/>
      <c r="R42" s="113"/>
      <c r="S42" s="113"/>
      <c r="X42" s="114"/>
      <c r="Y42" s="114"/>
    </row>
    <row r="43" customFormat="false" ht="12.8" hidden="false" customHeight="false" outlineLevel="0" collapsed="false">
      <c r="A43" s="9"/>
      <c r="B43" s="9"/>
      <c r="C43" s="9"/>
      <c r="D43" s="9"/>
      <c r="E43" s="117"/>
      <c r="F43" s="101"/>
      <c r="G43" s="9"/>
      <c r="H43" s="101"/>
      <c r="I43" s="101"/>
      <c r="J43" s="118"/>
      <c r="K43" s="13"/>
      <c r="L43" s="14"/>
      <c r="M43" s="15"/>
      <c r="N43" s="15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</row>
    <row r="44" customFormat="false" ht="12.8" hidden="false" customHeight="false" outlineLevel="0" collapsed="false">
      <c r="A44" s="9"/>
      <c r="B44" s="9"/>
      <c r="C44" s="9"/>
      <c r="D44" s="9"/>
      <c r="E44" s="9"/>
      <c r="F44" s="9"/>
      <c r="G44" s="9"/>
      <c r="H44" s="9"/>
      <c r="I44" s="9"/>
      <c r="J44" s="116"/>
      <c r="K44" s="13"/>
      <c r="L44" s="14"/>
      <c r="M44" s="15"/>
      <c r="N44" s="15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</row>
    <row r="45" customFormat="false" ht="12.8" hidden="false" customHeight="false" outlineLevel="0" collapsed="false">
      <c r="A45" s="9"/>
      <c r="B45" s="101"/>
      <c r="C45" s="119"/>
      <c r="D45" s="9"/>
      <c r="E45" s="9"/>
      <c r="F45" s="9"/>
      <c r="G45" s="9"/>
      <c r="H45" s="9"/>
      <c r="I45" s="9"/>
      <c r="J45" s="15"/>
      <c r="K45" s="13"/>
      <c r="L45" s="14"/>
      <c r="M45" s="15"/>
      <c r="N45" s="15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</row>
    <row r="46" customFormat="false" ht="15" hidden="false" customHeight="false" outlineLevel="0" collapsed="false">
      <c r="A46" s="9"/>
      <c r="B46" s="101"/>
      <c r="C46" s="119"/>
      <c r="D46" s="120"/>
      <c r="E46" s="120"/>
      <c r="F46" s="120"/>
      <c r="G46" s="120"/>
      <c r="H46" s="120"/>
      <c r="I46" s="120"/>
      <c r="J46" s="121"/>
      <c r="K46" s="122"/>
      <c r="L46" s="123"/>
      <c r="M46" s="121"/>
      <c r="N46" s="121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</row>
    <row r="47" customFormat="false" ht="15" hidden="false" customHeight="false" outlineLevel="0" collapsed="false">
      <c r="A47" s="9"/>
      <c r="B47" s="101"/>
      <c r="C47" s="119"/>
      <c r="D47" s="9"/>
      <c r="E47" s="9"/>
      <c r="F47" s="9"/>
      <c r="G47" s="9"/>
      <c r="H47" s="9"/>
      <c r="I47" s="9"/>
      <c r="J47" s="15"/>
      <c r="K47" s="13"/>
      <c r="L47" s="14"/>
      <c r="M47" s="15"/>
      <c r="N47" s="15"/>
      <c r="O47" s="9"/>
      <c r="P47" s="9"/>
      <c r="Q47" s="9"/>
      <c r="R47" s="9"/>
      <c r="S47" s="9"/>
      <c r="T47" s="9"/>
      <c r="U47" s="9"/>
      <c r="V47" s="120"/>
      <c r="W47" s="120"/>
      <c r="X47" s="120"/>
      <c r="Y47" s="120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</row>
    <row r="48" customFormat="false" ht="12.8" hidden="false" customHeight="false" outlineLevel="0" collapsed="false">
      <c r="A48" s="9"/>
      <c r="B48" s="101"/>
      <c r="C48" s="119"/>
      <c r="D48" s="9"/>
      <c r="E48" s="9"/>
      <c r="F48" s="9"/>
      <c r="G48" s="9"/>
      <c r="H48" s="9"/>
      <c r="I48" s="9"/>
      <c r="J48" s="15"/>
      <c r="K48" s="13"/>
      <c r="L48" s="14"/>
      <c r="M48" s="15"/>
      <c r="N48" s="15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</row>
    <row r="49" customFormat="false" ht="12.8" hidden="false" customHeight="false" outlineLevel="0" collapsed="false">
      <c r="A49" s="9"/>
      <c r="B49" s="115"/>
      <c r="C49" s="74"/>
      <c r="D49" s="9"/>
      <c r="E49" s="9"/>
      <c r="F49" s="9"/>
      <c r="G49" s="9"/>
      <c r="H49" s="9"/>
      <c r="I49" s="9"/>
      <c r="J49" s="15"/>
      <c r="K49" s="13"/>
      <c r="L49" s="14"/>
      <c r="M49" s="15"/>
      <c r="N49" s="15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</row>
    <row r="50" customFormat="false" ht="12.8" hidden="false" customHeight="false" outlineLevel="0" collapsed="false">
      <c r="A50" s="9"/>
      <c r="B50" s="9"/>
      <c r="C50" s="9"/>
      <c r="D50" s="9"/>
      <c r="E50" s="9"/>
      <c r="F50" s="9"/>
      <c r="G50" s="9"/>
      <c r="H50" s="9"/>
      <c r="I50" s="9"/>
      <c r="J50" s="15"/>
      <c r="K50" s="13"/>
      <c r="L50" s="14"/>
      <c r="M50" s="15"/>
      <c r="N50" s="15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</row>
    <row r="51" customFormat="false" ht="12.8" hidden="false" customHeight="false" outlineLevel="0" collapsed="false">
      <c r="A51" s="9"/>
      <c r="B51" s="9"/>
      <c r="C51" s="9"/>
      <c r="D51" s="9"/>
    </row>
    <row r="52" customFormat="false" ht="12.8" hidden="false" customHeight="false" outlineLevel="0" collapsed="false">
      <c r="A52" s="9"/>
      <c r="B52" s="101"/>
      <c r="C52" s="100"/>
    </row>
    <row r="53" customFormat="false" ht="12.8" hidden="false" customHeight="false" outlineLevel="0" collapsed="false">
      <c r="A53" s="9"/>
      <c r="B53" s="101"/>
      <c r="C53" s="100"/>
    </row>
    <row r="54" customFormat="false" ht="12.8" hidden="false" customHeight="false" outlineLevel="0" collapsed="false">
      <c r="A54" s="9"/>
      <c r="B54" s="9"/>
      <c r="C54" s="100"/>
    </row>
    <row r="58" customFormat="false" ht="12.8" hidden="false" customHeight="false" outlineLevel="0" collapsed="false">
      <c r="A58" s="9"/>
      <c r="B58" s="9"/>
      <c r="C58" s="9"/>
      <c r="D58" s="9"/>
      <c r="E58" s="9"/>
      <c r="F58" s="9"/>
      <c r="G58" s="9"/>
      <c r="H58" s="9"/>
      <c r="I58" s="9"/>
      <c r="J58" s="15"/>
      <c r="K58" s="13"/>
      <c r="L58" s="14"/>
      <c r="M58" s="15"/>
    </row>
    <row r="59" customFormat="false" ht="12.8" hidden="false" customHeight="false" outlineLevel="0" collapsed="false">
      <c r="A59" s="9"/>
      <c r="B59" s="9"/>
      <c r="C59" s="9"/>
      <c r="D59" s="9"/>
      <c r="E59" s="9"/>
      <c r="F59" s="9"/>
      <c r="G59" s="9"/>
      <c r="H59" s="9"/>
      <c r="I59" s="9"/>
      <c r="J59" s="15"/>
      <c r="K59" s="13"/>
      <c r="L59" s="14"/>
      <c r="M59" s="15"/>
      <c r="T59" s="9"/>
      <c r="U59" s="9"/>
      <c r="V59" s="9"/>
      <c r="W59" s="9"/>
      <c r="X59" s="9"/>
      <c r="Y59" s="9"/>
      <c r="Z59" s="9"/>
      <c r="AA59" s="9"/>
    </row>
    <row r="60" customFormat="false" ht="12.8" hidden="false" customHeight="false" outlineLevel="0" collapsed="false">
      <c r="A60" s="9"/>
      <c r="B60" s="9"/>
      <c r="C60" s="9"/>
      <c r="D60" s="9"/>
      <c r="E60" s="9"/>
      <c r="F60" s="9"/>
      <c r="G60" s="9"/>
      <c r="H60" s="9"/>
      <c r="I60" s="9"/>
      <c r="J60" s="15"/>
      <c r="K60" s="13"/>
      <c r="L60" s="14"/>
      <c r="M60" s="15"/>
      <c r="T60" s="9"/>
      <c r="U60" s="9"/>
      <c r="V60" s="9"/>
      <c r="W60" s="9"/>
      <c r="X60" s="9"/>
      <c r="Y60" s="9"/>
      <c r="Z60" s="9"/>
      <c r="AA60" s="9"/>
    </row>
    <row r="61" customFormat="false" ht="12.8" hidden="false" customHeight="false" outlineLevel="0" collapsed="false">
      <c r="A61" s="9"/>
      <c r="B61" s="9"/>
      <c r="C61" s="9"/>
      <c r="D61" s="9"/>
      <c r="E61" s="9"/>
      <c r="F61" s="9"/>
      <c r="G61" s="9"/>
      <c r="H61" s="9"/>
      <c r="I61" s="9"/>
      <c r="J61" s="15"/>
      <c r="K61" s="13"/>
      <c r="L61" s="14"/>
      <c r="M61" s="15"/>
      <c r="T61" s="9"/>
      <c r="U61" s="9"/>
      <c r="V61" s="9"/>
      <c r="W61" s="9"/>
      <c r="X61" s="9"/>
      <c r="Y61" s="9"/>
      <c r="Z61" s="9"/>
      <c r="AA61" s="9"/>
    </row>
    <row r="62" customFormat="false" ht="12.8" hidden="false" customHeight="false" outlineLevel="0" collapsed="false">
      <c r="A62" s="9"/>
      <c r="B62" s="9"/>
      <c r="C62" s="9"/>
      <c r="D62" s="9"/>
      <c r="E62" s="9"/>
      <c r="F62" s="9"/>
      <c r="G62" s="9"/>
      <c r="H62" s="9"/>
      <c r="I62" s="9"/>
      <c r="J62" s="15"/>
      <c r="K62" s="13"/>
      <c r="L62" s="14"/>
      <c r="M62" s="15"/>
      <c r="T62" s="9"/>
      <c r="U62" s="9"/>
      <c r="V62" s="9"/>
      <c r="W62" s="9"/>
      <c r="X62" s="9"/>
      <c r="Y62" s="9"/>
      <c r="Z62" s="9"/>
      <c r="AA62" s="9"/>
    </row>
    <row r="63" customFormat="false" ht="12.8" hidden="false" customHeight="false" outlineLevel="0" collapsed="false">
      <c r="A63" s="9"/>
      <c r="B63" s="9"/>
      <c r="C63" s="9"/>
      <c r="D63" s="9"/>
      <c r="E63" s="9"/>
      <c r="F63" s="9"/>
      <c r="G63" s="9"/>
      <c r="H63" s="9"/>
      <c r="I63" s="9"/>
      <c r="J63" s="15"/>
      <c r="K63" s="13"/>
      <c r="L63" s="14"/>
      <c r="M63" s="15"/>
      <c r="T63" s="9"/>
      <c r="U63" s="9"/>
      <c r="V63" s="9"/>
      <c r="W63" s="9"/>
      <c r="X63" s="9"/>
      <c r="Y63" s="9"/>
      <c r="Z63" s="9"/>
      <c r="AA63" s="9"/>
    </row>
    <row r="64" customFormat="false" ht="12.8" hidden="false" customHeight="false" outlineLevel="0" collapsed="false">
      <c r="A64" s="9"/>
      <c r="B64" s="9"/>
      <c r="C64" s="9"/>
      <c r="D64" s="9"/>
      <c r="E64" s="9"/>
      <c r="F64" s="9"/>
      <c r="G64" s="9"/>
      <c r="H64" s="9"/>
      <c r="I64" s="9"/>
      <c r="J64" s="15"/>
      <c r="K64" s="13"/>
      <c r="L64" s="14"/>
      <c r="M64" s="15"/>
      <c r="T64" s="9"/>
      <c r="U64" s="9"/>
      <c r="V64" s="9"/>
      <c r="W64" s="9"/>
      <c r="X64" s="9"/>
      <c r="Y64" s="9"/>
      <c r="Z64" s="9"/>
      <c r="AA64" s="9"/>
    </row>
    <row r="65" customFormat="false" ht="12.8" hidden="false" customHeight="false" outlineLevel="0" collapsed="false">
      <c r="A65" s="9"/>
      <c r="B65" s="9"/>
      <c r="C65" s="9"/>
      <c r="D65" s="9"/>
      <c r="E65" s="9"/>
      <c r="F65" s="9"/>
      <c r="G65" s="9"/>
      <c r="H65" s="9"/>
      <c r="I65" s="9"/>
      <c r="J65" s="15"/>
      <c r="K65" s="13"/>
      <c r="L65" s="14"/>
      <c r="M65" s="15"/>
      <c r="N65" s="93"/>
      <c r="O65" s="8"/>
      <c r="P65" s="8"/>
      <c r="Q65" s="8"/>
      <c r="R65" s="8"/>
      <c r="S65" s="8"/>
      <c r="T65" s="9"/>
      <c r="U65" s="9"/>
      <c r="V65" s="9"/>
      <c r="W65" s="9"/>
      <c r="X65" s="9"/>
      <c r="Y65" s="9"/>
      <c r="Z65" s="9"/>
      <c r="AA65" s="9"/>
    </row>
    <row r="66" customFormat="false" ht="12.8" hidden="false" customHeight="false" outlineLevel="0" collapsed="false">
      <c r="A66" s="9"/>
      <c r="B66" s="9"/>
      <c r="C66" s="9"/>
      <c r="D66" s="9"/>
      <c r="E66" s="9"/>
      <c r="F66" s="9"/>
      <c r="G66" s="9"/>
      <c r="H66" s="9"/>
      <c r="I66" s="9"/>
      <c r="J66" s="15"/>
      <c r="K66" s="13"/>
      <c r="L66" s="14"/>
      <c r="M66" s="15"/>
      <c r="N66" s="116"/>
      <c r="O66" s="6"/>
      <c r="P66" s="6"/>
      <c r="Q66" s="6"/>
      <c r="R66" s="6"/>
      <c r="S66" s="6"/>
      <c r="T66" s="9"/>
      <c r="U66" s="9"/>
      <c r="V66" s="9"/>
      <c r="W66" s="9"/>
      <c r="X66" s="9"/>
      <c r="Y66" s="9"/>
      <c r="Z66" s="9"/>
      <c r="AA66" s="9"/>
    </row>
    <row r="67" customFormat="false" ht="12.8" hidden="false" customHeight="false" outlineLevel="0" collapsed="false">
      <c r="A67" s="9"/>
      <c r="B67" s="9"/>
      <c r="C67" s="9"/>
      <c r="D67" s="9"/>
      <c r="E67" s="9"/>
      <c r="F67" s="9"/>
      <c r="G67" s="9"/>
      <c r="H67" s="9"/>
      <c r="I67" s="9"/>
      <c r="J67" s="15"/>
      <c r="K67" s="13"/>
      <c r="L67" s="14"/>
      <c r="M67" s="15"/>
      <c r="N67" s="116"/>
      <c r="O67" s="6"/>
      <c r="P67" s="6"/>
      <c r="Q67" s="6"/>
      <c r="R67" s="6"/>
      <c r="S67" s="6"/>
      <c r="T67" s="9"/>
      <c r="U67" s="9"/>
      <c r="V67" s="9"/>
      <c r="W67" s="9"/>
      <c r="X67" s="9"/>
      <c r="Y67" s="9"/>
      <c r="Z67" s="9"/>
      <c r="AA67" s="9"/>
    </row>
    <row r="68" customFormat="false" ht="12.8" hidden="false" customHeight="false" outlineLevel="0" collapsed="false">
      <c r="A68" s="9"/>
      <c r="B68" s="9"/>
      <c r="C68" s="9"/>
      <c r="D68" s="9"/>
      <c r="E68" s="9"/>
      <c r="F68" s="9"/>
      <c r="G68" s="9"/>
      <c r="H68" s="9"/>
      <c r="I68" s="9"/>
      <c r="J68" s="15"/>
      <c r="K68" s="13"/>
      <c r="L68" s="14"/>
      <c r="M68" s="15"/>
      <c r="T68" s="9"/>
      <c r="U68" s="9"/>
      <c r="V68" s="9"/>
      <c r="W68" s="9"/>
      <c r="X68" s="9"/>
      <c r="Y68" s="9"/>
      <c r="Z68" s="9"/>
      <c r="AA68" s="9"/>
    </row>
    <row r="69" customFormat="false" ht="12.8" hidden="false" customHeight="false" outlineLevel="0" collapsed="false">
      <c r="A69" s="9"/>
      <c r="B69" s="9"/>
      <c r="C69" s="9"/>
      <c r="D69" s="9"/>
      <c r="E69" s="9"/>
      <c r="F69" s="9"/>
      <c r="G69" s="9"/>
      <c r="H69" s="9"/>
      <c r="I69" s="9"/>
      <c r="J69" s="15"/>
      <c r="K69" s="13"/>
      <c r="L69" s="14"/>
      <c r="M69" s="15"/>
      <c r="T69" s="9"/>
      <c r="U69" s="9"/>
      <c r="V69" s="9"/>
      <c r="W69" s="9"/>
      <c r="X69" s="9"/>
      <c r="Y69" s="9"/>
      <c r="Z69" s="9"/>
      <c r="AA69" s="9"/>
    </row>
    <row r="70" customFormat="false" ht="12.8" hidden="false" customHeight="false" outlineLevel="0" collapsed="false">
      <c r="A70" s="9"/>
      <c r="B70" s="9"/>
      <c r="C70" s="9"/>
      <c r="D70" s="9"/>
      <c r="E70" s="9"/>
      <c r="F70" s="9"/>
      <c r="G70" s="9"/>
      <c r="H70" s="9"/>
      <c r="I70" s="9"/>
      <c r="J70" s="15"/>
      <c r="K70" s="13"/>
      <c r="L70" s="14"/>
      <c r="M70" s="15"/>
      <c r="T70" s="9"/>
      <c r="U70" s="9"/>
      <c r="V70" s="9"/>
      <c r="W70" s="9"/>
      <c r="X70" s="9"/>
      <c r="Y70" s="9"/>
      <c r="Z70" s="9"/>
      <c r="AA70" s="9"/>
    </row>
    <row r="71" customFormat="false" ht="12.8" hidden="false" customHeight="false" outlineLevel="0" collapsed="false">
      <c r="A71" s="9"/>
      <c r="B71" s="9"/>
      <c r="C71" s="9"/>
      <c r="D71" s="9"/>
      <c r="E71" s="9"/>
      <c r="F71" s="9"/>
      <c r="G71" s="9"/>
      <c r="H71" s="9"/>
      <c r="I71" s="9"/>
      <c r="J71" s="15"/>
      <c r="K71" s="13"/>
      <c r="L71" s="14"/>
      <c r="M71" s="15"/>
      <c r="T71" s="9"/>
      <c r="U71" s="9"/>
      <c r="V71" s="9"/>
      <c r="W71" s="9"/>
      <c r="X71" s="9"/>
      <c r="Y71" s="9"/>
      <c r="Z71" s="9"/>
      <c r="AA71" s="9"/>
    </row>
    <row r="72" customFormat="false" ht="12.8" hidden="false" customHeight="false" outlineLevel="0" collapsed="false">
      <c r="A72" s="9"/>
      <c r="B72" s="9"/>
      <c r="C72" s="9"/>
      <c r="D72" s="9"/>
      <c r="E72" s="9"/>
      <c r="F72" s="9"/>
      <c r="G72" s="9"/>
      <c r="H72" s="9"/>
      <c r="I72" s="9"/>
      <c r="J72" s="15"/>
      <c r="K72" s="13"/>
      <c r="L72" s="14"/>
      <c r="M72" s="15"/>
      <c r="T72" s="9"/>
      <c r="U72" s="9"/>
      <c r="V72" s="9"/>
      <c r="W72" s="9"/>
      <c r="X72" s="9"/>
      <c r="Y72" s="9"/>
      <c r="Z72" s="9"/>
      <c r="AA72" s="9"/>
    </row>
    <row r="73" customFormat="false" ht="12.8" hidden="false" customHeight="false" outlineLevel="0" collapsed="false">
      <c r="A73" s="9"/>
      <c r="B73" s="9"/>
      <c r="C73" s="9"/>
      <c r="D73" s="9"/>
      <c r="E73" s="9"/>
      <c r="F73" s="9"/>
      <c r="G73" s="9"/>
      <c r="H73" s="9"/>
      <c r="I73" s="9"/>
      <c r="J73" s="15"/>
      <c r="K73" s="13"/>
      <c r="L73" s="14"/>
      <c r="M73" s="15"/>
      <c r="N73" s="124"/>
      <c r="O73" s="7"/>
      <c r="P73" s="7"/>
      <c r="Q73" s="7"/>
      <c r="R73" s="7"/>
      <c r="S73" s="7"/>
      <c r="T73" s="9"/>
      <c r="U73" s="9"/>
      <c r="V73" s="9"/>
      <c r="W73" s="9"/>
      <c r="X73" s="9"/>
      <c r="Y73" s="9"/>
      <c r="Z73" s="9"/>
      <c r="AA73" s="9"/>
    </row>
    <row r="74" customFormat="false" ht="12.8" hidden="false" customHeight="false" outlineLevel="0" collapsed="false">
      <c r="A74" s="9"/>
      <c r="B74" s="9"/>
      <c r="C74" s="9"/>
      <c r="D74" s="9"/>
      <c r="E74" s="9"/>
      <c r="F74" s="9"/>
      <c r="G74" s="9"/>
      <c r="H74" s="9"/>
      <c r="I74" s="9"/>
      <c r="J74" s="15"/>
      <c r="K74" s="13"/>
      <c r="L74" s="14"/>
      <c r="M74" s="15"/>
      <c r="N74" s="124"/>
      <c r="O74" s="7"/>
      <c r="P74" s="7"/>
      <c r="Q74" s="7"/>
      <c r="R74" s="7"/>
      <c r="S74" s="7"/>
      <c r="T74" s="9"/>
      <c r="U74" s="9"/>
      <c r="V74" s="9"/>
      <c r="W74" s="9"/>
      <c r="X74" s="9"/>
      <c r="Y74" s="9"/>
      <c r="Z74" s="9"/>
      <c r="AA74" s="9"/>
    </row>
    <row r="75" customFormat="false" ht="12.8" hidden="false" customHeight="false" outlineLevel="0" collapsed="false">
      <c r="A75" s="9"/>
      <c r="B75" s="9"/>
      <c r="C75" s="9"/>
      <c r="D75" s="9"/>
      <c r="E75" s="9"/>
      <c r="F75" s="9"/>
      <c r="G75" s="9"/>
      <c r="H75" s="9"/>
      <c r="I75" s="9"/>
      <c r="J75" s="15"/>
      <c r="K75" s="13"/>
      <c r="L75" s="14"/>
      <c r="M75" s="15"/>
      <c r="N75" s="125"/>
      <c r="O75" s="126"/>
      <c r="P75" s="126"/>
      <c r="Q75" s="126"/>
      <c r="R75" s="126"/>
      <c r="S75" s="126"/>
      <c r="T75" s="9"/>
      <c r="U75" s="9"/>
      <c r="V75" s="9"/>
      <c r="W75" s="9"/>
      <c r="X75" s="9"/>
      <c r="Y75" s="9"/>
      <c r="Z75" s="9"/>
      <c r="AA75" s="9"/>
    </row>
    <row r="76" customFormat="false" ht="12.8" hidden="false" customHeight="false" outlineLevel="0" collapsed="false">
      <c r="A76" s="9"/>
      <c r="B76" s="9"/>
      <c r="C76" s="9"/>
      <c r="D76" s="9"/>
      <c r="E76" s="9"/>
      <c r="F76" s="9"/>
      <c r="G76" s="9"/>
      <c r="H76" s="9"/>
      <c r="I76" s="9"/>
      <c r="J76" s="15"/>
      <c r="K76" s="13"/>
      <c r="L76" s="14"/>
      <c r="M76" s="15"/>
      <c r="T76" s="9"/>
      <c r="U76" s="9"/>
      <c r="V76" s="9"/>
      <c r="W76" s="9"/>
      <c r="X76" s="9"/>
      <c r="Y76" s="9"/>
      <c r="Z76" s="9"/>
      <c r="AA76" s="9"/>
    </row>
    <row r="77" customFormat="false" ht="12.8" hidden="false" customHeight="false" outlineLevel="0" collapsed="false">
      <c r="A77" s="9"/>
      <c r="B77" s="9"/>
      <c r="C77" s="9"/>
      <c r="D77" s="9"/>
      <c r="E77" s="9"/>
      <c r="F77" s="9"/>
      <c r="G77" s="9"/>
      <c r="H77" s="9"/>
      <c r="I77" s="9"/>
      <c r="J77" s="15"/>
      <c r="K77" s="13"/>
      <c r="L77" s="14"/>
      <c r="M77" s="15"/>
      <c r="N77" s="124"/>
      <c r="O77" s="7"/>
      <c r="P77" s="7"/>
      <c r="Q77" s="7"/>
      <c r="R77" s="7"/>
      <c r="S77" s="7"/>
      <c r="T77" s="9"/>
      <c r="U77" s="9"/>
      <c r="V77" s="9"/>
      <c r="W77" s="9"/>
      <c r="X77" s="9"/>
      <c r="Y77" s="9"/>
      <c r="Z77" s="9"/>
      <c r="AA77" s="9"/>
    </row>
    <row r="78" customFormat="false" ht="12.8" hidden="false" customHeight="false" outlineLevel="0" collapsed="false">
      <c r="A78" s="9"/>
      <c r="B78" s="9"/>
      <c r="C78" s="9"/>
      <c r="D78" s="9"/>
      <c r="E78" s="9"/>
      <c r="F78" s="9"/>
      <c r="G78" s="9"/>
      <c r="H78" s="9"/>
      <c r="I78" s="9"/>
      <c r="J78" s="15"/>
      <c r="K78" s="13"/>
      <c r="L78" s="14"/>
      <c r="M78" s="15"/>
      <c r="N78" s="124"/>
      <c r="O78" s="7"/>
      <c r="P78" s="7"/>
      <c r="Q78" s="7"/>
      <c r="R78" s="7"/>
      <c r="S78" s="7"/>
      <c r="T78" s="9"/>
      <c r="U78" s="9"/>
      <c r="V78" s="9"/>
      <c r="W78" s="9"/>
      <c r="X78" s="9"/>
      <c r="Y78" s="9"/>
      <c r="Z78" s="9"/>
      <c r="AA78" s="9"/>
    </row>
    <row r="79" customFormat="false" ht="12.8" hidden="false" customHeight="false" outlineLevel="0" collapsed="false">
      <c r="A79" s="9"/>
      <c r="B79" s="9"/>
      <c r="C79" s="9"/>
      <c r="D79" s="9"/>
      <c r="E79" s="9"/>
      <c r="F79" s="9"/>
      <c r="G79" s="9"/>
      <c r="H79" s="9"/>
      <c r="I79" s="9"/>
      <c r="J79" s="15"/>
      <c r="K79" s="13"/>
      <c r="L79" s="14"/>
      <c r="M79" s="15"/>
      <c r="T79" s="9"/>
      <c r="U79" s="9"/>
      <c r="V79" s="9"/>
      <c r="W79" s="9"/>
      <c r="X79" s="9"/>
      <c r="Y79" s="9"/>
      <c r="Z79" s="9"/>
      <c r="AA79" s="9"/>
    </row>
    <row r="80" customFormat="false" ht="12.8" hidden="false" customHeight="false" outlineLevel="0" collapsed="false">
      <c r="A80" s="9"/>
      <c r="B80" s="9"/>
      <c r="C80" s="9"/>
      <c r="D80" s="9"/>
      <c r="E80" s="9"/>
      <c r="F80" s="9"/>
      <c r="G80" s="9"/>
      <c r="H80" s="9"/>
      <c r="I80" s="9"/>
      <c r="J80" s="15"/>
      <c r="K80" s="13"/>
      <c r="L80" s="14"/>
      <c r="M80" s="15"/>
      <c r="T80" s="9"/>
      <c r="U80" s="9"/>
      <c r="V80" s="9"/>
      <c r="W80" s="9"/>
      <c r="X80" s="9"/>
      <c r="Y80" s="9"/>
      <c r="Z80" s="9"/>
      <c r="AA80" s="9"/>
    </row>
    <row r="81" customFormat="false" ht="12.8" hidden="false" customHeight="false" outlineLevel="0" collapsed="false">
      <c r="A81" s="9"/>
      <c r="B81" s="9"/>
      <c r="C81" s="9"/>
      <c r="D81" s="9"/>
      <c r="E81" s="9"/>
      <c r="F81" s="9"/>
      <c r="G81" s="9"/>
      <c r="H81" s="9"/>
      <c r="I81" s="9"/>
      <c r="J81" s="15"/>
      <c r="K81" s="13"/>
      <c r="L81" s="14"/>
      <c r="M81" s="15"/>
      <c r="T81" s="9"/>
      <c r="U81" s="9"/>
      <c r="V81" s="9"/>
      <c r="W81" s="9"/>
      <c r="X81" s="9"/>
      <c r="Y81" s="9"/>
      <c r="Z81" s="9"/>
      <c r="AA81" s="9"/>
    </row>
    <row r="82" customFormat="false" ht="12.8" hidden="false" customHeight="false" outlineLevel="0" collapsed="false">
      <c r="A82" s="9"/>
      <c r="B82" s="9"/>
      <c r="C82" s="9"/>
      <c r="D82" s="9"/>
      <c r="E82" s="9"/>
      <c r="F82" s="9"/>
      <c r="G82" s="9"/>
      <c r="H82" s="9"/>
      <c r="I82" s="9"/>
      <c r="J82" s="15"/>
      <c r="K82" s="13"/>
      <c r="L82" s="14"/>
      <c r="M82" s="15"/>
      <c r="T82" s="9"/>
      <c r="U82" s="9"/>
      <c r="V82" s="9"/>
      <c r="W82" s="9"/>
      <c r="X82" s="9"/>
      <c r="Y82" s="9"/>
      <c r="Z82" s="9"/>
      <c r="AA82" s="9"/>
    </row>
    <row r="83" customFormat="false" ht="12.8" hidden="false" customHeight="false" outlineLevel="0" collapsed="false">
      <c r="A83" s="9"/>
      <c r="B83" s="9"/>
      <c r="C83" s="9"/>
      <c r="D83" s="9"/>
      <c r="E83" s="9"/>
      <c r="F83" s="9"/>
      <c r="G83" s="9"/>
      <c r="H83" s="9"/>
      <c r="I83" s="9"/>
      <c r="J83" s="15"/>
      <c r="K83" s="13"/>
      <c r="L83" s="14"/>
      <c r="M83" s="15"/>
      <c r="N83" s="93"/>
      <c r="O83" s="8"/>
      <c r="P83" s="8"/>
      <c r="Q83" s="8"/>
      <c r="R83" s="8"/>
      <c r="S83" s="8"/>
      <c r="T83" s="9"/>
      <c r="U83" s="9"/>
      <c r="V83" s="9"/>
      <c r="W83" s="9"/>
      <c r="X83" s="9"/>
      <c r="Y83" s="9"/>
      <c r="Z83" s="9"/>
      <c r="AA83" s="9"/>
    </row>
    <row r="84" customFormat="false" ht="15" hidden="false" customHeight="false" outlineLevel="0" collapsed="false">
      <c r="A84" s="9"/>
      <c r="B84" s="9"/>
      <c r="C84" s="9"/>
      <c r="D84" s="9"/>
      <c r="E84" s="120"/>
      <c r="F84" s="9"/>
      <c r="G84" s="9"/>
      <c r="H84" s="9"/>
      <c r="I84" s="9"/>
      <c r="J84" s="15"/>
      <c r="K84" s="13"/>
      <c r="L84" s="14"/>
      <c r="M84" s="15"/>
      <c r="T84" s="9"/>
      <c r="U84" s="9"/>
      <c r="V84" s="9"/>
      <c r="W84" s="9"/>
      <c r="X84" s="9"/>
      <c r="Y84" s="9"/>
      <c r="Z84" s="9"/>
      <c r="AA84" s="9"/>
    </row>
    <row r="85" customFormat="false" ht="12.8" hidden="false" customHeight="false" outlineLevel="0" collapsed="false">
      <c r="A85" s="9"/>
      <c r="B85" s="9"/>
      <c r="C85" s="9"/>
      <c r="D85" s="9"/>
      <c r="E85" s="9"/>
      <c r="F85" s="9"/>
      <c r="G85" s="9"/>
      <c r="H85" s="9"/>
      <c r="I85" s="9"/>
      <c r="J85" s="15"/>
      <c r="K85" s="13"/>
      <c r="L85" s="14"/>
      <c r="M85" s="15"/>
      <c r="T85" s="9"/>
      <c r="U85" s="9"/>
      <c r="V85" s="9"/>
      <c r="W85" s="9"/>
      <c r="X85" s="9"/>
      <c r="Y85" s="9"/>
      <c r="Z85" s="9"/>
      <c r="AA85" s="9"/>
    </row>
    <row r="86" customFormat="false" ht="12.8" hidden="false" customHeight="false" outlineLevel="0" collapsed="false">
      <c r="A86" s="9"/>
      <c r="B86" s="9"/>
      <c r="C86" s="9"/>
      <c r="D86" s="9"/>
      <c r="E86" s="9"/>
      <c r="F86" s="9"/>
      <c r="G86" s="9"/>
      <c r="H86" s="9"/>
      <c r="I86" s="9"/>
      <c r="J86" s="15"/>
      <c r="K86" s="13"/>
      <c r="L86" s="14"/>
      <c r="M86" s="15"/>
      <c r="T86" s="9"/>
      <c r="U86" s="9"/>
      <c r="V86" s="9"/>
      <c r="W86" s="9"/>
      <c r="X86" s="9"/>
      <c r="Y86" s="9"/>
      <c r="Z86" s="9"/>
      <c r="AA86" s="9"/>
    </row>
    <row r="87" s="1" customFormat="true" ht="12.8" hidden="false" customHeight="false" outlineLevel="0" collapsed="false">
      <c r="A87" s="9"/>
      <c r="B87" s="9"/>
      <c r="C87" s="9"/>
      <c r="D87" s="9"/>
      <c r="E87" s="9"/>
      <c r="F87" s="9"/>
      <c r="G87" s="9"/>
      <c r="H87" s="9"/>
      <c r="I87" s="9"/>
      <c r="J87" s="15"/>
      <c r="K87" s="13"/>
      <c r="L87" s="14"/>
      <c r="M87" s="15"/>
      <c r="N87" s="3"/>
    </row>
    <row r="88" s="1" customFormat="true" ht="12.8" hidden="false" customHeight="false" outlineLevel="0" collapsed="false">
      <c r="A88" s="9"/>
      <c r="B88" s="9"/>
      <c r="C88" s="9"/>
      <c r="D88" s="9"/>
      <c r="E88" s="9"/>
      <c r="F88" s="9"/>
      <c r="G88" s="9"/>
      <c r="H88" s="9"/>
      <c r="I88" s="9"/>
      <c r="J88" s="15"/>
      <c r="K88" s="13"/>
      <c r="L88" s="14"/>
      <c r="M88" s="15"/>
      <c r="N88" s="3"/>
    </row>
    <row r="89" s="1" customFormat="true" ht="12.8" hidden="false" customHeight="false" outlineLevel="0" collapsed="false">
      <c r="A89" s="9"/>
      <c r="B89" s="9"/>
      <c r="C89" s="9"/>
      <c r="D89" s="9"/>
      <c r="E89" s="9"/>
      <c r="F89" s="9"/>
      <c r="G89" s="9"/>
      <c r="H89" s="9"/>
      <c r="I89" s="9"/>
      <c r="J89" s="15"/>
      <c r="K89" s="13"/>
      <c r="L89" s="14"/>
      <c r="M89" s="15"/>
      <c r="N89" s="3"/>
      <c r="X89" s="2"/>
      <c r="Y89" s="127"/>
    </row>
    <row r="90" s="1" customFormat="true" ht="12.8" hidden="false" customHeight="false" outlineLevel="0" collapsed="false">
      <c r="A90" s="9"/>
      <c r="B90" s="9"/>
      <c r="C90" s="9"/>
      <c r="D90" s="9"/>
      <c r="E90" s="9"/>
      <c r="F90" s="9"/>
      <c r="G90" s="9"/>
      <c r="H90" s="9"/>
      <c r="I90" s="9"/>
      <c r="J90" s="15"/>
      <c r="K90" s="13"/>
      <c r="L90" s="14"/>
      <c r="M90" s="15"/>
      <c r="N90" s="3"/>
    </row>
    <row r="91" s="1" customFormat="true" ht="12.8" hidden="false" customHeight="false" outlineLevel="0" collapsed="false">
      <c r="A91" s="9"/>
      <c r="B91" s="9"/>
      <c r="C91" s="9"/>
      <c r="D91" s="9"/>
      <c r="E91" s="9"/>
      <c r="F91" s="9"/>
      <c r="G91" s="9"/>
      <c r="H91" s="9"/>
      <c r="I91" s="9"/>
      <c r="J91" s="15"/>
      <c r="K91" s="13"/>
      <c r="L91" s="14"/>
      <c r="M91" s="15"/>
      <c r="N91" s="3"/>
    </row>
    <row r="92" s="1" customFormat="true" ht="12.8" hidden="false" customHeight="false" outlineLevel="0" collapsed="false">
      <c r="A92" s="9"/>
      <c r="B92" s="9"/>
      <c r="C92" s="9"/>
      <c r="D92" s="9"/>
      <c r="E92" s="9"/>
      <c r="F92" s="9"/>
      <c r="G92" s="9"/>
      <c r="H92" s="9"/>
      <c r="I92" s="9"/>
      <c r="J92" s="15"/>
      <c r="K92" s="13"/>
      <c r="L92" s="14"/>
      <c r="M92" s="15"/>
      <c r="N92" s="3"/>
    </row>
    <row r="93" customFormat="false" ht="12.8" hidden="false" customHeight="false" outlineLevel="0" collapsed="false">
      <c r="A93" s="9"/>
      <c r="B93" s="9"/>
      <c r="C93" s="9"/>
      <c r="D93" s="9"/>
      <c r="E93" s="9"/>
      <c r="F93" s="9"/>
      <c r="G93" s="9"/>
      <c r="H93" s="9"/>
      <c r="I93" s="9"/>
      <c r="J93" s="15"/>
      <c r="K93" s="13"/>
      <c r="L93" s="14"/>
      <c r="M93" s="15"/>
    </row>
    <row r="94" customFormat="false" ht="12.8" hidden="false" customHeight="false" outlineLevel="0" collapsed="false">
      <c r="A94" s="9"/>
      <c r="B94" s="9"/>
      <c r="C94" s="9"/>
      <c r="D94" s="9"/>
      <c r="E94" s="9"/>
      <c r="F94" s="9"/>
      <c r="G94" s="9"/>
      <c r="H94" s="9"/>
      <c r="I94" s="9"/>
      <c r="J94" s="15"/>
      <c r="K94" s="13"/>
      <c r="L94" s="14"/>
      <c r="M94" s="15"/>
    </row>
    <row r="95" customFormat="false" ht="12.8" hidden="false" customHeight="false" outlineLevel="0" collapsed="false">
      <c r="A95" s="9"/>
      <c r="B95" s="9"/>
      <c r="C95" s="9"/>
      <c r="D95" s="9"/>
      <c r="E95" s="9"/>
      <c r="F95" s="9"/>
      <c r="G95" s="9"/>
      <c r="H95" s="9"/>
      <c r="I95" s="9"/>
      <c r="J95" s="15"/>
      <c r="K95" s="13"/>
      <c r="L95" s="14"/>
      <c r="M95" s="15"/>
    </row>
    <row r="96" customFormat="false" ht="12.8" hidden="false" customHeight="false" outlineLevel="0" collapsed="false">
      <c r="A96" s="9"/>
      <c r="B96" s="9"/>
      <c r="C96" s="9"/>
      <c r="D96" s="9"/>
      <c r="E96" s="9"/>
      <c r="F96" s="9"/>
      <c r="G96" s="9"/>
      <c r="H96" s="9"/>
      <c r="I96" s="9"/>
      <c r="J96" s="15"/>
      <c r="K96" s="13"/>
      <c r="L96" s="14"/>
      <c r="M96" s="15"/>
    </row>
    <row r="97" customFormat="false" ht="12.8" hidden="false" customHeight="false" outlineLevel="0" collapsed="false">
      <c r="A97" s="9"/>
      <c r="B97" s="9"/>
      <c r="C97" s="9"/>
      <c r="D97" s="9"/>
      <c r="E97" s="9"/>
      <c r="F97" s="9"/>
      <c r="G97" s="9"/>
      <c r="H97" s="9"/>
      <c r="I97" s="9"/>
      <c r="J97" s="15"/>
      <c r="K97" s="13"/>
      <c r="L97" s="14"/>
      <c r="M97" s="15"/>
    </row>
    <row r="98" customFormat="false" ht="12.8" hidden="false" customHeight="false" outlineLevel="0" collapsed="false">
      <c r="A98" s="9"/>
      <c r="B98" s="9"/>
      <c r="C98" s="9"/>
      <c r="D98" s="9"/>
      <c r="E98" s="9"/>
      <c r="F98" s="9"/>
      <c r="G98" s="9"/>
      <c r="H98" s="9"/>
      <c r="I98" s="9"/>
      <c r="J98" s="15"/>
      <c r="K98" s="13"/>
      <c r="L98" s="14"/>
      <c r="M98" s="15"/>
    </row>
    <row r="99" customFormat="false" ht="12.8" hidden="false" customHeight="false" outlineLevel="0" collapsed="false">
      <c r="A99" s="9"/>
      <c r="B99" s="9"/>
      <c r="C99" s="9"/>
      <c r="D99" s="9"/>
      <c r="E99" s="9"/>
      <c r="F99" s="9"/>
      <c r="G99" s="9"/>
      <c r="H99" s="9"/>
      <c r="I99" s="9"/>
      <c r="J99" s="15"/>
      <c r="K99" s="13"/>
      <c r="L99" s="14"/>
      <c r="M99" s="15"/>
    </row>
    <row r="100" customFormat="false" ht="12.8" hidden="false" customHeight="false" outlineLevel="0" collapsed="false">
      <c r="A100" s="9"/>
      <c r="B100" s="9"/>
      <c r="C100" s="9"/>
      <c r="D100" s="9"/>
      <c r="E100" s="9"/>
      <c r="F100" s="9"/>
      <c r="G100" s="9"/>
      <c r="H100" s="9"/>
      <c r="I100" s="9"/>
      <c r="J100" s="15"/>
      <c r="K100" s="13"/>
      <c r="L100" s="14"/>
      <c r="M100" s="15"/>
    </row>
    <row r="101" customFormat="false" ht="12.8" hidden="false" customHeight="false" outlineLevel="0" collapsed="false">
      <c r="A101" s="9"/>
      <c r="B101" s="9"/>
      <c r="C101" s="9"/>
      <c r="D101" s="9"/>
      <c r="E101" s="9"/>
      <c r="F101" s="9"/>
      <c r="G101" s="9"/>
      <c r="H101" s="9"/>
      <c r="I101" s="9"/>
      <c r="J101" s="15"/>
      <c r="K101" s="13"/>
      <c r="L101" s="14"/>
      <c r="M101" s="15"/>
    </row>
    <row r="102" customFormat="false" ht="12.8" hidden="false" customHeight="false" outlineLevel="0" collapsed="false">
      <c r="A102" s="9"/>
      <c r="B102" s="9"/>
      <c r="C102" s="9"/>
      <c r="D102" s="9"/>
      <c r="E102" s="9"/>
      <c r="F102" s="9"/>
      <c r="G102" s="9"/>
      <c r="H102" s="9"/>
      <c r="I102" s="9"/>
      <c r="J102" s="15"/>
      <c r="K102" s="13"/>
      <c r="L102" s="14"/>
      <c r="M102" s="15"/>
    </row>
  </sheetData>
  <sheetProtection sheet="true" objects="true" scenarios="true" selectLockedCells="true"/>
  <mergeCells count="8">
    <mergeCell ref="D6:G6"/>
    <mergeCell ref="A7:C7"/>
    <mergeCell ref="D7:F7"/>
    <mergeCell ref="H9:I9"/>
    <mergeCell ref="H10:I10"/>
    <mergeCell ref="E15:G15"/>
    <mergeCell ref="F22:H22"/>
    <mergeCell ref="F28:H28"/>
  </mergeCells>
  <conditionalFormatting sqref="E4">
    <cfRule type="containsText" priority="2" operator="containsText" aboveAverage="0" equalAverage="0" bottom="0" percent="0" rank="0" text="Datum 2 falsch" dxfId="0">
      <formula>NOT(ISERROR(SEARCH("Datum 2 falsch",E4)))</formula>
    </cfRule>
  </conditionalFormatting>
  <conditionalFormatting sqref="E3">
    <cfRule type="containsText" priority="3" operator="containsText" aboveAverage="0" equalAverage="0" bottom="0" percent="0" rank="0" text="Datum?" dxfId="0">
      <formula>NOT(ISERROR(SEARCH("Datum?",E3)))</formula>
    </cfRule>
  </conditionalFormatting>
  <conditionalFormatting sqref="F6">
    <cfRule type="containsText" priority="4" operator="containsText" aboveAverage="0" equalAverage="0" bottom="0" percent="0" rank="0" text="Zeitraum kleiner 1 Jahr. Enddatum korrekt?" dxfId="0">
      <formula>NOT(ISERROR(SEARCH("Zeitraum kleiner 1 Jahr. Enddatum korrekt?",F6)))</formula>
    </cfRule>
  </conditionalFormatting>
  <conditionalFormatting sqref="H9">
    <cfRule type="containsText" priority="5" operator="containsText" aboveAverage="0" equalAverage="0" bottom="0" percent="0" rank="0" text="Zählerstände prüfen" dxfId="0">
      <formula>NOT(ISERROR(SEARCH("Zählerstände prüfen",H9)))</formula>
    </cfRule>
  </conditionalFormatting>
  <conditionalFormatting sqref="H10">
    <cfRule type="containsText" priority="6" operator="containsText" aboveAverage="0" equalAverage="0" bottom="0" percent="0" rank="0" text="Zählerstände prüfen" dxfId="0">
      <formula>NOT(ISERROR(SEARCH("Zählerstände prüfen",H10)))</formula>
    </cfRule>
  </conditionalFormatting>
  <conditionalFormatting sqref="D6">
    <cfRule type="containsText" priority="7" operator="containsText" aboveAverage="0" equalAverage="0" bottom="0" percent="0" rank="0" text="Zu viele Monate" dxfId="0">
      <formula>NOT(ISERROR(SEARCH("Zu viele Monate",D6)))</formula>
    </cfRule>
    <cfRule type="containsText" priority="8" operator="containsText" aboveAverage="0" equalAverage="0" bottom="0" percent="0" rank="0" text="Zeitraum kleiner 1 Jahr. Enddatum korrekt?" dxfId="1">
      <formula>NOT(ISERROR(SEARCH("Zeitraum kleiner 1 Jahr. Enddatum korrekt?",D6)))</formula>
    </cfRule>
  </conditionalFormatting>
  <dataValidations count="7">
    <dataValidation allowBlank="false" error="Zeitraum 2 ?" errorStyle="warning" errorTitle="Datum prüfen" operator="between" promptTitle="Zeitraum 2?" showDropDown="false" showErrorMessage="true" showInputMessage="false" sqref="D3" type="custom">
      <formula1>&lt;365</formula1>
      <formula2>0</formula2>
    </dataValidation>
    <dataValidation allowBlank="true" error="Wert Prüfen" errorStyle="warning" operator="between" showDropDown="false" showErrorMessage="true" showInputMessage="false" sqref="D4 B10" type="custom">
      <formula1>&lt;#ref!</formula1>
      <formula2>0</formula2>
    </dataValidation>
    <dataValidation allowBlank="true" error="Datum fehlt" errorStyle="warning" operator="equal" showDropDown="false" showErrorMessage="true" showInputMessage="false" sqref="D5" type="none">
      <formula1>0</formula1>
      <formula2>0</formula2>
    </dataValidation>
    <dataValidation allowBlank="true" error="Zu viele Monate. Datum prüfen." errorStyle="warning" operator="equal" prompt="Datum Zeitraum2" showDropDown="false" showErrorMessage="true" showInputMessage="false" sqref="E5" type="none">
      <formula1>0</formula1>
      <formula2>0</formula2>
    </dataValidation>
    <dataValidation allowBlank="true" errorStyle="stop" operator="equal" prompt="Alle orangenen Felder ausfüllen" promptTitle="Zeitraum 2 ?" showDropDown="false" showErrorMessage="true" showInputMessage="false" sqref="B9" type="none">
      <formula1>0</formula1>
      <formula2>0</formula2>
    </dataValidation>
    <dataValidation allowBlank="true" error="Wert Prüfen" errorStyle="warning" operator="equal" showDropDown="false" showErrorMessage="true" showInputMessage="false" sqref="E10" type="none">
      <formula1>0</formula1>
      <formula2>0</formula2>
    </dataValidation>
    <dataValidation allowBlank="true" errorStyle="warning" errorTitle="Anfangsbestand fehlt" operator="equal" showDropDown="false" showErrorMessage="true" showInputMessage="false" sqref="G10" type="none">
      <formula1>0</formula1>
      <formula2>0</formula2>
    </dataValidation>
  </dataValidations>
  <printOptions headings="false" gridLines="false" gridLinesSet="true" horizontalCentered="false" verticalCentered="false"/>
  <pageMargins left="0.486805555555556" right="0.2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3"/>
  <sheetViews>
    <sheetView showFormulas="false" showGridLines="true" showRowColHeaders="true" showZeros="false" rightToLeft="false" tabSelected="false" showOutlineSymbols="true" defaultGridColor="true" view="normal" topLeftCell="A7" colorId="64" zoomScale="130" zoomScaleNormal="13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11.24"/>
    <col collapsed="false" customWidth="true" hidden="false" outlineLevel="0" max="2" min="2" style="1" width="4.92"/>
    <col collapsed="false" customWidth="true" hidden="false" outlineLevel="0" max="3" min="3" style="1" width="7.49"/>
    <col collapsed="false" customWidth="true" hidden="false" outlineLevel="0" max="4" min="4" style="1" width="10.38"/>
    <col collapsed="false" customWidth="true" hidden="false" outlineLevel="0" max="5" min="5" style="1" width="2.77"/>
    <col collapsed="false" customWidth="false" hidden="false" outlineLevel="0" max="6" min="6" style="1" width="11.55"/>
    <col collapsed="false" customWidth="true" hidden="false" outlineLevel="0" max="7" min="7" style="1" width="10.06"/>
    <col collapsed="false" customWidth="true" hidden="false" outlineLevel="0" max="9" min="8" style="1" width="11.12"/>
    <col collapsed="false" customWidth="true" hidden="false" outlineLevel="0" max="10" min="10" style="1" width="13.23"/>
    <col collapsed="false" customWidth="true" hidden="false" outlineLevel="0" max="11" min="11" style="1" width="10.2"/>
    <col collapsed="false" customWidth="true" hidden="false" outlineLevel="0" max="12" min="12" style="1" width="12.52"/>
    <col collapsed="false" customWidth="true" hidden="false" outlineLevel="0" max="13" min="13" style="1" width="12.51"/>
    <col collapsed="false" customWidth="true" hidden="false" outlineLevel="0" max="14" min="14" style="1" width="12.26"/>
    <col collapsed="false" customWidth="true" hidden="false" outlineLevel="0" max="15" min="15" style="1" width="11.11"/>
    <col collapsed="false" customWidth="true" hidden="false" outlineLevel="0" max="16" min="16" style="1" width="12.26"/>
    <col collapsed="false" customWidth="false" hidden="false" outlineLevel="0" max="1022" min="17" style="1" width="11.52"/>
    <col collapsed="false" customWidth="false" hidden="false" outlineLevel="0" max="16384" min="1023" style="1" width="11.53"/>
  </cols>
  <sheetData>
    <row r="1" customFormat="false" ht="15" hidden="false" customHeight="false" outlineLevel="0" collapsed="false">
      <c r="A1" s="1" t="str">
        <f aca="false">Dateneingabe!C1</f>
        <v>Name Vermieter</v>
      </c>
    </row>
    <row r="2" customFormat="false" ht="15" hidden="false" customHeight="false" outlineLevel="0" collapsed="false">
      <c r="A2" s="1" t="str">
        <f aca="false">Dateneingabe!E1</f>
        <v>xxxxxxxxxxx-Str. 6b</v>
      </c>
    </row>
    <row r="3" customFormat="false" ht="15" hidden="false" customHeight="false" outlineLevel="0" collapsed="false">
      <c r="A3" s="1" t="str">
        <f aca="false">Dateneingabe!G1</f>
        <v>7xxxx Stadt</v>
      </c>
      <c r="J3" s="128" t="n">
        <f aca="true">TODAY()</f>
        <v>45692</v>
      </c>
    </row>
    <row r="5" customFormat="false" ht="15" hidden="false" customHeight="false" outlineLevel="0" collapsed="false">
      <c r="A5" s="1" t="str">
        <f aca="false">Dateneingabe!H3</f>
        <v>Name Erdgeschoss</v>
      </c>
      <c r="J5" s="7"/>
    </row>
    <row r="6" customFormat="false" ht="15" hidden="false" customHeight="false" outlineLevel="0" collapsed="false">
      <c r="A6" s="1" t="s">
        <v>51</v>
      </c>
      <c r="I6" s="77"/>
      <c r="J6" s="7"/>
      <c r="K6" s="129"/>
    </row>
    <row r="7" customFormat="false" ht="15" hidden="false" customHeight="false" outlineLevel="0" collapsed="false">
      <c r="A7" s="1" t="s">
        <v>52</v>
      </c>
    </row>
    <row r="8" customFormat="false" ht="15" hidden="false" customHeight="false" outlineLevel="0" collapsed="false">
      <c r="A8" s="130"/>
      <c r="D8" s="77"/>
      <c r="E8" s="7"/>
      <c r="F8" s="129"/>
      <c r="H8" s="2"/>
      <c r="I8" s="27"/>
    </row>
    <row r="9" customFormat="false" ht="15" hidden="false" customHeight="false" outlineLevel="0" collapsed="false">
      <c r="A9" s="35" t="s">
        <v>53</v>
      </c>
      <c r="B9" s="35"/>
      <c r="C9" s="35"/>
      <c r="D9" s="35"/>
      <c r="E9" s="35"/>
      <c r="F9" s="35"/>
      <c r="G9" s="35"/>
      <c r="H9" s="35"/>
      <c r="I9" s="35"/>
      <c r="J9" s="35"/>
    </row>
    <row r="11" customFormat="false" ht="15" hidden="false" customHeight="false" outlineLevel="0" collapsed="false">
      <c r="A11" s="131" t="s">
        <v>54</v>
      </c>
      <c r="C11" s="1" t="s">
        <v>55</v>
      </c>
      <c r="K11" s="6"/>
    </row>
    <row r="13" customFormat="false" ht="15" hidden="false" customHeight="false" outlineLevel="0" collapsed="false">
      <c r="A13" s="8" t="s">
        <v>31</v>
      </c>
    </row>
    <row r="14" customFormat="false" ht="15" hidden="false" customHeight="false" outlineLevel="0" collapsed="false">
      <c r="A14" s="132" t="s">
        <v>32</v>
      </c>
      <c r="B14" s="132" t="s">
        <v>33</v>
      </c>
      <c r="C14" s="133"/>
      <c r="D14" s="133" t="s">
        <v>56</v>
      </c>
      <c r="E14" s="130"/>
      <c r="F14" s="133" t="s">
        <v>57</v>
      </c>
      <c r="G14" s="133" t="s">
        <v>27</v>
      </c>
      <c r="H14" s="134" t="s">
        <v>34</v>
      </c>
      <c r="I14" s="133" t="s">
        <v>58</v>
      </c>
      <c r="Q14" s="126"/>
      <c r="T14" s="133"/>
    </row>
    <row r="15" customFormat="false" ht="15" hidden="false" customHeight="false" outlineLevel="0" collapsed="false">
      <c r="A15" s="128" t="n">
        <f aca="false">Dateneingabe!A17</f>
        <v>0</v>
      </c>
      <c r="B15" s="135" t="n">
        <f aca="false">Dateneingabe!B17</f>
        <v>0</v>
      </c>
      <c r="C15" s="135"/>
      <c r="D15" s="136" t="n">
        <f aca="false">Dateneingabe!D9</f>
        <v>0</v>
      </c>
      <c r="E15" s="136"/>
      <c r="F15" s="136" t="n">
        <f aca="false">Dateneingabe!E9</f>
        <v>0</v>
      </c>
      <c r="G15" s="95" t="n">
        <f aca="false">Dateneingabe!F9</f>
        <v>0</v>
      </c>
      <c r="H15" s="137" t="n">
        <f aca="false">Dateneingabe!B14</f>
        <v>0</v>
      </c>
      <c r="I15" s="74" t="n">
        <f aca="false">Dateneingabe!F17</f>
        <v>0</v>
      </c>
      <c r="Q15" s="7"/>
      <c r="T15" s="136"/>
    </row>
    <row r="16" customFormat="false" ht="15" hidden="false" customHeight="false" outlineLevel="0" collapsed="false">
      <c r="A16" s="128" t="str">
        <f aca="false">Dateneingabe!A18</f>
        <v/>
      </c>
      <c r="B16" s="135" t="str">
        <f aca="false">IF(A16="","",Dateneingabe!B18)</f>
        <v/>
      </c>
      <c r="C16" s="135"/>
      <c r="D16" s="136" t="str">
        <f aca="false">Dateneingabe!D10</f>
        <v/>
      </c>
      <c r="E16" s="136"/>
      <c r="F16" s="136" t="str">
        <f aca="false">IF(A16="","",Dateneingabe!E10)</f>
        <v/>
      </c>
      <c r="G16" s="138" t="str">
        <f aca="false">Dateneingabe!F10</f>
        <v/>
      </c>
      <c r="H16" s="137" t="str">
        <f aca="false">IF(A16="","",Dateneingabe!B15)</f>
        <v/>
      </c>
      <c r="I16" s="139" t="str">
        <f aca="false">Dateneingabe!F18</f>
        <v/>
      </c>
      <c r="Q16" s="7"/>
      <c r="T16" s="136"/>
    </row>
    <row r="17" customFormat="false" ht="15" hidden="false" customHeight="false" outlineLevel="0" collapsed="false">
      <c r="A17" s="130"/>
      <c r="G17" s="140" t="str">
        <f aca="false">IF(A16="","",Dateneingabe!F11)</f>
        <v/>
      </c>
      <c r="I17" s="115" t="str">
        <f aca="false">IF(A16="","",Dateneingabe!F19)</f>
        <v/>
      </c>
      <c r="T17" s="141"/>
    </row>
    <row r="18" customFormat="false" ht="15" hidden="false" customHeight="false" outlineLevel="0" collapsed="false">
      <c r="A18" s="130"/>
      <c r="G18" s="140"/>
      <c r="I18" s="115"/>
      <c r="T18" s="141"/>
    </row>
    <row r="19" customFormat="false" ht="15" hidden="false" customHeight="false" outlineLevel="0" collapsed="false">
      <c r="A19" s="130" t="s">
        <v>59</v>
      </c>
      <c r="G19" s="140"/>
      <c r="I19" s="115"/>
      <c r="T19" s="141"/>
    </row>
    <row r="20" customFormat="false" ht="15" hidden="false" customHeight="false" outlineLevel="0" collapsed="false">
      <c r="A20" s="142" t="s">
        <v>32</v>
      </c>
      <c r="B20" s="143" t="s">
        <v>33</v>
      </c>
      <c r="C20" s="2"/>
      <c r="D20" s="2" t="s">
        <v>56</v>
      </c>
      <c r="E20" s="2"/>
      <c r="F20" s="2" t="s">
        <v>57</v>
      </c>
      <c r="G20" s="2" t="s">
        <v>27</v>
      </c>
      <c r="H20" s="2" t="s">
        <v>58</v>
      </c>
      <c r="I20" s="89" t="s">
        <v>39</v>
      </c>
      <c r="J20" s="2" t="s">
        <v>18</v>
      </c>
      <c r="T20" s="141"/>
    </row>
    <row r="21" customFormat="false" ht="15" hidden="false" customHeight="false" outlineLevel="0" collapsed="false">
      <c r="A21" s="27" t="n">
        <f aca="false">Dateneingabe!B5</f>
        <v>0</v>
      </c>
      <c r="B21" s="50" t="n">
        <f aca="false">Dateneingabe!D5</f>
        <v>0</v>
      </c>
      <c r="C21" s="50"/>
      <c r="D21" s="108" t="n">
        <f aca="false">Dateneingabe!A9</f>
        <v>0</v>
      </c>
      <c r="F21" s="108" t="n">
        <f aca="false">Dateneingabe!B12</f>
        <v>0</v>
      </c>
      <c r="G21" s="108" t="n">
        <f aca="false">Dateneingabe!C19</f>
        <v>0</v>
      </c>
      <c r="H21" s="74" t="n">
        <f aca="false">Dateneingabe!F30</f>
        <v>0</v>
      </c>
      <c r="I21" s="74" t="n">
        <f aca="false">Dateneingabe!F26</f>
        <v>0</v>
      </c>
      <c r="J21" s="74" t="n">
        <f aca="false">Dateneingabe!F32</f>
        <v>0</v>
      </c>
      <c r="T21" s="141"/>
    </row>
    <row r="22" customFormat="false" ht="15" hidden="false" customHeight="false" outlineLevel="0" collapsed="false">
      <c r="A22" s="130"/>
      <c r="G22" s="140"/>
      <c r="I22" s="115"/>
      <c r="T22" s="141"/>
    </row>
    <row r="23" customFormat="false" ht="15" hidden="false" customHeight="false" outlineLevel="0" collapsed="false">
      <c r="A23" s="130"/>
      <c r="T23" s="141"/>
    </row>
    <row r="24" customFormat="false" ht="15" hidden="false" customHeight="false" outlineLevel="0" collapsed="false">
      <c r="A24" s="8" t="s">
        <v>60</v>
      </c>
    </row>
    <row r="25" customFormat="false" ht="15" hidden="false" customHeight="false" outlineLevel="0" collapsed="false">
      <c r="A25" s="132" t="s">
        <v>32</v>
      </c>
      <c r="B25" s="132" t="s">
        <v>33</v>
      </c>
      <c r="C25" s="8"/>
      <c r="D25" s="133" t="s">
        <v>61</v>
      </c>
      <c r="E25" s="133"/>
      <c r="F25" s="133" t="s">
        <v>41</v>
      </c>
      <c r="G25" s="144" t="s">
        <v>6</v>
      </c>
      <c r="H25" s="133" t="s">
        <v>18</v>
      </c>
      <c r="I25" s="145" t="n">
        <v>0.5</v>
      </c>
      <c r="P25" s="133"/>
      <c r="Q25" s="126"/>
    </row>
    <row r="26" customFormat="false" ht="15" hidden="false" customHeight="false" outlineLevel="0" collapsed="false">
      <c r="A26" s="128" t="n">
        <f aca="false">Dateneingabe!A24</f>
        <v>0</v>
      </c>
      <c r="B26" s="135" t="n">
        <f aca="false">Dateneingabe!B24</f>
        <v>0</v>
      </c>
      <c r="C26" s="135"/>
      <c r="D26" s="89" t="n">
        <f aca="false">Dateneingabe!B21</f>
        <v>0</v>
      </c>
      <c r="F26" s="90" t="n">
        <f aca="false">Dateneingabe!D24</f>
        <v>365</v>
      </c>
      <c r="G26" s="90" t="n">
        <f aca="false">Dateneingabe!E24</f>
        <v>1</v>
      </c>
      <c r="H26" s="89" t="n">
        <f aca="false">Dateneingabe!F24</f>
        <v>0</v>
      </c>
      <c r="I26" s="89" t="n">
        <f aca="false">Dateneingabe!G24</f>
        <v>0</v>
      </c>
      <c r="J26" s="135"/>
      <c r="P26" s="89"/>
      <c r="R26" s="74"/>
    </row>
    <row r="27" customFormat="false" ht="15" hidden="false" customHeight="false" outlineLevel="0" collapsed="false">
      <c r="A27" s="128" t="str">
        <f aca="false">Dateneingabe!A25</f>
        <v/>
      </c>
      <c r="B27" s="135" t="str">
        <f aca="false">Dateneingabe!B25</f>
        <v/>
      </c>
      <c r="C27" s="135"/>
      <c r="D27" s="89" t="str">
        <f aca="false">IF(A27="","",Dateneingabe!B22)</f>
        <v/>
      </c>
      <c r="F27" s="90" t="str">
        <f aca="false">IF(A27="","",Dateneingabe!D25)</f>
        <v/>
      </c>
      <c r="G27" s="90" t="str">
        <f aca="false">Dateneingabe!E25</f>
        <v/>
      </c>
      <c r="H27" s="146" t="str">
        <f aca="false">Dateneingabe!F25</f>
        <v/>
      </c>
      <c r="I27" s="146" t="str">
        <f aca="false">Dateneingabe!G25</f>
        <v/>
      </c>
      <c r="P27" s="89"/>
    </row>
    <row r="28" customFormat="false" ht="15" hidden="false" customHeight="false" outlineLevel="0" collapsed="false">
      <c r="B28" s="126"/>
      <c r="C28" s="126"/>
      <c r="D28" s="133"/>
      <c r="F28" s="141"/>
      <c r="G28" s="141"/>
      <c r="H28" s="82" t="str">
        <f aca="false">IF(A27="","",Dateneingabe!F26)</f>
        <v/>
      </c>
      <c r="I28" s="82" t="str">
        <f aca="false">IF(A27="","",Dateneingabe!G26)</f>
        <v/>
      </c>
      <c r="J28" s="126"/>
      <c r="P28" s="82"/>
    </row>
    <row r="29" customFormat="false" ht="15" hidden="false" customHeight="false" outlineLevel="0" collapsed="false">
      <c r="A29" s="130"/>
      <c r="I29" s="147"/>
      <c r="J29" s="7"/>
      <c r="K29" s="89"/>
      <c r="L29" s="2"/>
      <c r="M29" s="2"/>
      <c r="N29" s="2"/>
      <c r="P29" s="82"/>
    </row>
    <row r="30" customFormat="false" ht="15" hidden="false" customHeight="false" outlineLevel="0" collapsed="false">
      <c r="A30" s="106"/>
      <c r="B30" s="7"/>
      <c r="C30" s="7"/>
      <c r="D30" s="7"/>
      <c r="E30" s="7"/>
      <c r="F30" s="7"/>
      <c r="G30" s="7"/>
      <c r="H30" s="7"/>
      <c r="I30" s="7"/>
      <c r="J30" s="7"/>
      <c r="K30" s="148"/>
    </row>
    <row r="31" customFormat="false" ht="15" hidden="false" customHeight="false" outlineLevel="0" collapsed="false">
      <c r="A31" s="1" t="s">
        <v>31</v>
      </c>
      <c r="D31" s="74" t="n">
        <f aca="false">Dateneingabe!G30</f>
        <v>0</v>
      </c>
    </row>
    <row r="32" customFormat="false" ht="15" hidden="false" customHeight="false" outlineLevel="0" collapsed="false">
      <c r="A32" s="1" t="s">
        <v>39</v>
      </c>
      <c r="D32" s="149" t="n">
        <f aca="false">Dateneingabe!G31</f>
        <v>0</v>
      </c>
    </row>
    <row r="33" customFormat="false" ht="15" hidden="false" customHeight="false" outlineLevel="0" collapsed="false">
      <c r="A33" s="8" t="s">
        <v>43</v>
      </c>
      <c r="D33" s="115" t="n">
        <f aca="false">Dateneingabe!G32</f>
        <v>0</v>
      </c>
      <c r="K33" s="9"/>
      <c r="L33" s="9"/>
      <c r="M33" s="74"/>
    </row>
    <row r="34" customFormat="false" ht="15" hidden="false" customHeight="false" outlineLevel="0" collapsed="false">
      <c r="A34" s="1" t="s">
        <v>46</v>
      </c>
      <c r="D34" s="149" t="n">
        <f aca="false">Dateneingabe!C31</f>
        <v>0</v>
      </c>
      <c r="K34" s="9"/>
      <c r="L34" s="9"/>
      <c r="M34" s="74"/>
      <c r="N34" s="147"/>
    </row>
    <row r="35" customFormat="false" ht="15" hidden="false" customHeight="false" outlineLevel="0" collapsed="false">
      <c r="A35" s="115" t="n">
        <f aca="false">IF(D34-D33&gt;0,"Ihr Guthaben",IF(D34-D33&lt;0,"Ihre Nachzahlung"))</f>
        <v>0</v>
      </c>
      <c r="B35" s="8"/>
      <c r="D35" s="115" t="n">
        <f aca="false">Dateneingabe!G34</f>
        <v>0</v>
      </c>
      <c r="E35" s="8"/>
      <c r="G35" s="6"/>
      <c r="H35" s="130"/>
      <c r="K35" s="9"/>
      <c r="L35" s="9"/>
      <c r="Q35" s="150"/>
    </row>
    <row r="36" customFormat="false" ht="15" hidden="false" customHeight="false" outlineLevel="0" collapsed="false">
      <c r="K36" s="151"/>
      <c r="L36" s="7"/>
      <c r="N36" s="147"/>
    </row>
    <row r="37" customFormat="false" ht="15" hidden="false" customHeight="false" outlineLevel="0" collapsed="false">
      <c r="K37" s="151"/>
      <c r="L37" s="7"/>
      <c r="N37" s="147"/>
    </row>
    <row r="38" customFormat="false" ht="15" hidden="false" customHeight="false" outlineLevel="0" collapsed="false">
      <c r="A38" s="8" t="str">
        <f aca="false">IF(A35="Ihr Guthaben","Ihr Guthaben wird überwiesen auf Konto:","Bitte überweisen Sie auf folgendes Konto:")</f>
        <v>Bitte überweisen Sie auf folgendes Konto:</v>
      </c>
      <c r="B38" s="8"/>
      <c r="C38" s="8"/>
      <c r="D38" s="8"/>
      <c r="E38" s="8"/>
      <c r="F38" s="8" t="str">
        <f aca="false">IF(A35="Ihr Guthaben",Dateneingabe!J3,Dateneingabe!J5)</f>
        <v>DE97 xxxx xxxx xxxx xx</v>
      </c>
    </row>
    <row r="39" customFormat="false" ht="15" hidden="false" customHeight="false" outlineLevel="0" collapsed="false">
      <c r="A39" s="6" t="s">
        <v>62</v>
      </c>
      <c r="D39" s="50" t="n">
        <f aca="false">J3+14</f>
        <v>45706</v>
      </c>
      <c r="E39" s="50"/>
    </row>
    <row r="42" customFormat="false" ht="15" hidden="false" customHeight="false" outlineLevel="0" collapsed="false">
      <c r="M42" s="2"/>
      <c r="N42" s="127"/>
    </row>
    <row r="43" customFormat="false" ht="15" hidden="false" customHeight="false" outlineLevel="0" collapsed="false">
      <c r="A43" s="1" t="s">
        <v>63</v>
      </c>
    </row>
  </sheetData>
  <sheetProtection sheet="true" objects="true" scenarios="true" selectLockedCells="true" selectUnlockedCells="true"/>
  <mergeCells count="7">
    <mergeCell ref="A9:J9"/>
    <mergeCell ref="B15:C15"/>
    <mergeCell ref="B16:C16"/>
    <mergeCell ref="B21:C21"/>
    <mergeCell ref="B26:C26"/>
    <mergeCell ref="B27:C27"/>
    <mergeCell ref="D39:E39"/>
  </mergeCells>
  <printOptions headings="false" gridLines="false" gridLinesSet="true" horizontalCentered="true" verticalCentered="false"/>
  <pageMargins left="0.486805555555556" right="0.2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2"/>
  <sheetViews>
    <sheetView showFormulas="false" showGridLines="true" showRowColHeaders="true" showZeros="fals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62"/>
    <col collapsed="false" customWidth="true" hidden="false" outlineLevel="0" max="2" min="2" style="1" width="4.92"/>
    <col collapsed="false" customWidth="true" hidden="false" outlineLevel="0" max="3" min="3" style="1" width="6.63"/>
    <col collapsed="false" customWidth="true" hidden="false" outlineLevel="0" max="4" min="4" style="1" width="2.57"/>
    <col collapsed="false" customWidth="true" hidden="false" outlineLevel="0" max="5" min="5" style="1" width="9.94"/>
    <col collapsed="false" customWidth="true" hidden="false" outlineLevel="0" max="6" min="6" style="1" width="9.63"/>
    <col collapsed="false" customWidth="true" hidden="false" outlineLevel="0" max="7" min="7" style="1" width="5.03"/>
    <col collapsed="false" customWidth="true" hidden="false" outlineLevel="0" max="8" min="8" style="1" width="10.2"/>
    <col collapsed="false" customWidth="true" hidden="false" outlineLevel="0" max="10" min="9" style="1" width="9.79"/>
    <col collapsed="false" customWidth="true" hidden="false" outlineLevel="0" max="11" min="11" style="1" width="13.25"/>
    <col collapsed="false" customWidth="true" hidden="false" outlineLevel="0" max="14" min="12" style="1" width="11.12"/>
    <col collapsed="false" customWidth="true" hidden="false" outlineLevel="0" max="15" min="15" style="1" width="11.62"/>
    <col collapsed="false" customWidth="true" hidden="false" outlineLevel="0" max="16" min="16" style="1" width="11.26"/>
    <col collapsed="false" customWidth="true" hidden="false" outlineLevel="0" max="17" min="17" style="1" width="12.52"/>
    <col collapsed="false" customWidth="true" hidden="false" outlineLevel="0" max="18" min="18" style="1" width="12.51"/>
    <col collapsed="false" customWidth="true" hidden="false" outlineLevel="0" max="19" min="19" style="1" width="12.26"/>
    <col collapsed="false" customWidth="true" hidden="false" outlineLevel="0" max="20" min="20" style="1" width="11.11"/>
    <col collapsed="false" customWidth="true" hidden="false" outlineLevel="0" max="21" min="21" style="1" width="12.26"/>
    <col collapsed="false" customWidth="false" hidden="false" outlineLevel="0" max="1027" min="22" style="1" width="11.52"/>
    <col collapsed="false" customWidth="false" hidden="false" outlineLevel="0" max="16384" min="1028" style="1" width="11.53"/>
  </cols>
  <sheetData>
    <row r="1" customFormat="false" ht="12.8" hidden="false" customHeight="false" outlineLevel="0" collapsed="false">
      <c r="A1" s="1" t="str">
        <f aca="false">Dateneingabe!C1</f>
        <v>Name Vermieter</v>
      </c>
      <c r="O1" s="128"/>
    </row>
    <row r="2" customFormat="false" ht="12.8" hidden="false" customHeight="false" outlineLevel="0" collapsed="false">
      <c r="A2" s="1" t="str">
        <f aca="false">Dateneingabe!E1</f>
        <v>xxxxxxxxxxx-Str. 6b</v>
      </c>
      <c r="O2" s="128"/>
    </row>
    <row r="3" customFormat="false" ht="12.8" hidden="false" customHeight="false" outlineLevel="0" collapsed="false">
      <c r="A3" s="1" t="str">
        <f aca="false">Dateneingabe!G1</f>
        <v>7xxxx Stadt</v>
      </c>
      <c r="K3" s="128" t="n">
        <f aca="true">TODAY()</f>
        <v>45692</v>
      </c>
    </row>
    <row r="5" customFormat="false" ht="12.8" hidden="false" customHeight="false" outlineLevel="0" collapsed="false">
      <c r="A5" s="1" t="str">
        <f aca="false">Dateneingabe!H4</f>
        <v>Name Obergeschoss</v>
      </c>
      <c r="J5" s="7"/>
      <c r="M5" s="7"/>
      <c r="O5" s="27"/>
    </row>
    <row r="6" customFormat="false" ht="12.8" hidden="false" customHeight="false" outlineLevel="0" collapsed="false">
      <c r="A6" s="1" t="s">
        <v>51</v>
      </c>
      <c r="I6" s="77"/>
      <c r="J6" s="7"/>
      <c r="K6" s="129"/>
      <c r="N6" s="2"/>
      <c r="O6" s="27"/>
    </row>
    <row r="7" customFormat="false" ht="12.8" hidden="false" customHeight="false" outlineLevel="0" collapsed="false">
      <c r="A7" s="1" t="s">
        <v>52</v>
      </c>
    </row>
    <row r="10" customFormat="false" ht="12.8" hidden="false" customHeight="false" outlineLevel="0" collapsed="false">
      <c r="A10" s="35" t="s">
        <v>53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Q10" s="16"/>
      <c r="T10" s="152" t="n">
        <f aca="false">Dateneingabe!D4</f>
        <v>0</v>
      </c>
      <c r="U10" s="152"/>
    </row>
    <row r="11" customFormat="false" ht="12.8" hidden="false" customHeight="false" outlineLevel="0" collapsed="false">
      <c r="M11" s="27"/>
      <c r="S11" s="2"/>
    </row>
    <row r="12" customFormat="false" ht="12.8" hidden="false" customHeight="false" outlineLevel="0" collapsed="false">
      <c r="A12" s="131" t="s">
        <v>64</v>
      </c>
      <c r="B12" s="153" t="n">
        <f aca="false">Dateneingabe!J1</f>
        <v>12345678910</v>
      </c>
      <c r="C12" s="153"/>
      <c r="D12" s="153"/>
      <c r="E12" s="153"/>
      <c r="P12" s="6"/>
    </row>
    <row r="14" customFormat="false" ht="12.8" hidden="false" customHeight="false" outlineLevel="0" collapsed="false">
      <c r="A14" s="131"/>
    </row>
    <row r="15" customFormat="false" ht="12.8" hidden="false" customHeight="false" outlineLevel="0" collapsed="false">
      <c r="A15" s="8" t="s">
        <v>31</v>
      </c>
    </row>
    <row r="16" customFormat="false" ht="12.8" hidden="false" customHeight="false" outlineLevel="0" collapsed="false">
      <c r="A16" s="132" t="s">
        <v>32</v>
      </c>
      <c r="B16" s="132" t="s">
        <v>33</v>
      </c>
      <c r="C16" s="133"/>
      <c r="D16" s="133"/>
      <c r="E16" s="133" t="s">
        <v>56</v>
      </c>
      <c r="G16" s="133" t="s">
        <v>57</v>
      </c>
      <c r="H16" s="133" t="s">
        <v>65</v>
      </c>
      <c r="I16" s="134" t="s">
        <v>34</v>
      </c>
      <c r="J16" s="133" t="s">
        <v>58</v>
      </c>
      <c r="V16" s="126"/>
      <c r="Y16" s="133"/>
    </row>
    <row r="17" customFormat="false" ht="12.8" hidden="false" customHeight="false" outlineLevel="0" collapsed="false">
      <c r="A17" s="128" t="n">
        <f aca="false">Dateneingabe!A17</f>
        <v>0</v>
      </c>
      <c r="B17" s="135" t="n">
        <f aca="false">Dateneingabe!B17</f>
        <v>0</v>
      </c>
      <c r="C17" s="135"/>
      <c r="D17" s="154" t="n">
        <f aca="false">Dateneingabe!$A$9</f>
        <v>0</v>
      </c>
      <c r="E17" s="154"/>
      <c r="F17" s="138" t="n">
        <f aca="false">Dateneingabe!B9</f>
        <v>0</v>
      </c>
      <c r="G17" s="138"/>
      <c r="H17" s="95" t="n">
        <f aca="false">Dateneingabe!C9</f>
        <v>0</v>
      </c>
      <c r="I17" s="95" t="n">
        <f aca="false">Dateneingabe!B14</f>
        <v>0</v>
      </c>
      <c r="J17" s="74" t="n">
        <f aca="false">Dateneingabe!E17</f>
        <v>0</v>
      </c>
      <c r="V17" s="7"/>
      <c r="Y17" s="136"/>
    </row>
    <row r="18" customFormat="false" ht="12.8" hidden="false" customHeight="false" outlineLevel="0" collapsed="false">
      <c r="A18" s="128" t="str">
        <f aca="false">Dateneingabe!A18</f>
        <v/>
      </c>
      <c r="B18" s="135" t="str">
        <f aca="false">IF(A18="","",Dateneingabe!B18)</f>
        <v/>
      </c>
      <c r="C18" s="135"/>
      <c r="D18" s="154" t="str">
        <f aca="false">Dateneingabe!$A$10</f>
        <v/>
      </c>
      <c r="E18" s="154"/>
      <c r="F18" s="138" t="str">
        <f aca="false">IF(A18="","",Dateneingabe!B10)</f>
        <v/>
      </c>
      <c r="G18" s="138"/>
      <c r="H18" s="155" t="str">
        <f aca="false">Dateneingabe!C10</f>
        <v/>
      </c>
      <c r="I18" s="95" t="str">
        <f aca="false">IF(A18="","",Dateneingabe!B15)</f>
        <v/>
      </c>
      <c r="J18" s="139" t="str">
        <f aca="false">Dateneingabe!E18</f>
        <v/>
      </c>
      <c r="V18" s="7"/>
      <c r="Y18" s="136"/>
    </row>
    <row r="19" customFormat="false" ht="12.8" hidden="false" customHeight="false" outlineLevel="0" collapsed="false">
      <c r="A19" s="130"/>
      <c r="H19" s="95" t="str">
        <f aca="false">IF(A18="","",Dateneingabe!C11)</f>
        <v/>
      </c>
      <c r="J19" s="74" t="str">
        <f aca="false">IF(A18="","",Dateneingabe!E19)</f>
        <v/>
      </c>
      <c r="Y19" s="141"/>
    </row>
    <row r="20" customFormat="false" ht="12.8" hidden="false" customHeight="false" outlineLevel="0" collapsed="false">
      <c r="A20" s="130" t="s">
        <v>66</v>
      </c>
      <c r="H20" s="156" t="n">
        <f aca="false">-Dateneingabe!F11</f>
        <v>-0</v>
      </c>
      <c r="J20" s="157" t="n">
        <f aca="false">-Dateneingabe!F19</f>
        <v>-0</v>
      </c>
      <c r="Y20" s="141"/>
    </row>
    <row r="21" customFormat="false" ht="12.8" hidden="false" customHeight="false" outlineLevel="0" collapsed="false">
      <c r="A21" s="130"/>
      <c r="H21" s="158" t="n">
        <f aca="false">Dateneingabe!G11</f>
        <v>0</v>
      </c>
      <c r="J21" s="115" t="n">
        <f aca="false">Dateneingabe!G19</f>
        <v>0</v>
      </c>
      <c r="O21" s="74"/>
      <c r="Y21" s="141"/>
    </row>
    <row r="22" customFormat="false" ht="12.8" hidden="false" customHeight="false" outlineLevel="0" collapsed="false">
      <c r="A22" s="130"/>
      <c r="L22" s="158"/>
      <c r="N22" s="115"/>
      <c r="Y22" s="141"/>
    </row>
    <row r="23" customFormat="false" ht="12.8" hidden="false" customHeight="false" outlineLevel="0" collapsed="false">
      <c r="A23" s="8" t="s">
        <v>60</v>
      </c>
    </row>
    <row r="24" customFormat="false" ht="12.8" hidden="false" customHeight="false" outlineLevel="0" collapsed="false">
      <c r="A24" s="132" t="s">
        <v>32</v>
      </c>
      <c r="B24" s="132" t="s">
        <v>33</v>
      </c>
      <c r="C24" s="8"/>
      <c r="D24" s="8"/>
      <c r="E24" s="133" t="s">
        <v>40</v>
      </c>
      <c r="F24" s="159" t="s">
        <v>41</v>
      </c>
      <c r="G24" s="144" t="s">
        <v>6</v>
      </c>
      <c r="H24" s="133" t="s">
        <v>18</v>
      </c>
      <c r="I24" s="145" t="n">
        <v>0.5</v>
      </c>
      <c r="U24" s="133"/>
      <c r="V24" s="126"/>
    </row>
    <row r="25" customFormat="false" ht="12.8" hidden="false" customHeight="false" outlineLevel="0" collapsed="false">
      <c r="A25" s="128" t="n">
        <f aca="false">Dateneingabe!A24</f>
        <v>0</v>
      </c>
      <c r="B25" s="135" t="n">
        <f aca="false">Dateneingabe!B24</f>
        <v>0</v>
      </c>
      <c r="C25" s="135"/>
      <c r="D25" s="135"/>
      <c r="E25" s="89" t="n">
        <f aca="false">Dateneingabe!B21</f>
        <v>0</v>
      </c>
      <c r="F25" s="90" t="n">
        <f aca="false">Dateneingabe!D24</f>
        <v>365</v>
      </c>
      <c r="G25" s="90" t="n">
        <f aca="false">Dateneingabe!E24</f>
        <v>1</v>
      </c>
      <c r="H25" s="89" t="n">
        <f aca="false">Dateneingabe!F24</f>
        <v>0</v>
      </c>
      <c r="I25" s="89" t="n">
        <f aca="false">Dateneingabe!H24</f>
        <v>0</v>
      </c>
      <c r="O25" s="135"/>
      <c r="U25" s="89"/>
      <c r="W25" s="74"/>
    </row>
    <row r="26" customFormat="false" ht="12.8" hidden="false" customHeight="false" outlineLevel="0" collapsed="false">
      <c r="A26" s="128" t="str">
        <f aca="false">Dateneingabe!A25</f>
        <v/>
      </c>
      <c r="B26" s="135" t="str">
        <f aca="false">Dateneingabe!B25</f>
        <v/>
      </c>
      <c r="C26" s="135"/>
      <c r="D26" s="135"/>
      <c r="E26" s="89" t="str">
        <f aca="false">IF(A26="","",Dateneingabe!B22)</f>
        <v/>
      </c>
      <c r="F26" s="90" t="str">
        <f aca="false">IF(A26="","",Dateneingabe!D25)</f>
        <v/>
      </c>
      <c r="G26" s="90" t="str">
        <f aca="false">Dateneingabe!E25</f>
        <v/>
      </c>
      <c r="H26" s="146" t="str">
        <f aca="false">Dateneingabe!F25</f>
        <v/>
      </c>
      <c r="I26" s="146" t="str">
        <f aca="false">Dateneingabe!H25</f>
        <v/>
      </c>
      <c r="U26" s="89"/>
    </row>
    <row r="27" customFormat="false" ht="12.8" hidden="false" customHeight="false" outlineLevel="0" collapsed="false">
      <c r="B27" s="126"/>
      <c r="C27" s="126"/>
      <c r="D27" s="126"/>
      <c r="E27" s="126"/>
      <c r="F27" s="126"/>
      <c r="G27" s="126"/>
      <c r="H27" s="82" t="str">
        <f aca="false">IF(A26="","",Dateneingabe!F26)</f>
        <v/>
      </c>
      <c r="I27" s="82" t="str">
        <f aca="false">IF(A26="","",Dateneingabe!H26)</f>
        <v/>
      </c>
      <c r="O27" s="126"/>
      <c r="U27" s="82"/>
    </row>
    <row r="28" customFormat="false" ht="12.8" hidden="false" customHeight="false" outlineLevel="0" collapsed="false">
      <c r="A28" s="130"/>
      <c r="N28" s="147"/>
      <c r="O28" s="7"/>
      <c r="P28" s="89"/>
      <c r="Q28" s="2"/>
      <c r="R28" s="2"/>
      <c r="S28" s="2"/>
      <c r="U28" s="82"/>
    </row>
    <row r="29" customFormat="false" ht="12.8" hidden="false" customHeight="false" outlineLevel="0" collapsed="false">
      <c r="A29" s="10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48"/>
    </row>
    <row r="30" customFormat="false" ht="12.8" hidden="false" customHeight="false" outlineLevel="0" collapsed="false">
      <c r="A30" s="1" t="s">
        <v>31</v>
      </c>
      <c r="C30" s="139" t="n">
        <f aca="false">Dateneingabe!H30</f>
        <v>0</v>
      </c>
      <c r="D30" s="139"/>
    </row>
    <row r="31" customFormat="false" ht="12.8" hidden="false" customHeight="false" outlineLevel="0" collapsed="false">
      <c r="A31" s="1" t="s">
        <v>39</v>
      </c>
      <c r="C31" s="149" t="n">
        <f aca="false">Dateneingabe!H31</f>
        <v>0</v>
      </c>
      <c r="D31" s="149"/>
    </row>
    <row r="32" customFormat="false" ht="12.8" hidden="false" customHeight="false" outlineLevel="0" collapsed="false">
      <c r="A32" s="8" t="s">
        <v>43</v>
      </c>
      <c r="C32" s="157" t="n">
        <f aca="false">Dateneingabe!H32</f>
        <v>0</v>
      </c>
      <c r="D32" s="157"/>
      <c r="L32" s="9"/>
      <c r="R32" s="74"/>
    </row>
    <row r="33" customFormat="false" ht="12.8" hidden="false" customHeight="false" outlineLevel="0" collapsed="false">
      <c r="A33" s="1" t="s">
        <v>46</v>
      </c>
      <c r="C33" s="149" t="n">
        <f aca="false">Dateneingabe!D31</f>
        <v>0</v>
      </c>
      <c r="D33" s="149"/>
      <c r="L33" s="9"/>
      <c r="R33" s="74"/>
      <c r="S33" s="147"/>
    </row>
    <row r="34" customFormat="false" ht="12.8" hidden="false" customHeight="false" outlineLevel="0" collapsed="false">
      <c r="A34" s="115" t="n">
        <f aca="false">IF(C33-C32&gt;0,"Ihr Guthaben",IF(C33-C32&lt;0,"Ihre Nachzahlung"))</f>
        <v>0</v>
      </c>
      <c r="B34" s="8"/>
      <c r="C34" s="157" t="n">
        <f aca="false">Dateneingabe!H34</f>
        <v>0</v>
      </c>
      <c r="D34" s="157"/>
      <c r="J34" s="8"/>
      <c r="L34" s="9"/>
      <c r="P34" s="126"/>
      <c r="V34" s="150"/>
    </row>
    <row r="35" customFormat="false" ht="12.8" hidden="false" customHeight="false" outlineLevel="0" collapsed="false">
      <c r="P35" s="151"/>
      <c r="Q35" s="7"/>
      <c r="S35" s="147"/>
    </row>
    <row r="36" customFormat="false" ht="12.8" hidden="false" customHeight="false" outlineLevel="0" collapsed="false">
      <c r="P36" s="151"/>
      <c r="Q36" s="7"/>
      <c r="S36" s="147"/>
    </row>
    <row r="37" customFormat="false" ht="12.8" hidden="false" customHeight="false" outlineLevel="0" collapsed="false">
      <c r="A37" s="8" t="str">
        <f aca="false">IF(A34="Ihr Guthaben","Ihr Guthaben wird überwiesen auf Konto:","Bitte überweisen Sie auf folgendes Konto:")</f>
        <v>Bitte überweisen Sie auf folgendes Konto:</v>
      </c>
      <c r="B37" s="8"/>
      <c r="C37" s="8"/>
      <c r="D37" s="8"/>
      <c r="E37" s="8"/>
      <c r="F37" s="8" t="str">
        <f aca="false">IF(A34="Ihr Guthaben",Dateneingabe!J4,Dateneingabe!J5)</f>
        <v>DE97 xxxx xxxx xxxx xx</v>
      </c>
      <c r="G37" s="8"/>
      <c r="H37" s="8"/>
      <c r="I37" s="8"/>
      <c r="J37" s="8"/>
    </row>
    <row r="38" customFormat="false" ht="12.8" hidden="false" customHeight="false" outlineLevel="0" collapsed="false">
      <c r="A38" s="6" t="s">
        <v>62</v>
      </c>
      <c r="D38" s="50" t="n">
        <f aca="false">K3+14</f>
        <v>45706</v>
      </c>
      <c r="E38" s="50"/>
    </row>
    <row r="41" customFormat="false" ht="12.8" hidden="false" customHeight="false" outlineLevel="0" collapsed="false">
      <c r="R41" s="2"/>
      <c r="S41" s="127"/>
    </row>
    <row r="42" customFormat="false" ht="12.8" hidden="false" customHeight="false" outlineLevel="0" collapsed="false">
      <c r="A42" s="6" t="s">
        <v>63</v>
      </c>
    </row>
  </sheetData>
  <sheetProtection sheet="true" objects="true" scenarios="true" selectLockedCells="true" selectUnlockedCells="true"/>
  <mergeCells count="17">
    <mergeCell ref="A10:K10"/>
    <mergeCell ref="T10:U10"/>
    <mergeCell ref="B12:E12"/>
    <mergeCell ref="B17:C17"/>
    <mergeCell ref="D17:E17"/>
    <mergeCell ref="F17:G17"/>
    <mergeCell ref="B18:C18"/>
    <mergeCell ref="D18:E18"/>
    <mergeCell ref="F18:G18"/>
    <mergeCell ref="B25:C25"/>
    <mergeCell ref="B26:C26"/>
    <mergeCell ref="C30:D30"/>
    <mergeCell ref="C31:D31"/>
    <mergeCell ref="C32:D32"/>
    <mergeCell ref="C33:D33"/>
    <mergeCell ref="C34:D34"/>
    <mergeCell ref="D38:E38"/>
  </mergeCells>
  <printOptions headings="false" gridLines="false" gridLinesSet="true" horizontalCentered="true" verticalCentered="false"/>
  <pageMargins left="0.486805555555556" right="0.208333333333333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fals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false" hidden="false" outlineLevel="0" max="1" min="1" style="160" width="11.53"/>
  </cols>
  <sheetData>
    <row r="1" customFormat="false" ht="15" hidden="false" customHeight="false" outlineLevel="0" collapsed="false">
      <c r="A1" s="161" t="s">
        <v>67</v>
      </c>
    </row>
    <row r="2" customFormat="false" ht="15" hidden="false" customHeight="false" outlineLevel="0" collapsed="false">
      <c r="A2" s="161" t="s">
        <v>68</v>
      </c>
    </row>
    <row r="3" customFormat="false" ht="15" hidden="false" customHeight="false" outlineLevel="0" collapsed="false">
      <c r="A3" s="160" t="s">
        <v>69</v>
      </c>
    </row>
    <row r="4" customFormat="false" ht="15" hidden="false" customHeight="false" outlineLevel="0" collapsed="false">
      <c r="A4" s="160" t="s">
        <v>70</v>
      </c>
    </row>
    <row r="6" customFormat="false" ht="15" hidden="false" customHeight="false" outlineLevel="0" collapsed="false">
      <c r="A6" s="160" t="s">
        <v>71</v>
      </c>
    </row>
    <row r="7" customFormat="false" ht="15" hidden="false" customHeight="false" outlineLevel="0" collapsed="false">
      <c r="A7" s="160" t="s">
        <v>72</v>
      </c>
      <c r="J7" s="160"/>
    </row>
    <row r="8" customFormat="false" ht="15" hidden="false" customHeight="false" outlineLevel="0" collapsed="false">
      <c r="A8" s="160" t="s">
        <v>73</v>
      </c>
    </row>
    <row r="9" customFormat="false" ht="15" hidden="false" customHeight="false" outlineLevel="0" collapsed="false">
      <c r="A9" s="160" t="s">
        <v>74</v>
      </c>
    </row>
    <row r="11" customFormat="false" ht="15" hidden="false" customHeight="false" outlineLevel="0" collapsed="false">
      <c r="A11" s="160" t="s">
        <v>75</v>
      </c>
    </row>
    <row r="12" customFormat="false" ht="15" hidden="false" customHeight="false" outlineLevel="0" collapsed="false">
      <c r="A12" s="160" t="s">
        <v>76</v>
      </c>
    </row>
    <row r="13" customFormat="false" ht="15" hidden="false" customHeight="false" outlineLevel="0" collapsed="false">
      <c r="A13" s="160" t="s">
        <v>77</v>
      </c>
    </row>
    <row r="14" customFormat="false" ht="15" hidden="false" customHeight="false" outlineLevel="0" collapsed="false">
      <c r="A14" s="9"/>
    </row>
    <row r="15" customFormat="false" ht="15" hidden="false" customHeight="false" outlineLevel="0" collapsed="false">
      <c r="A15" s="161" t="s">
        <v>78</v>
      </c>
    </row>
    <row r="16" customFormat="false" ht="15" hidden="false" customHeight="false" outlineLevel="0" collapsed="false">
      <c r="A16" s="160" t="s">
        <v>79</v>
      </c>
    </row>
    <row r="17" customFormat="false" ht="15" hidden="false" customHeight="false" outlineLevel="0" collapsed="false">
      <c r="A17" s="162" t="s">
        <v>80</v>
      </c>
    </row>
    <row r="18" customFormat="false" ht="15" hidden="false" customHeight="false" outlineLevel="0" collapsed="false">
      <c r="A18" s="160" t="s">
        <v>81</v>
      </c>
    </row>
    <row r="20" customFormat="false" ht="15" hidden="false" customHeight="false" outlineLevel="0" collapsed="false">
      <c r="A20" s="160" t="s">
        <v>82</v>
      </c>
    </row>
    <row r="21" customFormat="false" ht="15" hidden="false" customHeight="false" outlineLevel="0" collapsed="false">
      <c r="A21" s="160" t="s">
        <v>83</v>
      </c>
    </row>
    <row r="22" customFormat="false" ht="15" hidden="false" customHeight="false" outlineLevel="0" collapsed="false">
      <c r="A22" s="160" t="s">
        <v>84</v>
      </c>
    </row>
    <row r="23" customFormat="false" ht="15" hidden="false" customHeight="false" outlineLevel="0" collapsed="false">
      <c r="A23" s="9"/>
    </row>
    <row r="24" customFormat="false" ht="15" hidden="false" customHeight="false" outlineLevel="0" collapsed="false">
      <c r="A24" s="160" t="s">
        <v>85</v>
      </c>
    </row>
    <row r="25" customFormat="false" ht="15" hidden="false" customHeight="false" outlineLevel="0" collapsed="false">
      <c r="A25" s="160" t="s">
        <v>86</v>
      </c>
    </row>
    <row r="27" customFormat="false" ht="15" hidden="false" customHeight="false" outlineLevel="0" collapsed="false">
      <c r="A27" s="160" t="s">
        <v>87</v>
      </c>
    </row>
    <row r="28" customFormat="false" ht="15" hidden="false" customHeight="false" outlineLevel="0" collapsed="false">
      <c r="A28" s="160" t="s">
        <v>88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2025-02-04T12:33:03Z</dcterms:created>
  <dc:creator/>
  <dc:description/>
  <dc:language>de-DE</dc:language>
  <cp:lastModifiedBy/>
  <dcterms:modified xsi:type="dcterms:W3CDTF">2025-02-04T12:28:44Z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