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udget vs. Actuals" r:id="rId3" sheetId="1"/>
  </sheets>
</workbook>
</file>

<file path=xl/sharedStrings.xml><?xml version="1.0" encoding="utf-8"?>
<sst xmlns="http://schemas.openxmlformats.org/spreadsheetml/2006/main" count="125" uniqueCount="89">
  <si>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</si>
  <si>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</si>
  <si>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</si>
  <si>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</si>
  <si>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</si>
  <si>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</si>
  <si>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</si>
  <si>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</si>
  <si>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</si>
  <si>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</si>
  <si>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</si>
  <si>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</si>
  <si>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Total</t>
  </si>
  <si>
    <t>Actual</t>
  </si>
  <si>
    <t>Budget</t>
  </si>
  <si>
    <t>Remaining</t>
  </si>
  <si>
    <t>Income</t>
  </si>
  <si>
    <t xml:space="preserve">   Fundraising Income</t>
  </si>
  <si>
    <t xml:space="preserve">      Amazon</t>
  </si>
  <si>
    <t xml:space="preserve">      Fundraising Events (Walkathon)</t>
  </si>
  <si>
    <t xml:space="preserve">      Interest</t>
  </si>
  <si>
    <t xml:space="preserve">      Membership</t>
  </si>
  <si>
    <t xml:space="preserve">      Other (box tops, Union, etc.)</t>
  </si>
  <si>
    <t xml:space="preserve">      Restaurant Fundraisers</t>
  </si>
  <si>
    <t xml:space="preserve">      Unfundraiser</t>
  </si>
  <si>
    <t xml:space="preserve">   Total Fundraising Income</t>
  </si>
  <si>
    <t xml:space="preserve">   PTA Events Income</t>
  </si>
  <si>
    <t xml:space="preserve">      Book Fair In</t>
  </si>
  <si>
    <t xml:space="preserve">      Book Fair Scholastic Reimbursement In</t>
  </si>
  <si>
    <t xml:space="preserve">      PTA Events (Bash &amp; Spring Spectacular)</t>
  </si>
  <si>
    <t xml:space="preserve">      Spirit Wear In</t>
  </si>
  <si>
    <t xml:space="preserve">      Talent Show In</t>
  </si>
  <si>
    <t xml:space="preserve">      Yearbook In</t>
  </si>
  <si>
    <t xml:space="preserve">   Total PTA Events Income</t>
  </si>
  <si>
    <t>Total Income</t>
  </si>
  <si>
    <t>Gross Profit</t>
  </si>
  <si>
    <t>Expenses</t>
  </si>
  <si>
    <t xml:space="preserve">   Bank Charges &amp; Fees</t>
  </si>
  <si>
    <t xml:space="preserve">   Fundraising Expenses</t>
  </si>
  <si>
    <t xml:space="preserve">      Box tops, Bids Kids, Walkathon expenses</t>
  </si>
  <si>
    <t xml:space="preserve">      PAPTA Dues</t>
  </si>
  <si>
    <t xml:space="preserve">   Total Fundraising Expenses</t>
  </si>
  <si>
    <t xml:space="preserve">   PTA Events</t>
  </si>
  <si>
    <t xml:space="preserve">      Bash &amp; Spring Spectacular</t>
  </si>
  <si>
    <t xml:space="preserve">      Bingo Night</t>
  </si>
  <si>
    <t xml:space="preserve">      Book Fair Scholastic Reimbursement Ex</t>
  </si>
  <si>
    <t xml:space="preserve">      Book Fairs Ex</t>
  </si>
  <si>
    <t xml:space="preserve">      Dance</t>
  </si>
  <si>
    <t xml:space="preserve">      End of Year school treat</t>
  </si>
  <si>
    <t xml:space="preserve">      Mother Son event</t>
  </si>
  <si>
    <t xml:space="preserve">      PTA Event (other)</t>
  </si>
  <si>
    <t xml:space="preserve">      Spirit Wear Ex</t>
  </si>
  <si>
    <t xml:space="preserve">      Spring Bash Ex</t>
  </si>
  <si>
    <t xml:space="preserve">      Yearbook Ex</t>
  </si>
  <si>
    <t xml:space="preserve">   Total PTA Events</t>
  </si>
  <si>
    <t xml:space="preserve">   PTA Operating Expenses</t>
  </si>
  <si>
    <t xml:space="preserve">      Credit Card Fees</t>
  </si>
  <si>
    <t xml:space="preserve">      Gaming License</t>
  </si>
  <si>
    <t xml:space="preserve">      General operating expenses</t>
  </si>
  <si>
    <t xml:space="preserve">      Insurance</t>
  </si>
  <si>
    <t xml:space="preserve">      Officer Training</t>
  </si>
  <si>
    <t xml:space="preserve">      Outdoor School Decorations</t>
  </si>
  <si>
    <t xml:space="preserve">      Principal's Discretionary Fund</t>
  </si>
  <si>
    <t xml:space="preserve">      Security</t>
  </si>
  <si>
    <t xml:space="preserve">      Website</t>
  </si>
  <si>
    <t xml:space="preserve">   Total PTA Operating Expenses</t>
  </si>
  <si>
    <t xml:space="preserve">   PTA Programs</t>
  </si>
  <si>
    <t xml:space="preserve">      6th Grade Outing</t>
  </si>
  <si>
    <t xml:space="preserve">      6th Grade Signs</t>
  </si>
  <si>
    <t xml:space="preserve">      All Pro Dad's Breakfast</t>
  </si>
  <si>
    <t xml:space="preserve">      Alumni Scholarship</t>
  </si>
  <si>
    <t xml:space="preserve">      Annual PTA Project</t>
  </si>
  <si>
    <t xml:space="preserve">      Assemblies</t>
  </si>
  <si>
    <t xml:space="preserve">      Author Visit</t>
  </si>
  <si>
    <t xml:space="preserve">      Game/Field Day</t>
  </si>
  <si>
    <t xml:space="preserve">      Muffins for Mom</t>
  </si>
  <si>
    <t xml:space="preserve">      PTA After School Programs</t>
  </si>
  <si>
    <t xml:space="preserve">      Reflections</t>
  </si>
  <si>
    <t xml:space="preserve">      Science Fair</t>
  </si>
  <si>
    <t xml:space="preserve">      Staff Appreciation</t>
  </si>
  <si>
    <t xml:space="preserve">      Welcome to WV Kindergathering</t>
  </si>
  <si>
    <t xml:space="preserve">   Total PTA Programs</t>
  </si>
  <si>
    <t>Total Expenses</t>
  </si>
  <si>
    <t>Net Operating Income</t>
  </si>
  <si>
    <t>Net Income</t>
  </si>
  <si>
    <t>Saturday, Apr 10, 2021 07:55:54 AM GMT-7 - Cash Basis</t>
  </si>
  <si>
    <t>West Vincent PTA</t>
  </si>
  <si>
    <t xml:space="preserve">Budget vs. Actuals: 2020-2021 Budget - FY21 P&amp;L </t>
  </si>
  <si>
    <t>July 2020 - June 2021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</si>
</sst>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&quot;$&quot;* #,##0.00\ _€"/>
  </numFmts>
  <fonts count="6">
    <font>
      <sz val="11.0"/>
      <color indexed="8"/>
      <name val="Calibri"/>
      <family val="2"/>
      <scheme val="minor"/>
    </font>
    <font>
      <name val="Arial"/>
      <sz val="9.0"/>
      <b val="true"/>
      <color indexed="8"/>
    </font>
    <font>
      <name val="Arial"/>
      <sz val="8.0"/>
      <b val="true"/>
      <color indexed="8"/>
    </font>
    <font>
      <name val="Arial"/>
      <sz val="8.0"/>
      <color indexed="8"/>
    </font>
    <font>
      <name val="Arial"/>
      <sz val="14.0"/>
      <b val="true"/>
      <color indexed="8"/>
    </font>
    <font>
      <name val="Arial"/>
      <sz val="10.0"/>
      <b val="true"/>
      <color indexed="8"/>
    </font>
  </fonts>
  <fills count="2">
    <fill>
      <patternFill patternType="none"/>
    </fill>
    <fill>
      <patternFill patternType="darkGray"/>
    </fill>
  </fills>
  <borders count="4">
    <border>
      <left/>
      <right/>
      <top/>
      <bottom/>
      <diagonal/>
    </border>
    <border>
      <bottom style="thin"/>
    </border>
    <border>
      <top style="thin"/>
    </border>
    <border>
      <top style="thin"/>
      <bottom>
        <color indexed="6"/>
      </bottom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>
      <alignment wrapText="true"/>
    </xf>
    <xf numFmtId="0" fontId="1" fillId="0" borderId="1" xfId="0" applyBorder="true" applyFont="true">
      <alignment wrapText="true" horizontal="center"/>
    </xf>
    <xf numFmtId="0" fontId="2" fillId="0" borderId="0" xfId="0" applyFont="true">
      <alignment wrapText="true" horizontal="left"/>
    </xf>
    <xf numFmtId="164" fontId="3" fillId="0" borderId="0" xfId="0" applyNumberFormat="true" applyFont="true">
      <alignment wrapText="true"/>
    </xf>
    <xf numFmtId="164" fontId="3" fillId="0" borderId="0" xfId="0" applyNumberFormat="true" applyFont="true">
      <alignment wrapText="true" horizontal="right"/>
    </xf>
    <xf numFmtId="165" fontId="2" fillId="0" borderId="2" xfId="0" applyBorder="true" applyNumberFormat="true" applyFont="true">
      <alignment wrapText="true" horizontal="right"/>
    </xf>
    <xf numFmtId="165" fontId="2" fillId="0" borderId="3" xfId="0" applyBorder="true" applyNumberFormat="true" applyFont="true">
      <alignment wrapText="true" horizontal="right"/>
    </xf>
    <xf numFmtId="0" fontId="3" fillId="0" borderId="0" xfId="0" applyFont="true">
      <alignment wrapText="false" horizontal="center"/>
    </xf>
    <xf numFmtId="0" fontId="4" fillId="0" borderId="0" xfId="0" applyFont="true">
      <alignment wrapText="false" horizontal="center"/>
    </xf>
    <xf numFmtId="0" fontId="5" fillId="0" borderId="0" xfId="0" applyFont="true">
      <alignment wrapText="fals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79"/>
  <sheetViews>
    <sheetView workbookViewId="0" tabSelected="true"/>
  </sheetViews>
  <sheetFormatPr defaultRowHeight="15.0"/>
  <cols>
    <col min="1" max="1" width="39.53125" customWidth="true"/>
    <col min="2" max="2" width="7.734375" customWidth="true"/>
    <col min="3" max="3" width="8.59375" customWidth="true"/>
    <col min="4" max="4" width="8.59375" customWidth="true"/>
    <col min="5" max="5" width="10.3125" customWidth="true"/>
    <col min="6" max="6" width="8.59375" customWidth="true"/>
    <col min="7" max="7" width="10.3125" customWidth="true"/>
    <col min="8" max="8" width="8.59375" customWidth="true"/>
    <col min="9" max="9" width="8.59375" customWidth="true"/>
    <col min="10" max="10" width="10.3125" customWidth="true"/>
    <col min="11" max="11" width="8.59375" customWidth="true"/>
    <col min="12" max="12" width="8.59375" customWidth="true"/>
    <col min="13" max="13" width="8.59375" customWidth="true"/>
    <col min="14" max="14" width="8.59375" customWidth="true"/>
    <col min="15" max="15" width="8.59375" customWidth="true"/>
    <col min="16" max="16" width="8.59375" customWidth="true"/>
    <col min="17" max="17" width="10.3125" customWidth="true"/>
    <col min="18" max="18" width="8.59375" customWidth="true"/>
    <col min="19" max="19" width="8.59375" customWidth="true"/>
    <col min="20" max="20" width="7.734375" customWidth="true"/>
    <col min="21" max="21" width="8.59375" customWidth="true"/>
    <col min="22" max="22" width="8.59375" customWidth="true"/>
    <col min="23" max="23" width="8.59375" customWidth="true"/>
    <col min="24" max="24" width="8.59375" customWidth="true"/>
    <col min="25" max="25" width="8.59375" customWidth="true"/>
    <col min="26" max="26" width="8.59375" customWidth="true"/>
    <col min="27" max="27" width="8.59375" customWidth="true"/>
    <col min="28" max="28" width="10.3125" customWidth="true"/>
    <col min="29" max="29" width="8.59375" customWidth="true"/>
    <col min="30" max="30" width="8.59375" customWidth="true"/>
    <col min="31" max="31" width="8.59375" customWidth="true"/>
    <col min="32" max="32" width="7.734375" customWidth="true"/>
    <col min="33" max="33" width="8.59375" customWidth="true"/>
    <col min="34" max="34" width="8.59375" customWidth="true"/>
    <col min="35" max="35" width="7.734375" customWidth="true"/>
    <col min="36" max="36" width="8.59375" customWidth="true"/>
    <col min="37" max="37" width="8.59375" customWidth="true"/>
    <col min="38" max="38" width="9.453125" customWidth="true"/>
    <col min="39" max="39" width="9.453125" customWidth="true"/>
    <col min="40" max="40" width="9.453125" customWidth="true"/>
  </cols>
  <sheetData>
    <row r="1">
      <c r="A1" s="9" t="s">
        <v>86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>
      <c r="A2" s="9" t="s">
        <v>87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>
      <c r="A3" s="10" t="s">
        <v>88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5">
      <c r="A5" s="1"/>
      <c r="B5" t="s" s="2">
        <v>0</v>
      </c>
      <c r="C5" s="1"/>
      <c r="D5" s="1"/>
      <c r="E5" t="s" s="2">
        <v>1</v>
      </c>
      <c r="F5" s="1"/>
      <c r="G5" s="1"/>
      <c r="H5" t="s" s="2">
        <v>2</v>
      </c>
      <c r="I5" s="1"/>
      <c r="J5" s="1"/>
      <c r="K5" t="s" s="2">
        <v>3</v>
      </c>
      <c r="L5" s="1"/>
      <c r="M5" s="1"/>
      <c r="N5" t="s" s="2">
        <v>4</v>
      </c>
      <c r="O5" s="1"/>
      <c r="P5" s="1"/>
      <c r="Q5" t="s" s="2">
        <v>5</v>
      </c>
      <c r="R5" s="1"/>
      <c r="S5" s="1"/>
      <c r="T5" t="s" s="2">
        <v>6</v>
      </c>
      <c r="U5" s="1"/>
      <c r="V5" s="1"/>
      <c r="W5" t="s" s="2">
        <v>7</v>
      </c>
      <c r="X5" s="1"/>
      <c r="Y5" s="1"/>
      <c r="Z5" t="s" s="2">
        <v>8</v>
      </c>
      <c r="AA5" s="1"/>
      <c r="AB5" s="1"/>
      <c r="AC5" t="s" s="2">
        <v>9</v>
      </c>
      <c r="AD5" s="1"/>
      <c r="AE5" s="1"/>
      <c r="AF5" t="s" s="2">
        <v>10</v>
      </c>
      <c r="AG5" s="1"/>
      <c r="AH5" s="1"/>
      <c r="AI5" t="s" s="2">
        <v>11</v>
      </c>
      <c r="AJ5" s="1"/>
      <c r="AK5" s="1"/>
      <c r="AL5" t="s" s="2">
        <v>12</v>
      </c>
      <c r="AM5" s="1"/>
      <c r="AN5" s="1"/>
    </row>
    <row r="6">
      <c r="A6" s="1"/>
      <c r="B6" t="s" s="2">
        <v>13</v>
      </c>
      <c r="C6" t="s" s="2">
        <v>14</v>
      </c>
      <c r="D6" t="s" s="2">
        <v>15</v>
      </c>
      <c r="E6" t="s" s="2">
        <v>13</v>
      </c>
      <c r="F6" t="s" s="2">
        <v>14</v>
      </c>
      <c r="G6" t="s" s="2">
        <v>15</v>
      </c>
      <c r="H6" t="s" s="2">
        <v>13</v>
      </c>
      <c r="I6" t="s" s="2">
        <v>14</v>
      </c>
      <c r="J6" t="s" s="2">
        <v>15</v>
      </c>
      <c r="K6" t="s" s="2">
        <v>13</v>
      </c>
      <c r="L6" t="s" s="2">
        <v>14</v>
      </c>
      <c r="M6" t="s" s="2">
        <v>15</v>
      </c>
      <c r="N6" t="s" s="2">
        <v>13</v>
      </c>
      <c r="O6" t="s" s="2">
        <v>14</v>
      </c>
      <c r="P6" t="s" s="2">
        <v>15</v>
      </c>
      <c r="Q6" t="s" s="2">
        <v>13</v>
      </c>
      <c r="R6" t="s" s="2">
        <v>14</v>
      </c>
      <c r="S6" t="s" s="2">
        <v>15</v>
      </c>
      <c r="T6" t="s" s="2">
        <v>13</v>
      </c>
      <c r="U6" t="s" s="2">
        <v>14</v>
      </c>
      <c r="V6" t="s" s="2">
        <v>15</v>
      </c>
      <c r="W6" t="s" s="2">
        <v>13</v>
      </c>
      <c r="X6" t="s" s="2">
        <v>14</v>
      </c>
      <c r="Y6" t="s" s="2">
        <v>15</v>
      </c>
      <c r="Z6" t="s" s="2">
        <v>13</v>
      </c>
      <c r="AA6" t="s" s="2">
        <v>14</v>
      </c>
      <c r="AB6" t="s" s="2">
        <v>15</v>
      </c>
      <c r="AC6" t="s" s="2">
        <v>13</v>
      </c>
      <c r="AD6" t="s" s="2">
        <v>14</v>
      </c>
      <c r="AE6" t="s" s="2">
        <v>15</v>
      </c>
      <c r="AF6" t="s" s="2">
        <v>13</v>
      </c>
      <c r="AG6" t="s" s="2">
        <v>14</v>
      </c>
      <c r="AH6" t="s" s="2">
        <v>15</v>
      </c>
      <c r="AI6" t="s" s="2">
        <v>13</v>
      </c>
      <c r="AJ6" t="s" s="2">
        <v>14</v>
      </c>
      <c r="AK6" t="s" s="2">
        <v>15</v>
      </c>
      <c r="AL6" t="s" s="2">
        <v>13</v>
      </c>
      <c r="AM6" t="s" s="2">
        <v>14</v>
      </c>
      <c r="AN6" t="s" s="2">
        <v>15</v>
      </c>
    </row>
    <row r="7">
      <c r="A7" t="s" s="3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>
      <c r="A8" t="s" s="3">
        <v>17</v>
      </c>
      <c r="B8" s="4"/>
      <c r="C8" s="4"/>
      <c r="D8" t="n" s="5">
        <f>(C8)-(B8)</f>
        <v>0.0</v>
      </c>
      <c r="E8" s="4"/>
      <c r="F8" s="4"/>
      <c r="G8" t="n" s="5">
        <f>(F8)-(E8)</f>
        <v>0.0</v>
      </c>
      <c r="H8" s="4"/>
      <c r="I8" s="4"/>
      <c r="J8" t="n" s="5">
        <f>(I8)-(H8)</f>
        <v>0.0</v>
      </c>
      <c r="K8" s="4"/>
      <c r="L8" s="4"/>
      <c r="M8" t="n" s="5">
        <f>(L8)-(K8)</f>
        <v>0.0</v>
      </c>
      <c r="N8" s="4"/>
      <c r="O8" s="4"/>
      <c r="P8" t="n" s="5">
        <f>(O8)-(N8)</f>
        <v>0.0</v>
      </c>
      <c r="Q8" s="4"/>
      <c r="R8" s="4"/>
      <c r="S8" t="n" s="5">
        <f>(R8)-(Q8)</f>
        <v>0.0</v>
      </c>
      <c r="T8" s="4"/>
      <c r="U8" s="4"/>
      <c r="V8" t="n" s="5">
        <f>(U8)-(T8)</f>
        <v>0.0</v>
      </c>
      <c r="W8" s="4"/>
      <c r="X8" s="4"/>
      <c r="Y8" t="n" s="5">
        <f>(X8)-(W8)</f>
        <v>0.0</v>
      </c>
      <c r="Z8" s="4"/>
      <c r="AA8" s="4"/>
      <c r="AB8" t="n" s="5">
        <f>(AA8)-(Z8)</f>
        <v>0.0</v>
      </c>
      <c r="AC8" s="4"/>
      <c r="AD8" s="4"/>
      <c r="AE8" t="n" s="5">
        <f>(AD8)-(AC8)</f>
        <v>0.0</v>
      </c>
      <c r="AF8" s="4"/>
      <c r="AG8" s="4"/>
      <c r="AH8" t="n" s="5">
        <f>(AG8)-(AF8)</f>
        <v>0.0</v>
      </c>
      <c r="AI8" s="4"/>
      <c r="AJ8" s="4"/>
      <c r="AK8" t="n" s="5">
        <f>(AJ8)-(AI8)</f>
        <v>0.0</v>
      </c>
      <c r="AL8" t="n" s="5">
        <f>(((((((((((B8)+(E8))+(H8))+(K8))+(N8))+(Q8))+(T8))+(W8))+(Z8))+(AC8))+(AF8))+(AI8)</f>
        <v>0.0</v>
      </c>
      <c r="AM8" t="n" s="5">
        <f>(((((((((((C8)+(F8))+(I8))+(L8))+(O8))+(R8))+(U8))+(X8))+(AA8))+(AD8))+(AG8))+(AJ8)</f>
        <v>0.0</v>
      </c>
      <c r="AN8" t="n" s="5">
        <f>(AM8)-(AL8)</f>
        <v>0.0</v>
      </c>
    </row>
    <row r="9">
      <c r="A9" t="s" s="3">
        <v>18</v>
      </c>
      <c r="B9" s="4"/>
      <c r="C9" t="n" s="5">
        <f>50.00</f>
        <v>0.0</v>
      </c>
      <c r="D9" t="n" s="5">
        <f>(C9)-(B9)</f>
        <v>0.0</v>
      </c>
      <c r="E9" t="n" s="5">
        <f>40.86</f>
        <v>0.0</v>
      </c>
      <c r="F9" t="n" s="5">
        <f>50.00</f>
        <v>0.0</v>
      </c>
      <c r="G9" t="n" s="5">
        <f>(F9)-(E9)</f>
        <v>0.0</v>
      </c>
      <c r="H9" s="4"/>
      <c r="I9" t="n" s="5">
        <f>50.00</f>
        <v>0.0</v>
      </c>
      <c r="J9" t="n" s="5">
        <f>(I9)-(H9)</f>
        <v>0.0</v>
      </c>
      <c r="K9" s="4"/>
      <c r="L9" t="n" s="5">
        <f>50.00</f>
        <v>0.0</v>
      </c>
      <c r="M9" t="n" s="5">
        <f>(L9)-(K9)</f>
        <v>0.0</v>
      </c>
      <c r="N9" t="n" s="5">
        <f>23.14</f>
        <v>0.0</v>
      </c>
      <c r="O9" t="n" s="5">
        <f>50.00</f>
        <v>0.0</v>
      </c>
      <c r="P9" t="n" s="5">
        <f>(O9)-(N9)</f>
        <v>0.0</v>
      </c>
      <c r="Q9" s="4"/>
      <c r="R9" t="n" s="5">
        <f>50.00</f>
        <v>0.0</v>
      </c>
      <c r="S9" t="n" s="5">
        <f>(R9)-(Q9)</f>
        <v>0.0</v>
      </c>
      <c r="T9" s="4"/>
      <c r="U9" t="n" s="5">
        <f>50.00</f>
        <v>0.0</v>
      </c>
      <c r="V9" t="n" s="5">
        <f>(U9)-(T9)</f>
        <v>0.0</v>
      </c>
      <c r="W9" t="n" s="5">
        <f>43.80</f>
        <v>0.0</v>
      </c>
      <c r="X9" t="n" s="5">
        <f>50.00</f>
        <v>0.0</v>
      </c>
      <c r="Y9" t="n" s="5">
        <f>(X9)-(W9)</f>
        <v>0.0</v>
      </c>
      <c r="Z9" s="4"/>
      <c r="AA9" t="n" s="5">
        <f>50.00</f>
        <v>0.0</v>
      </c>
      <c r="AB9" t="n" s="5">
        <f>(AA9)-(Z9)</f>
        <v>0.0</v>
      </c>
      <c r="AC9" s="4"/>
      <c r="AD9" t="n" s="5">
        <f>50.00</f>
        <v>0.0</v>
      </c>
      <c r="AE9" t="n" s="5">
        <f>(AD9)-(AC9)</f>
        <v>0.0</v>
      </c>
      <c r="AF9" s="4"/>
      <c r="AG9" t="n" s="5">
        <f>50.00</f>
        <v>0.0</v>
      </c>
      <c r="AH9" t="n" s="5">
        <f>(AG9)-(AF9)</f>
        <v>0.0</v>
      </c>
      <c r="AI9" s="4"/>
      <c r="AJ9" t="n" s="5">
        <f>50.00</f>
        <v>0.0</v>
      </c>
      <c r="AK9" t="n" s="5">
        <f>(AJ9)-(AI9)</f>
        <v>0.0</v>
      </c>
      <c r="AL9" t="n" s="5">
        <f>(((((((((((B9)+(E9))+(H9))+(K9))+(N9))+(Q9))+(T9))+(W9))+(Z9))+(AC9))+(AF9))+(AI9)</f>
        <v>0.0</v>
      </c>
      <c r="AM9" t="n" s="5">
        <f>(((((((((((C9)+(F9))+(I9))+(L9))+(O9))+(R9))+(U9))+(X9))+(AA9))+(AD9))+(AG9))+(AJ9)</f>
        <v>0.0</v>
      </c>
      <c r="AN9" t="n" s="5">
        <f>(AM9)-(AL9)</f>
        <v>0.0</v>
      </c>
    </row>
    <row r="10">
      <c r="A10" t="s" s="3">
        <v>19</v>
      </c>
      <c r="B10" s="4"/>
      <c r="C10" t="n" s="5">
        <f>629.00</f>
        <v>0.0</v>
      </c>
      <c r="D10" t="n" s="5">
        <f>(C10)-(B10)</f>
        <v>0.0</v>
      </c>
      <c r="E10" s="4"/>
      <c r="F10" t="n" s="5">
        <f>629.00</f>
        <v>0.0</v>
      </c>
      <c r="G10" t="n" s="5">
        <f>(F10)-(E10)</f>
        <v>0.0</v>
      </c>
      <c r="H10" s="4"/>
      <c r="I10" t="n" s="5">
        <f>629.00</f>
        <v>0.0</v>
      </c>
      <c r="J10" t="n" s="5">
        <f>(I10)-(H10)</f>
        <v>0.0</v>
      </c>
      <c r="K10" s="4"/>
      <c r="L10" t="n" s="5">
        <f>629.00</f>
        <v>0.0</v>
      </c>
      <c r="M10" t="n" s="5">
        <f>(L10)-(K10)</f>
        <v>0.0</v>
      </c>
      <c r="N10" s="4"/>
      <c r="O10" t="n" s="5">
        <f>629.00</f>
        <v>0.0</v>
      </c>
      <c r="P10" t="n" s="5">
        <f>(O10)-(N10)</f>
        <v>0.0</v>
      </c>
      <c r="Q10" s="4"/>
      <c r="R10" t="n" s="5">
        <f>629.00</f>
        <v>0.0</v>
      </c>
      <c r="S10" t="n" s="5">
        <f>(R10)-(Q10)</f>
        <v>0.0</v>
      </c>
      <c r="T10" s="4"/>
      <c r="U10" t="n" s="5">
        <f>629.00</f>
        <v>0.0</v>
      </c>
      <c r="V10" t="n" s="5">
        <f>(U10)-(T10)</f>
        <v>0.0</v>
      </c>
      <c r="W10" s="4"/>
      <c r="X10" t="n" s="5">
        <f>629.00</f>
        <v>0.0</v>
      </c>
      <c r="Y10" t="n" s="5">
        <f>(X10)-(W10)</f>
        <v>0.0</v>
      </c>
      <c r="Z10" s="4"/>
      <c r="AA10" t="n" s="5">
        <f>629.00</f>
        <v>0.0</v>
      </c>
      <c r="AB10" t="n" s="5">
        <f>(AA10)-(Z10)</f>
        <v>0.0</v>
      </c>
      <c r="AC10" t="n" s="5">
        <f>50.00</f>
        <v>0.0</v>
      </c>
      <c r="AD10" t="n" s="5">
        <f>629.00</f>
        <v>0.0</v>
      </c>
      <c r="AE10" t="n" s="5">
        <f>(AD10)-(AC10)</f>
        <v>0.0</v>
      </c>
      <c r="AF10" s="4"/>
      <c r="AG10" t="n" s="5">
        <f>629.00</f>
        <v>0.0</v>
      </c>
      <c r="AH10" t="n" s="5">
        <f>(AG10)-(AF10)</f>
        <v>0.0</v>
      </c>
      <c r="AI10" s="4"/>
      <c r="AJ10" t="n" s="5">
        <f>629.00</f>
        <v>0.0</v>
      </c>
      <c r="AK10" t="n" s="5">
        <f>(AJ10)-(AI10)</f>
        <v>0.0</v>
      </c>
      <c r="AL10" t="n" s="5">
        <f>(((((((((((B10)+(E10))+(H10))+(K10))+(N10))+(Q10))+(T10))+(W10))+(Z10))+(AC10))+(AF10))+(AI10)</f>
        <v>0.0</v>
      </c>
      <c r="AM10" t="n" s="5">
        <f>(((((((((((C10)+(F10))+(I10))+(L10))+(O10))+(R10))+(U10))+(X10))+(AA10))+(AD10))+(AG10))+(AJ10)</f>
        <v>0.0</v>
      </c>
      <c r="AN10" t="n" s="5">
        <f>(AM10)-(AL10)</f>
        <v>0.0</v>
      </c>
    </row>
    <row r="11">
      <c r="A11" t="s" s="3">
        <v>20</v>
      </c>
      <c r="B11" t="n" s="5">
        <f>79.56</f>
        <v>0.0</v>
      </c>
      <c r="C11" t="n" s="5">
        <f>41.67</f>
        <v>0.0</v>
      </c>
      <c r="D11" t="n" s="5">
        <f>(C11)-(B11)</f>
        <v>0.0</v>
      </c>
      <c r="E11" t="n" s="5">
        <f>42.92</f>
        <v>0.0</v>
      </c>
      <c r="F11" t="n" s="5">
        <f>41.67</f>
        <v>0.0</v>
      </c>
      <c r="G11" t="n" s="5">
        <f>(F11)-(E11)</f>
        <v>0.0</v>
      </c>
      <c r="H11" t="n" s="5">
        <f>19.06</f>
        <v>0.0</v>
      </c>
      <c r="I11" t="n" s="5">
        <f>41.67</f>
        <v>0.0</v>
      </c>
      <c r="J11" t="n" s="5">
        <f>(I11)-(H11)</f>
        <v>0.0</v>
      </c>
      <c r="K11" t="n" s="5">
        <f>19.09</f>
        <v>0.0</v>
      </c>
      <c r="L11" t="n" s="5">
        <f>41.67</f>
        <v>0.0</v>
      </c>
      <c r="M11" t="n" s="5">
        <f>(L11)-(K11)</f>
        <v>0.0</v>
      </c>
      <c r="N11" t="n" s="5">
        <f>19.72</f>
        <v>0.0</v>
      </c>
      <c r="O11" t="n" s="5">
        <f>41.67</f>
        <v>0.0</v>
      </c>
      <c r="P11" t="n" s="5">
        <f>(O11)-(N11)</f>
        <v>0.0</v>
      </c>
      <c r="Q11" t="n" s="5">
        <f>19.72</f>
        <v>0.0</v>
      </c>
      <c r="R11" t="n" s="5">
        <f>41.67</f>
        <v>0.0</v>
      </c>
      <c r="S11" t="n" s="5">
        <f>(R11)-(Q11)</f>
        <v>0.0</v>
      </c>
      <c r="T11" t="n" s="5">
        <f>18.43</f>
        <v>0.0</v>
      </c>
      <c r="U11" t="n" s="5">
        <f>41.67</f>
        <v>0.0</v>
      </c>
      <c r="V11" t="n" s="5">
        <f>(U11)-(T11)</f>
        <v>0.0</v>
      </c>
      <c r="W11" t="n" s="5">
        <f>17.58</f>
        <v>0.0</v>
      </c>
      <c r="X11" t="n" s="5">
        <f>41.67</f>
        <v>0.0</v>
      </c>
      <c r="Y11" t="n" s="5">
        <f>(X11)-(W11)</f>
        <v>0.0</v>
      </c>
      <c r="Z11" t="n" s="5">
        <f>15.30</f>
        <v>0.0</v>
      </c>
      <c r="AA11" t="n" s="5">
        <f>41.67</f>
        <v>0.0</v>
      </c>
      <c r="AB11" t="n" s="5">
        <f>(AA11)-(Z11)</f>
        <v>0.0</v>
      </c>
      <c r="AC11" s="4"/>
      <c r="AD11" t="n" s="5">
        <f>41.67</f>
        <v>0.0</v>
      </c>
      <c r="AE11" t="n" s="5">
        <f>(AD11)-(AC11)</f>
        <v>0.0</v>
      </c>
      <c r="AF11" s="4"/>
      <c r="AG11" t="n" s="5">
        <f>41.67</f>
        <v>0.0</v>
      </c>
      <c r="AH11" t="n" s="5">
        <f>(AG11)-(AF11)</f>
        <v>0.0</v>
      </c>
      <c r="AI11" s="4"/>
      <c r="AJ11" t="n" s="5">
        <f>41.63</f>
        <v>0.0</v>
      </c>
      <c r="AK11" t="n" s="5">
        <f>(AJ11)-(AI11)</f>
        <v>0.0</v>
      </c>
      <c r="AL11" t="n" s="5">
        <f>(((((((((((B11)+(E11))+(H11))+(K11))+(N11))+(Q11))+(T11))+(W11))+(Z11))+(AC11))+(AF11))+(AI11)</f>
        <v>0.0</v>
      </c>
      <c r="AM11" t="n" s="5">
        <f>(((((((((((C11)+(F11))+(I11))+(L11))+(O11))+(R11))+(U11))+(X11))+(AA11))+(AD11))+(AG11))+(AJ11)</f>
        <v>0.0</v>
      </c>
      <c r="AN11" t="n" s="5">
        <f>(AM11)-(AL11)</f>
        <v>0.0</v>
      </c>
    </row>
    <row r="12">
      <c r="A12" t="s" s="3">
        <v>21</v>
      </c>
      <c r="B12" t="n" s="5">
        <f>37.50</f>
        <v>0.0</v>
      </c>
      <c r="C12" t="n" s="5">
        <f>100.00</f>
        <v>0.0</v>
      </c>
      <c r="D12" t="n" s="5">
        <f>(C12)-(B12)</f>
        <v>0.0</v>
      </c>
      <c r="E12" t="n" s="5">
        <f>142.50</f>
        <v>0.0</v>
      </c>
      <c r="F12" t="n" s="5">
        <f>100.00</f>
        <v>0.0</v>
      </c>
      <c r="G12" t="n" s="5">
        <f>(F12)-(E12)</f>
        <v>0.0</v>
      </c>
      <c r="H12" t="n" s="5">
        <f>982.50</f>
        <v>0.0</v>
      </c>
      <c r="I12" t="n" s="5">
        <f>100.00</f>
        <v>0.0</v>
      </c>
      <c r="J12" t="n" s="5">
        <f>(I12)-(H12)</f>
        <v>0.0</v>
      </c>
      <c r="K12" t="n" s="5">
        <f>164.00</f>
        <v>0.0</v>
      </c>
      <c r="L12" t="n" s="5">
        <f>100.00</f>
        <v>0.0</v>
      </c>
      <c r="M12" t="n" s="5">
        <f>(L12)-(K12)</f>
        <v>0.0</v>
      </c>
      <c r="N12" t="n" s="5">
        <f>37.00</f>
        <v>0.0</v>
      </c>
      <c r="O12" t="n" s="5">
        <f>100.00</f>
        <v>0.0</v>
      </c>
      <c r="P12" t="n" s="5">
        <f>(O12)-(N12)</f>
        <v>0.0</v>
      </c>
      <c r="Q12" s="4"/>
      <c r="R12" t="n" s="5">
        <f>100.00</f>
        <v>0.0</v>
      </c>
      <c r="S12" t="n" s="5">
        <f>(R12)-(Q12)</f>
        <v>0.0</v>
      </c>
      <c r="T12" t="n" s="5">
        <f>15.00</f>
        <v>0.0</v>
      </c>
      <c r="U12" t="n" s="5">
        <f>100.00</f>
        <v>0.0</v>
      </c>
      <c r="V12" t="n" s="5">
        <f>(U12)-(T12)</f>
        <v>0.0</v>
      </c>
      <c r="W12" s="4"/>
      <c r="X12" t="n" s="5">
        <f>100.00</f>
        <v>0.0</v>
      </c>
      <c r="Y12" t="n" s="5">
        <f>(X12)-(W12)</f>
        <v>0.0</v>
      </c>
      <c r="Z12" t="n" s="5">
        <f>7.50</f>
        <v>0.0</v>
      </c>
      <c r="AA12" t="n" s="5">
        <f>100.00</f>
        <v>0.0</v>
      </c>
      <c r="AB12" t="n" s="5">
        <f>(AA12)-(Z12)</f>
        <v>0.0</v>
      </c>
      <c r="AC12" s="4"/>
      <c r="AD12" t="n" s="5">
        <f>100.00</f>
        <v>0.0</v>
      </c>
      <c r="AE12" t="n" s="5">
        <f>(AD12)-(AC12)</f>
        <v>0.0</v>
      </c>
      <c r="AF12" s="4"/>
      <c r="AG12" t="n" s="5">
        <f>100.00</f>
        <v>0.0</v>
      </c>
      <c r="AH12" t="n" s="5">
        <f>(AG12)-(AF12)</f>
        <v>0.0</v>
      </c>
      <c r="AI12" s="4"/>
      <c r="AJ12" t="n" s="5">
        <f>100.00</f>
        <v>0.0</v>
      </c>
      <c r="AK12" t="n" s="5">
        <f>(AJ12)-(AI12)</f>
        <v>0.0</v>
      </c>
      <c r="AL12" t="n" s="5">
        <f>(((((((((((B12)+(E12))+(H12))+(K12))+(N12))+(Q12))+(T12))+(W12))+(Z12))+(AC12))+(AF12))+(AI12)</f>
        <v>0.0</v>
      </c>
      <c r="AM12" t="n" s="5">
        <f>(((((((((((C12)+(F12))+(I12))+(L12))+(O12))+(R12))+(U12))+(X12))+(AA12))+(AD12))+(AG12))+(AJ12)</f>
        <v>0.0</v>
      </c>
      <c r="AN12" t="n" s="5">
        <f>(AM12)-(AL12)</f>
        <v>0.0</v>
      </c>
    </row>
    <row r="13">
      <c r="A13" t="s" s="3">
        <v>22</v>
      </c>
      <c r="B13" s="4"/>
      <c r="C13" t="n" s="5">
        <f>20.83</f>
        <v>0.0</v>
      </c>
      <c r="D13" t="n" s="5">
        <f>(C13)-(B13)</f>
        <v>0.0</v>
      </c>
      <c r="E13" s="4"/>
      <c r="F13" t="n" s="5">
        <f>20.83</f>
        <v>0.0</v>
      </c>
      <c r="G13" t="n" s="5">
        <f>(F13)-(E13)</f>
        <v>0.0</v>
      </c>
      <c r="H13" s="4"/>
      <c r="I13" t="n" s="5">
        <f>20.83</f>
        <v>0.0</v>
      </c>
      <c r="J13" t="n" s="5">
        <f>(I13)-(H13)</f>
        <v>0.0</v>
      </c>
      <c r="K13" s="4"/>
      <c r="L13" t="n" s="5">
        <f>20.83</f>
        <v>0.0</v>
      </c>
      <c r="M13" t="n" s="5">
        <f>(L13)-(K13)</f>
        <v>0.0</v>
      </c>
      <c r="N13" s="4"/>
      <c r="O13" t="n" s="5">
        <f>20.83</f>
        <v>0.0</v>
      </c>
      <c r="P13" t="n" s="5">
        <f>(O13)-(N13)</f>
        <v>0.0</v>
      </c>
      <c r="Q13" s="4"/>
      <c r="R13" t="n" s="5">
        <f>20.83</f>
        <v>0.0</v>
      </c>
      <c r="S13" t="n" s="5">
        <f>(R13)-(Q13)</f>
        <v>0.0</v>
      </c>
      <c r="T13" s="4"/>
      <c r="U13" t="n" s="5">
        <f>20.83</f>
        <v>0.0</v>
      </c>
      <c r="V13" t="n" s="5">
        <f>(U13)-(T13)</f>
        <v>0.0</v>
      </c>
      <c r="W13" t="n" s="5">
        <f>318.18</f>
        <v>0.0</v>
      </c>
      <c r="X13" t="n" s="5">
        <f>20.83</f>
        <v>0.0</v>
      </c>
      <c r="Y13" t="n" s="5">
        <f>(X13)-(W13)</f>
        <v>0.0</v>
      </c>
      <c r="Z13" t="n" s="5">
        <f>100.00</f>
        <v>0.0</v>
      </c>
      <c r="AA13" t="n" s="5">
        <f>20.83</f>
        <v>0.0</v>
      </c>
      <c r="AB13" t="n" s="5">
        <f>(AA13)-(Z13)</f>
        <v>0.0</v>
      </c>
      <c r="AC13" s="4"/>
      <c r="AD13" t="n" s="5">
        <f>20.83</f>
        <v>0.0</v>
      </c>
      <c r="AE13" t="n" s="5">
        <f>(AD13)-(AC13)</f>
        <v>0.0</v>
      </c>
      <c r="AF13" s="4"/>
      <c r="AG13" t="n" s="5">
        <f>20.83</f>
        <v>0.0</v>
      </c>
      <c r="AH13" t="n" s="5">
        <f>(AG13)-(AF13)</f>
        <v>0.0</v>
      </c>
      <c r="AI13" s="4"/>
      <c r="AJ13" t="n" s="5">
        <f>20.87</f>
        <v>0.0</v>
      </c>
      <c r="AK13" t="n" s="5">
        <f>(AJ13)-(AI13)</f>
        <v>0.0</v>
      </c>
      <c r="AL13" t="n" s="5">
        <f>(((((((((((B13)+(E13))+(H13))+(K13))+(N13))+(Q13))+(T13))+(W13))+(Z13))+(AC13))+(AF13))+(AI13)</f>
        <v>0.0</v>
      </c>
      <c r="AM13" t="n" s="5">
        <f>(((((((((((C13)+(F13))+(I13))+(L13))+(O13))+(R13))+(U13))+(X13))+(AA13))+(AD13))+(AG13))+(AJ13)</f>
        <v>0.0</v>
      </c>
      <c r="AN13" t="n" s="5">
        <f>(AM13)-(AL13)</f>
        <v>0.0</v>
      </c>
    </row>
    <row r="14">
      <c r="A14" t="s" s="3">
        <v>23</v>
      </c>
      <c r="B14" s="4"/>
      <c r="C14" t="n" s="5">
        <f>41.67</f>
        <v>0.0</v>
      </c>
      <c r="D14" t="n" s="5">
        <f>(C14)-(B14)</f>
        <v>0.0</v>
      </c>
      <c r="E14" s="4"/>
      <c r="F14" t="n" s="5">
        <f>41.67</f>
        <v>0.0</v>
      </c>
      <c r="G14" t="n" s="5">
        <f>(F14)-(E14)</f>
        <v>0.0</v>
      </c>
      <c r="H14" s="4"/>
      <c r="I14" t="n" s="5">
        <f>41.67</f>
        <v>0.0</v>
      </c>
      <c r="J14" t="n" s="5">
        <f>(I14)-(H14)</f>
        <v>0.0</v>
      </c>
      <c r="K14" t="n" s="5">
        <f>107.40</f>
        <v>0.0</v>
      </c>
      <c r="L14" t="n" s="5">
        <f>41.67</f>
        <v>0.0</v>
      </c>
      <c r="M14" t="n" s="5">
        <f>(L14)-(K14)</f>
        <v>0.0</v>
      </c>
      <c r="N14" t="n" s="5">
        <f>100.00</f>
        <v>0.0</v>
      </c>
      <c r="O14" t="n" s="5">
        <f>41.67</f>
        <v>0.0</v>
      </c>
      <c r="P14" t="n" s="5">
        <f>(O14)-(N14)</f>
        <v>0.0</v>
      </c>
      <c r="Q14" s="4"/>
      <c r="R14" t="n" s="5">
        <f>41.67</f>
        <v>0.0</v>
      </c>
      <c r="S14" t="n" s="5">
        <f>(R14)-(Q14)</f>
        <v>0.0</v>
      </c>
      <c r="T14" s="4"/>
      <c r="U14" t="n" s="5">
        <f>41.67</f>
        <v>0.0</v>
      </c>
      <c r="V14" t="n" s="5">
        <f>(U14)-(T14)</f>
        <v>0.0</v>
      </c>
      <c r="W14" s="4"/>
      <c r="X14" t="n" s="5">
        <f>41.67</f>
        <v>0.0</v>
      </c>
      <c r="Y14" t="n" s="5">
        <f>(X14)-(W14)</f>
        <v>0.0</v>
      </c>
      <c r="Z14" s="4"/>
      <c r="AA14" t="n" s="5">
        <f>41.67</f>
        <v>0.0</v>
      </c>
      <c r="AB14" t="n" s="5">
        <f>(AA14)-(Z14)</f>
        <v>0.0</v>
      </c>
      <c r="AC14" t="n" s="5">
        <f>121.95</f>
        <v>0.0</v>
      </c>
      <c r="AD14" t="n" s="5">
        <f>41.67</f>
        <v>0.0</v>
      </c>
      <c r="AE14" t="n" s="5">
        <f>(AD14)-(AC14)</f>
        <v>0.0</v>
      </c>
      <c r="AF14" s="4"/>
      <c r="AG14" t="n" s="5">
        <f>41.67</f>
        <v>0.0</v>
      </c>
      <c r="AH14" t="n" s="5">
        <f>(AG14)-(AF14)</f>
        <v>0.0</v>
      </c>
      <c r="AI14" s="4"/>
      <c r="AJ14" t="n" s="5">
        <f>41.63</f>
        <v>0.0</v>
      </c>
      <c r="AK14" t="n" s="5">
        <f>(AJ14)-(AI14)</f>
        <v>0.0</v>
      </c>
      <c r="AL14" t="n" s="5">
        <f>(((((((((((B14)+(E14))+(H14))+(K14))+(N14))+(Q14))+(T14))+(W14))+(Z14))+(AC14))+(AF14))+(AI14)</f>
        <v>0.0</v>
      </c>
      <c r="AM14" t="n" s="5">
        <f>(((((((((((C14)+(F14))+(I14))+(L14))+(O14))+(R14))+(U14))+(X14))+(AA14))+(AD14))+(AG14))+(AJ14)</f>
        <v>0.0</v>
      </c>
      <c r="AN14" t="n" s="5">
        <f>(AM14)-(AL14)</f>
        <v>0.0</v>
      </c>
    </row>
    <row r="15">
      <c r="A15" t="s" s="3">
        <v>24</v>
      </c>
      <c r="B15" t="n" s="5">
        <f>235.00</f>
        <v>0.0</v>
      </c>
      <c r="C15" t="n" s="5">
        <f>375.00</f>
        <v>0.0</v>
      </c>
      <c r="D15" t="n" s="5">
        <f>(C15)-(B15)</f>
        <v>0.0</v>
      </c>
      <c r="E15" t="n" s="5">
        <f>325.00</f>
        <v>0.0</v>
      </c>
      <c r="F15" t="n" s="5">
        <f>375.00</f>
        <v>0.0</v>
      </c>
      <c r="G15" t="n" s="5">
        <f>(F15)-(E15)</f>
        <v>0.0</v>
      </c>
      <c r="H15" t="n" s="5">
        <f>2560.00</f>
        <v>0.0</v>
      </c>
      <c r="I15" t="n" s="5">
        <f>375.00</f>
        <v>0.0</v>
      </c>
      <c r="J15" t="n" s="5">
        <f>(I15)-(H15)</f>
        <v>0.0</v>
      </c>
      <c r="K15" t="n" s="5">
        <f>145.00</f>
        <v>0.0</v>
      </c>
      <c r="L15" t="n" s="5">
        <f>375.00</f>
        <v>0.0</v>
      </c>
      <c r="M15" t="n" s="5">
        <f>(L15)-(K15)</f>
        <v>0.0</v>
      </c>
      <c r="N15" t="n" s="5">
        <f>20.00</f>
        <v>0.0</v>
      </c>
      <c r="O15" t="n" s="5">
        <f>375.00</f>
        <v>0.0</v>
      </c>
      <c r="P15" t="n" s="5">
        <f>(O15)-(N15)</f>
        <v>0.0</v>
      </c>
      <c r="Q15" t="n" s="5">
        <f>97.03</f>
        <v>0.0</v>
      </c>
      <c r="R15" t="n" s="5">
        <f>375.00</f>
        <v>0.0</v>
      </c>
      <c r="S15" t="n" s="5">
        <f>(R15)-(Q15)</f>
        <v>0.0</v>
      </c>
      <c r="T15" t="n" s="5">
        <f>100.00</f>
        <v>0.0</v>
      </c>
      <c r="U15" t="n" s="5">
        <f>375.00</f>
        <v>0.0</v>
      </c>
      <c r="V15" t="n" s="5">
        <f>(U15)-(T15)</f>
        <v>0.0</v>
      </c>
      <c r="W15" s="4"/>
      <c r="X15" t="n" s="5">
        <f>375.00</f>
        <v>0.0</v>
      </c>
      <c r="Y15" t="n" s="5">
        <f>(X15)-(W15)</f>
        <v>0.0</v>
      </c>
      <c r="Z15" t="n" s="5">
        <f>10.00</f>
        <v>0.0</v>
      </c>
      <c r="AA15" t="n" s="5">
        <f>375.00</f>
        <v>0.0</v>
      </c>
      <c r="AB15" t="n" s="5">
        <f>(AA15)-(Z15)</f>
        <v>0.0</v>
      </c>
      <c r="AC15" s="4"/>
      <c r="AD15" t="n" s="5">
        <f>375.00</f>
        <v>0.0</v>
      </c>
      <c r="AE15" t="n" s="5">
        <f>(AD15)-(AC15)</f>
        <v>0.0</v>
      </c>
      <c r="AF15" s="4"/>
      <c r="AG15" t="n" s="5">
        <f>375.00</f>
        <v>0.0</v>
      </c>
      <c r="AH15" t="n" s="5">
        <f>(AG15)-(AF15)</f>
        <v>0.0</v>
      </c>
      <c r="AI15" s="4"/>
      <c r="AJ15" t="n" s="5">
        <f>375.00</f>
        <v>0.0</v>
      </c>
      <c r="AK15" t="n" s="5">
        <f>(AJ15)-(AI15)</f>
        <v>0.0</v>
      </c>
      <c r="AL15" t="n" s="5">
        <f>(((((((((((B15)+(E15))+(H15))+(K15))+(N15))+(Q15))+(T15))+(W15))+(Z15))+(AC15))+(AF15))+(AI15)</f>
        <v>0.0</v>
      </c>
      <c r="AM15" t="n" s="5">
        <f>(((((((((((C15)+(F15))+(I15))+(L15))+(O15))+(R15))+(U15))+(X15))+(AA15))+(AD15))+(AG15))+(AJ15)</f>
        <v>0.0</v>
      </c>
      <c r="AN15" t="n" s="5">
        <f>(AM15)-(AL15)</f>
        <v>0.0</v>
      </c>
    </row>
    <row r="16">
      <c r="A16" t="s" s="3">
        <v>25</v>
      </c>
      <c r="B16" t="n" s="6">
        <f>(((((((B8)+(B9))+(B10))+(B11))+(B12))+(B13))+(B14))+(B15)</f>
        <v>0.0</v>
      </c>
      <c r="C16" t="n" s="6">
        <f>(((((((C8)+(C9))+(C10))+(C11))+(C12))+(C13))+(C14))+(C15)</f>
        <v>0.0</v>
      </c>
      <c r="D16" t="n" s="6">
        <f>(C16)-(B16)</f>
        <v>0.0</v>
      </c>
      <c r="E16" t="n" s="6">
        <f>(((((((E8)+(E9))+(E10))+(E11))+(E12))+(E13))+(E14))+(E15)</f>
        <v>0.0</v>
      </c>
      <c r="F16" t="n" s="6">
        <f>(((((((F8)+(F9))+(F10))+(F11))+(F12))+(F13))+(F14))+(F15)</f>
        <v>0.0</v>
      </c>
      <c r="G16" t="n" s="6">
        <f>(F16)-(E16)</f>
        <v>0.0</v>
      </c>
      <c r="H16" t="n" s="6">
        <f>(((((((H8)+(H9))+(H10))+(H11))+(H12))+(H13))+(H14))+(H15)</f>
        <v>0.0</v>
      </c>
      <c r="I16" t="n" s="6">
        <f>(((((((I8)+(I9))+(I10))+(I11))+(I12))+(I13))+(I14))+(I15)</f>
        <v>0.0</v>
      </c>
      <c r="J16" t="n" s="6">
        <f>(I16)-(H16)</f>
        <v>0.0</v>
      </c>
      <c r="K16" t="n" s="6">
        <f>(((((((K8)+(K9))+(K10))+(K11))+(K12))+(K13))+(K14))+(K15)</f>
        <v>0.0</v>
      </c>
      <c r="L16" t="n" s="6">
        <f>(((((((L8)+(L9))+(L10))+(L11))+(L12))+(L13))+(L14))+(L15)</f>
        <v>0.0</v>
      </c>
      <c r="M16" t="n" s="6">
        <f>(L16)-(K16)</f>
        <v>0.0</v>
      </c>
      <c r="N16" t="n" s="6">
        <f>(((((((N8)+(N9))+(N10))+(N11))+(N12))+(N13))+(N14))+(N15)</f>
        <v>0.0</v>
      </c>
      <c r="O16" t="n" s="6">
        <f>(((((((O8)+(O9))+(O10))+(O11))+(O12))+(O13))+(O14))+(O15)</f>
        <v>0.0</v>
      </c>
      <c r="P16" t="n" s="6">
        <f>(O16)-(N16)</f>
        <v>0.0</v>
      </c>
      <c r="Q16" t="n" s="6">
        <f>(((((((Q8)+(Q9))+(Q10))+(Q11))+(Q12))+(Q13))+(Q14))+(Q15)</f>
        <v>0.0</v>
      </c>
      <c r="R16" t="n" s="6">
        <f>(((((((R8)+(R9))+(R10))+(R11))+(R12))+(R13))+(R14))+(R15)</f>
        <v>0.0</v>
      </c>
      <c r="S16" t="n" s="6">
        <f>(R16)-(Q16)</f>
        <v>0.0</v>
      </c>
      <c r="T16" t="n" s="6">
        <f>(((((((T8)+(T9))+(T10))+(T11))+(T12))+(T13))+(T14))+(T15)</f>
        <v>0.0</v>
      </c>
      <c r="U16" t="n" s="6">
        <f>(((((((U8)+(U9))+(U10))+(U11))+(U12))+(U13))+(U14))+(U15)</f>
        <v>0.0</v>
      </c>
      <c r="V16" t="n" s="6">
        <f>(U16)-(T16)</f>
        <v>0.0</v>
      </c>
      <c r="W16" t="n" s="6">
        <f>(((((((W8)+(W9))+(W10))+(W11))+(W12))+(W13))+(W14))+(W15)</f>
        <v>0.0</v>
      </c>
      <c r="X16" t="n" s="6">
        <f>(((((((X8)+(X9))+(X10))+(X11))+(X12))+(X13))+(X14))+(X15)</f>
        <v>0.0</v>
      </c>
      <c r="Y16" t="n" s="6">
        <f>(X16)-(W16)</f>
        <v>0.0</v>
      </c>
      <c r="Z16" t="n" s="6">
        <f>(((((((Z8)+(Z9))+(Z10))+(Z11))+(Z12))+(Z13))+(Z14))+(Z15)</f>
        <v>0.0</v>
      </c>
      <c r="AA16" t="n" s="6">
        <f>(((((((AA8)+(AA9))+(AA10))+(AA11))+(AA12))+(AA13))+(AA14))+(AA15)</f>
        <v>0.0</v>
      </c>
      <c r="AB16" t="n" s="6">
        <f>(AA16)-(Z16)</f>
        <v>0.0</v>
      </c>
      <c r="AC16" t="n" s="6">
        <f>(((((((AC8)+(AC9))+(AC10))+(AC11))+(AC12))+(AC13))+(AC14))+(AC15)</f>
        <v>0.0</v>
      </c>
      <c r="AD16" t="n" s="6">
        <f>(((((((AD8)+(AD9))+(AD10))+(AD11))+(AD12))+(AD13))+(AD14))+(AD15)</f>
        <v>0.0</v>
      </c>
      <c r="AE16" t="n" s="6">
        <f>(AD16)-(AC16)</f>
        <v>0.0</v>
      </c>
      <c r="AF16" t="n" s="6">
        <f>(((((((AF8)+(AF9))+(AF10))+(AF11))+(AF12))+(AF13))+(AF14))+(AF15)</f>
        <v>0.0</v>
      </c>
      <c r="AG16" t="n" s="6">
        <f>(((((((AG8)+(AG9))+(AG10))+(AG11))+(AG12))+(AG13))+(AG14))+(AG15)</f>
        <v>0.0</v>
      </c>
      <c r="AH16" t="n" s="6">
        <f>(AG16)-(AF16)</f>
        <v>0.0</v>
      </c>
      <c r="AI16" t="n" s="6">
        <f>(((((((AI8)+(AI9))+(AI10))+(AI11))+(AI12))+(AI13))+(AI14))+(AI15)</f>
        <v>0.0</v>
      </c>
      <c r="AJ16" t="n" s="6">
        <f>(((((((AJ8)+(AJ9))+(AJ10))+(AJ11))+(AJ12))+(AJ13))+(AJ14))+(AJ15)</f>
        <v>0.0</v>
      </c>
      <c r="AK16" t="n" s="6">
        <f>(AJ16)-(AI16)</f>
        <v>0.0</v>
      </c>
      <c r="AL16" t="n" s="6">
        <f>(((((((((((B16)+(E16))+(H16))+(K16))+(N16))+(Q16))+(T16))+(W16))+(Z16))+(AC16))+(AF16))+(AI16)</f>
        <v>0.0</v>
      </c>
      <c r="AM16" t="n" s="6">
        <f>(((((((((((C16)+(F16))+(I16))+(L16))+(O16))+(R16))+(U16))+(X16))+(AA16))+(AD16))+(AG16))+(AJ16)</f>
        <v>0.0</v>
      </c>
      <c r="AN16" t="n" s="6">
        <f>(AM16)-(AL16)</f>
        <v>0.0</v>
      </c>
    </row>
    <row r="17">
      <c r="A17" t="s" s="3">
        <v>26</v>
      </c>
      <c r="B17" s="4"/>
      <c r="C17" s="4"/>
      <c r="D17" t="n" s="5">
        <f>(C17)-(B17)</f>
        <v>0.0</v>
      </c>
      <c r="E17" s="4"/>
      <c r="F17" s="4"/>
      <c r="G17" t="n" s="5">
        <f>(F17)-(E17)</f>
        <v>0.0</v>
      </c>
      <c r="H17" s="4"/>
      <c r="I17" s="4"/>
      <c r="J17" t="n" s="5">
        <f>(I17)-(H17)</f>
        <v>0.0</v>
      </c>
      <c r="K17" s="4"/>
      <c r="L17" s="4"/>
      <c r="M17" t="n" s="5">
        <f>(L17)-(K17)</f>
        <v>0.0</v>
      </c>
      <c r="N17" s="4"/>
      <c r="O17" s="4"/>
      <c r="P17" t="n" s="5">
        <f>(O17)-(N17)</f>
        <v>0.0</v>
      </c>
      <c r="Q17" s="4"/>
      <c r="R17" s="4"/>
      <c r="S17" t="n" s="5">
        <f>(R17)-(Q17)</f>
        <v>0.0</v>
      </c>
      <c r="T17" s="4"/>
      <c r="U17" s="4"/>
      <c r="V17" t="n" s="5">
        <f>(U17)-(T17)</f>
        <v>0.0</v>
      </c>
      <c r="W17" s="4"/>
      <c r="X17" s="4"/>
      <c r="Y17" t="n" s="5">
        <f>(X17)-(W17)</f>
        <v>0.0</v>
      </c>
      <c r="Z17" s="4"/>
      <c r="AA17" s="4"/>
      <c r="AB17" t="n" s="5">
        <f>(AA17)-(Z17)</f>
        <v>0.0</v>
      </c>
      <c r="AC17" s="4"/>
      <c r="AD17" s="4"/>
      <c r="AE17" t="n" s="5">
        <f>(AD17)-(AC17)</f>
        <v>0.0</v>
      </c>
      <c r="AF17" s="4"/>
      <c r="AG17" s="4"/>
      <c r="AH17" t="n" s="5">
        <f>(AG17)-(AF17)</f>
        <v>0.0</v>
      </c>
      <c r="AI17" s="4"/>
      <c r="AJ17" s="4"/>
      <c r="AK17" t="n" s="5">
        <f>(AJ17)-(AI17)</f>
        <v>0.0</v>
      </c>
      <c r="AL17" t="n" s="5">
        <f>(((((((((((B17)+(E17))+(H17))+(K17))+(N17))+(Q17))+(T17))+(W17))+(Z17))+(AC17))+(AF17))+(AI17)</f>
        <v>0.0</v>
      </c>
      <c r="AM17" t="n" s="5">
        <f>(((((((((((C17)+(F17))+(I17))+(L17))+(O17))+(R17))+(U17))+(X17))+(AA17))+(AD17))+(AG17))+(AJ17)</f>
        <v>0.0</v>
      </c>
      <c r="AN17" t="n" s="5">
        <f>(AM17)-(AL17)</f>
        <v>0.0</v>
      </c>
    </row>
    <row r="18">
      <c r="A18" t="s" s="3">
        <v>27</v>
      </c>
      <c r="B18" s="4"/>
      <c r="C18" t="n" s="5">
        <f>83.33</f>
        <v>0.0</v>
      </c>
      <c r="D18" t="n" s="5">
        <f>(C18)-(B18)</f>
        <v>0.0</v>
      </c>
      <c r="E18" s="4"/>
      <c r="F18" t="n" s="5">
        <f>83.33</f>
        <v>0.0</v>
      </c>
      <c r="G18" t="n" s="5">
        <f>(F18)-(E18)</f>
        <v>0.0</v>
      </c>
      <c r="H18" s="4"/>
      <c r="I18" t="n" s="5">
        <f>83.33</f>
        <v>0.0</v>
      </c>
      <c r="J18" t="n" s="5">
        <f>(I18)-(H18)</f>
        <v>0.0</v>
      </c>
      <c r="K18" s="4"/>
      <c r="L18" t="n" s="5">
        <f>83.33</f>
        <v>0.0</v>
      </c>
      <c r="M18" t="n" s="5">
        <f>(L18)-(K18)</f>
        <v>0.0</v>
      </c>
      <c r="N18" s="4"/>
      <c r="O18" t="n" s="5">
        <f>83.33</f>
        <v>0.0</v>
      </c>
      <c r="P18" t="n" s="5">
        <f>(O18)-(N18)</f>
        <v>0.0</v>
      </c>
      <c r="Q18" s="4"/>
      <c r="R18" t="n" s="5">
        <f>83.33</f>
        <v>0.0</v>
      </c>
      <c r="S18" t="n" s="5">
        <f>(R18)-(Q18)</f>
        <v>0.0</v>
      </c>
      <c r="T18" s="4"/>
      <c r="U18" t="n" s="5">
        <f>83.33</f>
        <v>0.0</v>
      </c>
      <c r="V18" t="n" s="5">
        <f>(U18)-(T18)</f>
        <v>0.0</v>
      </c>
      <c r="W18" s="4"/>
      <c r="X18" t="n" s="5">
        <f>83.33</f>
        <v>0.0</v>
      </c>
      <c r="Y18" t="n" s="5">
        <f>(X18)-(W18)</f>
        <v>0.0</v>
      </c>
      <c r="Z18" s="4"/>
      <c r="AA18" t="n" s="5">
        <f>83.33</f>
        <v>0.0</v>
      </c>
      <c r="AB18" t="n" s="5">
        <f>(AA18)-(Z18)</f>
        <v>0.0</v>
      </c>
      <c r="AC18" s="4"/>
      <c r="AD18" t="n" s="5">
        <f>83.33</f>
        <v>0.0</v>
      </c>
      <c r="AE18" t="n" s="5">
        <f>(AD18)-(AC18)</f>
        <v>0.0</v>
      </c>
      <c r="AF18" s="4"/>
      <c r="AG18" t="n" s="5">
        <f>83.33</f>
        <v>0.0</v>
      </c>
      <c r="AH18" t="n" s="5">
        <f>(AG18)-(AF18)</f>
        <v>0.0</v>
      </c>
      <c r="AI18" s="4"/>
      <c r="AJ18" t="n" s="5">
        <f>83.37</f>
        <v>0.0</v>
      </c>
      <c r="AK18" t="n" s="5">
        <f>(AJ18)-(AI18)</f>
        <v>0.0</v>
      </c>
      <c r="AL18" t="n" s="5">
        <f>(((((((((((B18)+(E18))+(H18))+(K18))+(N18))+(Q18))+(T18))+(W18))+(Z18))+(AC18))+(AF18))+(AI18)</f>
        <v>0.0</v>
      </c>
      <c r="AM18" t="n" s="5">
        <f>(((((((((((C18)+(F18))+(I18))+(L18))+(O18))+(R18))+(U18))+(X18))+(AA18))+(AD18))+(AG18))+(AJ18)</f>
        <v>0.0</v>
      </c>
      <c r="AN18" t="n" s="5">
        <f>(AM18)-(AL18)</f>
        <v>0.0</v>
      </c>
    </row>
    <row r="19">
      <c r="A19" t="s" s="3">
        <v>28</v>
      </c>
      <c r="B19" s="4"/>
      <c r="C19" t="n" s="5">
        <f>1000.00</f>
        <v>0.0</v>
      </c>
      <c r="D19" t="n" s="5">
        <f>(C19)-(B19)</f>
        <v>0.0</v>
      </c>
      <c r="E19" s="4"/>
      <c r="F19" t="n" s="5">
        <f>1000.00</f>
        <v>0.0</v>
      </c>
      <c r="G19" t="n" s="5">
        <f>(F19)-(E19)</f>
        <v>0.0</v>
      </c>
      <c r="H19" s="4"/>
      <c r="I19" t="n" s="5">
        <f>1000.00</f>
        <v>0.0</v>
      </c>
      <c r="J19" t="n" s="5">
        <f>(I19)-(H19)</f>
        <v>0.0</v>
      </c>
      <c r="K19" s="4"/>
      <c r="L19" t="n" s="5">
        <f>1000.00</f>
        <v>0.0</v>
      </c>
      <c r="M19" t="n" s="5">
        <f>(L19)-(K19)</f>
        <v>0.0</v>
      </c>
      <c r="N19" s="4"/>
      <c r="O19" t="n" s="5">
        <f>1000.00</f>
        <v>0.0</v>
      </c>
      <c r="P19" t="n" s="5">
        <f>(O19)-(N19)</f>
        <v>0.0</v>
      </c>
      <c r="Q19" s="4"/>
      <c r="R19" t="n" s="5">
        <f>1000.00</f>
        <v>0.0</v>
      </c>
      <c r="S19" t="n" s="5">
        <f>(R19)-(Q19)</f>
        <v>0.0</v>
      </c>
      <c r="T19" s="4"/>
      <c r="U19" t="n" s="5">
        <f>1000.00</f>
        <v>0.0</v>
      </c>
      <c r="V19" t="n" s="5">
        <f>(U19)-(T19)</f>
        <v>0.0</v>
      </c>
      <c r="W19" s="4"/>
      <c r="X19" t="n" s="5">
        <f>1000.00</f>
        <v>0.0</v>
      </c>
      <c r="Y19" t="n" s="5">
        <f>(X19)-(W19)</f>
        <v>0.0</v>
      </c>
      <c r="Z19" s="4"/>
      <c r="AA19" t="n" s="5">
        <f>1000.00</f>
        <v>0.0</v>
      </c>
      <c r="AB19" t="n" s="5">
        <f>(AA19)-(Z19)</f>
        <v>0.0</v>
      </c>
      <c r="AC19" s="4"/>
      <c r="AD19" t="n" s="5">
        <f>1000.00</f>
        <v>0.0</v>
      </c>
      <c r="AE19" t="n" s="5">
        <f>(AD19)-(AC19)</f>
        <v>0.0</v>
      </c>
      <c r="AF19" s="4"/>
      <c r="AG19" t="n" s="5">
        <f>1000.00</f>
        <v>0.0</v>
      </c>
      <c r="AH19" t="n" s="5">
        <f>(AG19)-(AF19)</f>
        <v>0.0</v>
      </c>
      <c r="AI19" s="4"/>
      <c r="AJ19" t="n" s="5">
        <f>1000.00</f>
        <v>0.0</v>
      </c>
      <c r="AK19" t="n" s="5">
        <f>(AJ19)-(AI19)</f>
        <v>0.0</v>
      </c>
      <c r="AL19" t="n" s="5">
        <f>(((((((((((B19)+(E19))+(H19))+(K19))+(N19))+(Q19))+(T19))+(W19))+(Z19))+(AC19))+(AF19))+(AI19)</f>
        <v>0.0</v>
      </c>
      <c r="AM19" t="n" s="5">
        <f>(((((((((((C19)+(F19))+(I19))+(L19))+(O19))+(R19))+(U19))+(X19))+(AA19))+(AD19))+(AG19))+(AJ19)</f>
        <v>0.0</v>
      </c>
      <c r="AN19" t="n" s="5">
        <f>(AM19)-(AL19)</f>
        <v>0.0</v>
      </c>
    </row>
    <row r="20">
      <c r="A20" t="s" s="3">
        <v>29</v>
      </c>
      <c r="B20" s="4"/>
      <c r="C20" t="n" s="5">
        <f>41.67</f>
        <v>0.0</v>
      </c>
      <c r="D20" t="n" s="5">
        <f>(C20)-(B20)</f>
        <v>0.0</v>
      </c>
      <c r="E20" s="4"/>
      <c r="F20" t="n" s="5">
        <f>41.67</f>
        <v>0.0</v>
      </c>
      <c r="G20" t="n" s="5">
        <f>(F20)-(E20)</f>
        <v>0.0</v>
      </c>
      <c r="H20" s="4"/>
      <c r="I20" t="n" s="5">
        <f>41.67</f>
        <v>0.0</v>
      </c>
      <c r="J20" t="n" s="5">
        <f>(I20)-(H20)</f>
        <v>0.0</v>
      </c>
      <c r="K20" s="4"/>
      <c r="L20" t="n" s="5">
        <f>41.67</f>
        <v>0.0</v>
      </c>
      <c r="M20" t="n" s="5">
        <f>(L20)-(K20)</f>
        <v>0.0</v>
      </c>
      <c r="N20" s="4"/>
      <c r="O20" t="n" s="5">
        <f>41.67</f>
        <v>0.0</v>
      </c>
      <c r="P20" t="n" s="5">
        <f>(O20)-(N20)</f>
        <v>0.0</v>
      </c>
      <c r="Q20" s="4"/>
      <c r="R20" t="n" s="5">
        <f>41.67</f>
        <v>0.0</v>
      </c>
      <c r="S20" t="n" s="5">
        <f>(R20)-(Q20)</f>
        <v>0.0</v>
      </c>
      <c r="T20" s="4"/>
      <c r="U20" t="n" s="5">
        <f>41.67</f>
        <v>0.0</v>
      </c>
      <c r="V20" t="n" s="5">
        <f>(U20)-(T20)</f>
        <v>0.0</v>
      </c>
      <c r="W20" s="4"/>
      <c r="X20" t="n" s="5">
        <f>41.67</f>
        <v>0.0</v>
      </c>
      <c r="Y20" t="n" s="5">
        <f>(X20)-(W20)</f>
        <v>0.0</v>
      </c>
      <c r="Z20" s="4"/>
      <c r="AA20" t="n" s="5">
        <f>41.67</f>
        <v>0.0</v>
      </c>
      <c r="AB20" t="n" s="5">
        <f>(AA20)-(Z20)</f>
        <v>0.0</v>
      </c>
      <c r="AC20" s="4"/>
      <c r="AD20" t="n" s="5">
        <f>41.67</f>
        <v>0.0</v>
      </c>
      <c r="AE20" t="n" s="5">
        <f>(AD20)-(AC20)</f>
        <v>0.0</v>
      </c>
      <c r="AF20" s="4"/>
      <c r="AG20" t="n" s="5">
        <f>41.67</f>
        <v>0.0</v>
      </c>
      <c r="AH20" t="n" s="5">
        <f>(AG20)-(AF20)</f>
        <v>0.0</v>
      </c>
      <c r="AI20" s="4"/>
      <c r="AJ20" t="n" s="5">
        <f>41.63</f>
        <v>0.0</v>
      </c>
      <c r="AK20" t="n" s="5">
        <f>(AJ20)-(AI20)</f>
        <v>0.0</v>
      </c>
      <c r="AL20" t="n" s="5">
        <f>(((((((((((B20)+(E20))+(H20))+(K20))+(N20))+(Q20))+(T20))+(W20))+(Z20))+(AC20))+(AF20))+(AI20)</f>
        <v>0.0</v>
      </c>
      <c r="AM20" t="n" s="5">
        <f>(((((((((((C20)+(F20))+(I20))+(L20))+(O20))+(R20))+(U20))+(X20))+(AA20))+(AD20))+(AG20))+(AJ20)</f>
        <v>0.0</v>
      </c>
      <c r="AN20" t="n" s="5">
        <f>(AM20)-(AL20)</f>
        <v>0.0</v>
      </c>
    </row>
    <row r="21">
      <c r="A21" t="s" s="3">
        <v>30</v>
      </c>
      <c r="B21" s="4"/>
      <c r="C21" t="n" s="5">
        <f>41.67</f>
        <v>0.0</v>
      </c>
      <c r="D21" t="n" s="5">
        <f>(C21)-(B21)</f>
        <v>0.0</v>
      </c>
      <c r="E21" s="4"/>
      <c r="F21" t="n" s="5">
        <f>41.67</f>
        <v>0.0</v>
      </c>
      <c r="G21" t="n" s="5">
        <f>(F21)-(E21)</f>
        <v>0.0</v>
      </c>
      <c r="H21" t="n" s="5">
        <f>360.00</f>
        <v>0.0</v>
      </c>
      <c r="I21" t="n" s="5">
        <f>41.67</f>
        <v>0.0</v>
      </c>
      <c r="J21" t="n" s="5">
        <f>(I21)-(H21)</f>
        <v>0.0</v>
      </c>
      <c r="K21" s="4"/>
      <c r="L21" t="n" s="5">
        <f>41.67</f>
        <v>0.0</v>
      </c>
      <c r="M21" t="n" s="5">
        <f>(L21)-(K21)</f>
        <v>0.0</v>
      </c>
      <c r="N21" t="n" s="5">
        <f>835.00</f>
        <v>0.0</v>
      </c>
      <c r="O21" t="n" s="5">
        <f>41.67</f>
        <v>0.0</v>
      </c>
      <c r="P21" t="n" s="5">
        <f>(O21)-(N21)</f>
        <v>0.0</v>
      </c>
      <c r="Q21" s="4"/>
      <c r="R21" t="n" s="5">
        <f>41.67</f>
        <v>0.0</v>
      </c>
      <c r="S21" t="n" s="5">
        <f>(R21)-(Q21)</f>
        <v>0.0</v>
      </c>
      <c r="T21" s="4"/>
      <c r="U21" t="n" s="5">
        <f>41.67</f>
        <v>0.0</v>
      </c>
      <c r="V21" t="n" s="5">
        <f>(U21)-(T21)</f>
        <v>0.0</v>
      </c>
      <c r="W21" s="4"/>
      <c r="X21" t="n" s="5">
        <f>41.67</f>
        <v>0.0</v>
      </c>
      <c r="Y21" t="n" s="5">
        <f>(X21)-(W21)</f>
        <v>0.0</v>
      </c>
      <c r="Z21" s="4"/>
      <c r="AA21" t="n" s="5">
        <f>41.67</f>
        <v>0.0</v>
      </c>
      <c r="AB21" t="n" s="5">
        <f>(AA21)-(Z21)</f>
        <v>0.0</v>
      </c>
      <c r="AC21" s="4"/>
      <c r="AD21" t="n" s="5">
        <f>41.67</f>
        <v>0.0</v>
      </c>
      <c r="AE21" t="n" s="5">
        <f>(AD21)-(AC21)</f>
        <v>0.0</v>
      </c>
      <c r="AF21" s="4"/>
      <c r="AG21" t="n" s="5">
        <f>41.67</f>
        <v>0.0</v>
      </c>
      <c r="AH21" t="n" s="5">
        <f>(AG21)-(AF21)</f>
        <v>0.0</v>
      </c>
      <c r="AI21" s="4"/>
      <c r="AJ21" t="n" s="5">
        <f>41.63</f>
        <v>0.0</v>
      </c>
      <c r="AK21" t="n" s="5">
        <f>(AJ21)-(AI21)</f>
        <v>0.0</v>
      </c>
      <c r="AL21" t="n" s="5">
        <f>(((((((((((B21)+(E21))+(H21))+(K21))+(N21))+(Q21))+(T21))+(W21))+(Z21))+(AC21))+(AF21))+(AI21)</f>
        <v>0.0</v>
      </c>
      <c r="AM21" t="n" s="5">
        <f>(((((((((((C21)+(F21))+(I21))+(L21))+(O21))+(R21))+(U21))+(X21))+(AA21))+(AD21))+(AG21))+(AJ21)</f>
        <v>0.0</v>
      </c>
      <c r="AN21" t="n" s="5">
        <f>(AM21)-(AL21)</f>
        <v>0.0</v>
      </c>
    </row>
    <row r="22">
      <c r="A22" t="s" s="3">
        <v>31</v>
      </c>
      <c r="B22" s="4"/>
      <c r="C22" s="4"/>
      <c r="D22" t="n" s="5">
        <f>(C22)-(B22)</f>
        <v>0.0</v>
      </c>
      <c r="E22" t="n" s="5">
        <f>75.00</f>
        <v>0.0</v>
      </c>
      <c r="F22" s="4"/>
      <c r="G22" t="n" s="5">
        <f>(F22)-(E22)</f>
        <v>0.0</v>
      </c>
      <c r="H22" s="4"/>
      <c r="I22" s="4"/>
      <c r="J22" t="n" s="5">
        <f>(I22)-(H22)</f>
        <v>0.0</v>
      </c>
      <c r="K22" s="4"/>
      <c r="L22" s="4"/>
      <c r="M22" t="n" s="5">
        <f>(L22)-(K22)</f>
        <v>0.0</v>
      </c>
      <c r="N22" s="4"/>
      <c r="O22" s="4"/>
      <c r="P22" t="n" s="5">
        <f>(O22)-(N22)</f>
        <v>0.0</v>
      </c>
      <c r="Q22" s="4"/>
      <c r="R22" s="4"/>
      <c r="S22" t="n" s="5">
        <f>(R22)-(Q22)</f>
        <v>0.0</v>
      </c>
      <c r="T22" s="4"/>
      <c r="U22" s="4"/>
      <c r="V22" t="n" s="5">
        <f>(U22)-(T22)</f>
        <v>0.0</v>
      </c>
      <c r="W22" s="4"/>
      <c r="X22" s="4"/>
      <c r="Y22" t="n" s="5">
        <f>(X22)-(W22)</f>
        <v>0.0</v>
      </c>
      <c r="Z22" s="4"/>
      <c r="AA22" s="4"/>
      <c r="AB22" t="n" s="5">
        <f>(AA22)-(Z22)</f>
        <v>0.0</v>
      </c>
      <c r="AC22" s="4"/>
      <c r="AD22" s="4"/>
      <c r="AE22" t="n" s="5">
        <f>(AD22)-(AC22)</f>
        <v>0.0</v>
      </c>
      <c r="AF22" s="4"/>
      <c r="AG22" s="4"/>
      <c r="AH22" t="n" s="5">
        <f>(AG22)-(AF22)</f>
        <v>0.0</v>
      </c>
      <c r="AI22" s="4"/>
      <c r="AJ22" s="4"/>
      <c r="AK22" t="n" s="5">
        <f>(AJ22)-(AI22)</f>
        <v>0.0</v>
      </c>
      <c r="AL22" t="n" s="5">
        <f>(((((((((((B22)+(E22))+(H22))+(K22))+(N22))+(Q22))+(T22))+(W22))+(Z22))+(AC22))+(AF22))+(AI22)</f>
        <v>0.0</v>
      </c>
      <c r="AM22" t="n" s="5">
        <f>(((((((((((C22)+(F22))+(I22))+(L22))+(O22))+(R22))+(U22))+(X22))+(AA22))+(AD22))+(AG22))+(AJ22)</f>
        <v>0.0</v>
      </c>
      <c r="AN22" t="n" s="5">
        <f>(AM22)-(AL22)</f>
        <v>0.0</v>
      </c>
    </row>
    <row r="23">
      <c r="A23" t="s" s="3">
        <v>32</v>
      </c>
      <c r="B23" s="4"/>
      <c r="C23" t="n" s="5">
        <f>750.00</f>
        <v>0.0</v>
      </c>
      <c r="D23" t="n" s="5">
        <f>(C23)-(B23)</f>
        <v>0.0</v>
      </c>
      <c r="E23" t="n" s="5">
        <f>752.00</f>
        <v>0.0</v>
      </c>
      <c r="F23" t="n" s="5">
        <f>750.00</f>
        <v>0.0</v>
      </c>
      <c r="G23" t="n" s="5">
        <f>(F23)-(E23)</f>
        <v>0.0</v>
      </c>
      <c r="H23" s="4"/>
      <c r="I23" t="n" s="5">
        <f>750.00</f>
        <v>0.0</v>
      </c>
      <c r="J23" t="n" s="5">
        <f>(I23)-(H23)</f>
        <v>0.0</v>
      </c>
      <c r="K23" s="4"/>
      <c r="L23" t="n" s="5">
        <f>750.00</f>
        <v>0.0</v>
      </c>
      <c r="M23" t="n" s="5">
        <f>(L23)-(K23)</f>
        <v>0.0</v>
      </c>
      <c r="N23" s="4"/>
      <c r="O23" t="n" s="5">
        <f>750.00</f>
        <v>0.0</v>
      </c>
      <c r="P23" t="n" s="5">
        <f>(O23)-(N23)</f>
        <v>0.0</v>
      </c>
      <c r="Q23" s="4"/>
      <c r="R23" t="n" s="5">
        <f>750.00</f>
        <v>0.0</v>
      </c>
      <c r="S23" t="n" s="5">
        <f>(R23)-(Q23)</f>
        <v>0.0</v>
      </c>
      <c r="T23" t="n" s="5">
        <f>42.00</f>
        <v>0.0</v>
      </c>
      <c r="U23" t="n" s="5">
        <f>750.00</f>
        <v>0.0</v>
      </c>
      <c r="V23" t="n" s="5">
        <f>(U23)-(T23)</f>
        <v>0.0</v>
      </c>
      <c r="W23" t="n" s="5">
        <f>1323.00</f>
        <v>0.0</v>
      </c>
      <c r="X23" t="n" s="5">
        <f>750.00</f>
        <v>0.0</v>
      </c>
      <c r="Y23" t="n" s="5">
        <f>(X23)-(W23)</f>
        <v>0.0</v>
      </c>
      <c r="Z23" t="n" s="5">
        <f>1512.00</f>
        <v>0.0</v>
      </c>
      <c r="AA23" t="n" s="5">
        <f>750.00</f>
        <v>0.0</v>
      </c>
      <c r="AB23" t="n" s="5">
        <f>(AA23)-(Z23)</f>
        <v>0.0</v>
      </c>
      <c r="AC23" t="n" s="5">
        <f>300.00</f>
        <v>0.0</v>
      </c>
      <c r="AD23" t="n" s="5">
        <f>750.00</f>
        <v>0.0</v>
      </c>
      <c r="AE23" t="n" s="5">
        <f>(AD23)-(AC23)</f>
        <v>0.0</v>
      </c>
      <c r="AF23" s="4"/>
      <c r="AG23" t="n" s="5">
        <f>750.00</f>
        <v>0.0</v>
      </c>
      <c r="AH23" t="n" s="5">
        <f>(AG23)-(AF23)</f>
        <v>0.0</v>
      </c>
      <c r="AI23" s="4"/>
      <c r="AJ23" t="n" s="5">
        <f>750.00</f>
        <v>0.0</v>
      </c>
      <c r="AK23" t="n" s="5">
        <f>(AJ23)-(AI23)</f>
        <v>0.0</v>
      </c>
      <c r="AL23" t="n" s="5">
        <f>(((((((((((B23)+(E23))+(H23))+(K23))+(N23))+(Q23))+(T23))+(W23))+(Z23))+(AC23))+(AF23))+(AI23)</f>
        <v>0.0</v>
      </c>
      <c r="AM23" t="n" s="5">
        <f>(((((((((((C23)+(F23))+(I23))+(L23))+(O23))+(R23))+(U23))+(X23))+(AA23))+(AD23))+(AG23))+(AJ23)</f>
        <v>0.0</v>
      </c>
      <c r="AN23" t="n" s="5">
        <f>(AM23)-(AL23)</f>
        <v>0.0</v>
      </c>
    </row>
    <row r="24">
      <c r="A24" t="s" s="3">
        <v>33</v>
      </c>
      <c r="B24" t="n" s="6">
        <f>((((((B17)+(B18))+(B19))+(B20))+(B21))+(B22))+(B23)</f>
        <v>0.0</v>
      </c>
      <c r="C24" t="n" s="6">
        <f>((((((C17)+(C18))+(C19))+(C20))+(C21))+(C22))+(C23)</f>
        <v>0.0</v>
      </c>
      <c r="D24" t="n" s="6">
        <f>(C24)-(B24)</f>
        <v>0.0</v>
      </c>
      <c r="E24" t="n" s="6">
        <f>((((((E17)+(E18))+(E19))+(E20))+(E21))+(E22))+(E23)</f>
        <v>0.0</v>
      </c>
      <c r="F24" t="n" s="6">
        <f>((((((F17)+(F18))+(F19))+(F20))+(F21))+(F22))+(F23)</f>
        <v>0.0</v>
      </c>
      <c r="G24" t="n" s="6">
        <f>(F24)-(E24)</f>
        <v>0.0</v>
      </c>
      <c r="H24" t="n" s="6">
        <f>((((((H17)+(H18))+(H19))+(H20))+(H21))+(H22))+(H23)</f>
        <v>0.0</v>
      </c>
      <c r="I24" t="n" s="6">
        <f>((((((I17)+(I18))+(I19))+(I20))+(I21))+(I22))+(I23)</f>
        <v>0.0</v>
      </c>
      <c r="J24" t="n" s="6">
        <f>(I24)-(H24)</f>
        <v>0.0</v>
      </c>
      <c r="K24" t="n" s="6">
        <f>((((((K17)+(K18))+(K19))+(K20))+(K21))+(K22))+(K23)</f>
        <v>0.0</v>
      </c>
      <c r="L24" t="n" s="6">
        <f>((((((L17)+(L18))+(L19))+(L20))+(L21))+(L22))+(L23)</f>
        <v>0.0</v>
      </c>
      <c r="M24" t="n" s="6">
        <f>(L24)-(K24)</f>
        <v>0.0</v>
      </c>
      <c r="N24" t="n" s="6">
        <f>((((((N17)+(N18))+(N19))+(N20))+(N21))+(N22))+(N23)</f>
        <v>0.0</v>
      </c>
      <c r="O24" t="n" s="6">
        <f>((((((O17)+(O18))+(O19))+(O20))+(O21))+(O22))+(O23)</f>
        <v>0.0</v>
      </c>
      <c r="P24" t="n" s="6">
        <f>(O24)-(N24)</f>
        <v>0.0</v>
      </c>
      <c r="Q24" t="n" s="6">
        <f>((((((Q17)+(Q18))+(Q19))+(Q20))+(Q21))+(Q22))+(Q23)</f>
        <v>0.0</v>
      </c>
      <c r="R24" t="n" s="6">
        <f>((((((R17)+(R18))+(R19))+(R20))+(R21))+(R22))+(R23)</f>
        <v>0.0</v>
      </c>
      <c r="S24" t="n" s="6">
        <f>(R24)-(Q24)</f>
        <v>0.0</v>
      </c>
      <c r="T24" t="n" s="6">
        <f>((((((T17)+(T18))+(T19))+(T20))+(T21))+(T22))+(T23)</f>
        <v>0.0</v>
      </c>
      <c r="U24" t="n" s="6">
        <f>((((((U17)+(U18))+(U19))+(U20))+(U21))+(U22))+(U23)</f>
        <v>0.0</v>
      </c>
      <c r="V24" t="n" s="6">
        <f>(U24)-(T24)</f>
        <v>0.0</v>
      </c>
      <c r="W24" t="n" s="6">
        <f>((((((W17)+(W18))+(W19))+(W20))+(W21))+(W22))+(W23)</f>
        <v>0.0</v>
      </c>
      <c r="X24" t="n" s="6">
        <f>((((((X17)+(X18))+(X19))+(X20))+(X21))+(X22))+(X23)</f>
        <v>0.0</v>
      </c>
      <c r="Y24" t="n" s="6">
        <f>(X24)-(W24)</f>
        <v>0.0</v>
      </c>
      <c r="Z24" t="n" s="6">
        <f>((((((Z17)+(Z18))+(Z19))+(Z20))+(Z21))+(Z22))+(Z23)</f>
        <v>0.0</v>
      </c>
      <c r="AA24" t="n" s="6">
        <f>((((((AA17)+(AA18))+(AA19))+(AA20))+(AA21))+(AA22))+(AA23)</f>
        <v>0.0</v>
      </c>
      <c r="AB24" t="n" s="6">
        <f>(AA24)-(Z24)</f>
        <v>0.0</v>
      </c>
      <c r="AC24" t="n" s="6">
        <f>((((((AC17)+(AC18))+(AC19))+(AC20))+(AC21))+(AC22))+(AC23)</f>
        <v>0.0</v>
      </c>
      <c r="AD24" t="n" s="6">
        <f>((((((AD17)+(AD18))+(AD19))+(AD20))+(AD21))+(AD22))+(AD23)</f>
        <v>0.0</v>
      </c>
      <c r="AE24" t="n" s="6">
        <f>(AD24)-(AC24)</f>
        <v>0.0</v>
      </c>
      <c r="AF24" t="n" s="6">
        <f>((((((AF17)+(AF18))+(AF19))+(AF20))+(AF21))+(AF22))+(AF23)</f>
        <v>0.0</v>
      </c>
      <c r="AG24" t="n" s="6">
        <f>((((((AG17)+(AG18))+(AG19))+(AG20))+(AG21))+(AG22))+(AG23)</f>
        <v>0.0</v>
      </c>
      <c r="AH24" t="n" s="6">
        <f>(AG24)-(AF24)</f>
        <v>0.0</v>
      </c>
      <c r="AI24" t="n" s="6">
        <f>((((((AI17)+(AI18))+(AI19))+(AI20))+(AI21))+(AI22))+(AI23)</f>
        <v>0.0</v>
      </c>
      <c r="AJ24" t="n" s="6">
        <f>((((((AJ17)+(AJ18))+(AJ19))+(AJ20))+(AJ21))+(AJ22))+(AJ23)</f>
        <v>0.0</v>
      </c>
      <c r="AK24" t="n" s="6">
        <f>(AJ24)-(AI24)</f>
        <v>0.0</v>
      </c>
      <c r="AL24" t="n" s="6">
        <f>(((((((((((B24)+(E24))+(H24))+(K24))+(N24))+(Q24))+(T24))+(W24))+(Z24))+(AC24))+(AF24))+(AI24)</f>
        <v>0.0</v>
      </c>
      <c r="AM24" t="n" s="6">
        <f>(((((((((((C24)+(F24))+(I24))+(L24))+(O24))+(R24))+(U24))+(X24))+(AA24))+(AD24))+(AG24))+(AJ24)</f>
        <v>0.0</v>
      </c>
      <c r="AN24" t="n" s="6">
        <f>(AM24)-(AL24)</f>
        <v>0.0</v>
      </c>
    </row>
    <row r="25">
      <c r="A25" t="s" s="3">
        <v>34</v>
      </c>
      <c r="B25" t="n" s="6">
        <f>(B16)+(B24)</f>
        <v>0.0</v>
      </c>
      <c r="C25" t="n" s="6">
        <f>(C16)+(C24)</f>
        <v>0.0</v>
      </c>
      <c r="D25" t="n" s="6">
        <f>(C25)-(B25)</f>
        <v>0.0</v>
      </c>
      <c r="E25" t="n" s="6">
        <f>(E16)+(E24)</f>
        <v>0.0</v>
      </c>
      <c r="F25" t="n" s="6">
        <f>(F16)+(F24)</f>
        <v>0.0</v>
      </c>
      <c r="G25" t="n" s="6">
        <f>(F25)-(E25)</f>
        <v>0.0</v>
      </c>
      <c r="H25" t="n" s="6">
        <f>(H16)+(H24)</f>
        <v>0.0</v>
      </c>
      <c r="I25" t="n" s="6">
        <f>(I16)+(I24)</f>
        <v>0.0</v>
      </c>
      <c r="J25" t="n" s="6">
        <f>(I25)-(H25)</f>
        <v>0.0</v>
      </c>
      <c r="K25" t="n" s="6">
        <f>(K16)+(K24)</f>
        <v>0.0</v>
      </c>
      <c r="L25" t="n" s="6">
        <f>(L16)+(L24)</f>
        <v>0.0</v>
      </c>
      <c r="M25" t="n" s="6">
        <f>(L25)-(K25)</f>
        <v>0.0</v>
      </c>
      <c r="N25" t="n" s="6">
        <f>(N16)+(N24)</f>
        <v>0.0</v>
      </c>
      <c r="O25" t="n" s="6">
        <f>(O16)+(O24)</f>
        <v>0.0</v>
      </c>
      <c r="P25" t="n" s="6">
        <f>(O25)-(N25)</f>
        <v>0.0</v>
      </c>
      <c r="Q25" t="n" s="6">
        <f>(Q16)+(Q24)</f>
        <v>0.0</v>
      </c>
      <c r="R25" t="n" s="6">
        <f>(R16)+(R24)</f>
        <v>0.0</v>
      </c>
      <c r="S25" t="n" s="6">
        <f>(R25)-(Q25)</f>
        <v>0.0</v>
      </c>
      <c r="T25" t="n" s="6">
        <f>(T16)+(T24)</f>
        <v>0.0</v>
      </c>
      <c r="U25" t="n" s="6">
        <f>(U16)+(U24)</f>
        <v>0.0</v>
      </c>
      <c r="V25" t="n" s="6">
        <f>(U25)-(T25)</f>
        <v>0.0</v>
      </c>
      <c r="W25" t="n" s="6">
        <f>(W16)+(W24)</f>
        <v>0.0</v>
      </c>
      <c r="X25" t="n" s="6">
        <f>(X16)+(X24)</f>
        <v>0.0</v>
      </c>
      <c r="Y25" t="n" s="6">
        <f>(X25)-(W25)</f>
        <v>0.0</v>
      </c>
      <c r="Z25" t="n" s="6">
        <f>(Z16)+(Z24)</f>
        <v>0.0</v>
      </c>
      <c r="AA25" t="n" s="6">
        <f>(AA16)+(AA24)</f>
        <v>0.0</v>
      </c>
      <c r="AB25" t="n" s="6">
        <f>(AA25)-(Z25)</f>
        <v>0.0</v>
      </c>
      <c r="AC25" t="n" s="6">
        <f>(AC16)+(AC24)</f>
        <v>0.0</v>
      </c>
      <c r="AD25" t="n" s="6">
        <f>(AD16)+(AD24)</f>
        <v>0.0</v>
      </c>
      <c r="AE25" t="n" s="6">
        <f>(AD25)-(AC25)</f>
        <v>0.0</v>
      </c>
      <c r="AF25" t="n" s="6">
        <f>(AF16)+(AF24)</f>
        <v>0.0</v>
      </c>
      <c r="AG25" t="n" s="6">
        <f>(AG16)+(AG24)</f>
        <v>0.0</v>
      </c>
      <c r="AH25" t="n" s="6">
        <f>(AG25)-(AF25)</f>
        <v>0.0</v>
      </c>
      <c r="AI25" t="n" s="6">
        <f>(AI16)+(AI24)</f>
        <v>0.0</v>
      </c>
      <c r="AJ25" t="n" s="6">
        <f>(AJ16)+(AJ24)</f>
        <v>0.0</v>
      </c>
      <c r="AK25" t="n" s="6">
        <f>(AJ25)-(AI25)</f>
        <v>0.0</v>
      </c>
      <c r="AL25" t="n" s="6">
        <f>(((((((((((B25)+(E25))+(H25))+(K25))+(N25))+(Q25))+(T25))+(W25))+(Z25))+(AC25))+(AF25))+(AI25)</f>
        <v>0.0</v>
      </c>
      <c r="AM25" t="n" s="6">
        <f>(((((((((((C25)+(F25))+(I25))+(L25))+(O25))+(R25))+(U25))+(X25))+(AA25))+(AD25))+(AG25))+(AJ25)</f>
        <v>0.0</v>
      </c>
      <c r="AN25" t="n" s="6">
        <f>(AM25)-(AL25)</f>
        <v>0.0</v>
      </c>
    </row>
    <row r="26">
      <c r="A26" t="s" s="3">
        <v>35</v>
      </c>
      <c r="B26" t="n" s="6">
        <f>(B25)-(0)</f>
        <v>0.0</v>
      </c>
      <c r="C26" t="n" s="6">
        <f>(C25)-(0)</f>
        <v>0.0</v>
      </c>
      <c r="D26" t="n" s="6">
        <f>(C26)-(B26)</f>
        <v>0.0</v>
      </c>
      <c r="E26" t="n" s="6">
        <f>(E25)-(0)</f>
        <v>0.0</v>
      </c>
      <c r="F26" t="n" s="6">
        <f>(F25)-(0)</f>
        <v>0.0</v>
      </c>
      <c r="G26" t="n" s="6">
        <f>(F26)-(E26)</f>
        <v>0.0</v>
      </c>
      <c r="H26" t="n" s="6">
        <f>(H25)-(0)</f>
        <v>0.0</v>
      </c>
      <c r="I26" t="n" s="6">
        <f>(I25)-(0)</f>
        <v>0.0</v>
      </c>
      <c r="J26" t="n" s="6">
        <f>(I26)-(H26)</f>
        <v>0.0</v>
      </c>
      <c r="K26" t="n" s="6">
        <f>(K25)-(0)</f>
        <v>0.0</v>
      </c>
      <c r="L26" t="n" s="6">
        <f>(L25)-(0)</f>
        <v>0.0</v>
      </c>
      <c r="M26" t="n" s="6">
        <f>(L26)-(K26)</f>
        <v>0.0</v>
      </c>
      <c r="N26" t="n" s="6">
        <f>(N25)-(0)</f>
        <v>0.0</v>
      </c>
      <c r="O26" t="n" s="6">
        <f>(O25)-(0)</f>
        <v>0.0</v>
      </c>
      <c r="P26" t="n" s="6">
        <f>(O26)-(N26)</f>
        <v>0.0</v>
      </c>
      <c r="Q26" t="n" s="6">
        <f>(Q25)-(0)</f>
        <v>0.0</v>
      </c>
      <c r="R26" t="n" s="6">
        <f>(R25)-(0)</f>
        <v>0.0</v>
      </c>
      <c r="S26" t="n" s="6">
        <f>(R26)-(Q26)</f>
        <v>0.0</v>
      </c>
      <c r="T26" t="n" s="6">
        <f>(T25)-(0)</f>
        <v>0.0</v>
      </c>
      <c r="U26" t="n" s="6">
        <f>(U25)-(0)</f>
        <v>0.0</v>
      </c>
      <c r="V26" t="n" s="6">
        <f>(U26)-(T26)</f>
        <v>0.0</v>
      </c>
      <c r="W26" t="n" s="6">
        <f>(W25)-(0)</f>
        <v>0.0</v>
      </c>
      <c r="X26" t="n" s="6">
        <f>(X25)-(0)</f>
        <v>0.0</v>
      </c>
      <c r="Y26" t="n" s="6">
        <f>(X26)-(W26)</f>
        <v>0.0</v>
      </c>
      <c r="Z26" t="n" s="6">
        <f>(Z25)-(0)</f>
        <v>0.0</v>
      </c>
      <c r="AA26" t="n" s="6">
        <f>(AA25)-(0)</f>
        <v>0.0</v>
      </c>
      <c r="AB26" t="n" s="6">
        <f>(AA26)-(Z26)</f>
        <v>0.0</v>
      </c>
      <c r="AC26" t="n" s="6">
        <f>(AC25)-(0)</f>
        <v>0.0</v>
      </c>
      <c r="AD26" t="n" s="6">
        <f>(AD25)-(0)</f>
        <v>0.0</v>
      </c>
      <c r="AE26" t="n" s="6">
        <f>(AD26)-(AC26)</f>
        <v>0.0</v>
      </c>
      <c r="AF26" t="n" s="6">
        <f>(AF25)-(0)</f>
        <v>0.0</v>
      </c>
      <c r="AG26" t="n" s="6">
        <f>(AG25)-(0)</f>
        <v>0.0</v>
      </c>
      <c r="AH26" t="n" s="6">
        <f>(AG26)-(AF26)</f>
        <v>0.0</v>
      </c>
      <c r="AI26" t="n" s="6">
        <f>(AI25)-(0)</f>
        <v>0.0</v>
      </c>
      <c r="AJ26" t="n" s="6">
        <f>(AJ25)-(0)</f>
        <v>0.0</v>
      </c>
      <c r="AK26" t="n" s="6">
        <f>(AJ26)-(AI26)</f>
        <v>0.0</v>
      </c>
      <c r="AL26" t="n" s="6">
        <f>(((((((((((B26)+(E26))+(H26))+(K26))+(N26))+(Q26))+(T26))+(W26))+(Z26))+(AC26))+(AF26))+(AI26)</f>
        <v>0.0</v>
      </c>
      <c r="AM26" t="n" s="6">
        <f>(((((((((((C26)+(F26))+(I26))+(L26))+(O26))+(R26))+(U26))+(X26))+(AA26))+(AD26))+(AG26))+(AJ26)</f>
        <v>0.0</v>
      </c>
      <c r="AN26" t="n" s="6">
        <f>(AM26)-(AL26)</f>
        <v>0.0</v>
      </c>
    </row>
    <row r="27">
      <c r="A27" t="s" s="3">
        <v>36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>
      <c r="A28" t="s" s="3">
        <v>37</v>
      </c>
      <c r="B28" s="4"/>
      <c r="C28" s="4"/>
      <c r="D28" t="n" s="5">
        <f>(C28)-(B28)</f>
        <v>0.0</v>
      </c>
      <c r="E28" s="4"/>
      <c r="F28" s="4"/>
      <c r="G28" t="n" s="5">
        <f>(F28)-(E28)</f>
        <v>0.0</v>
      </c>
      <c r="H28" s="4"/>
      <c r="I28" s="4"/>
      <c r="J28" t="n" s="5">
        <f>(I28)-(H28)</f>
        <v>0.0</v>
      </c>
      <c r="K28" s="4"/>
      <c r="L28" s="4"/>
      <c r="M28" t="n" s="5">
        <f>(L28)-(K28)</f>
        <v>0.0</v>
      </c>
      <c r="N28" s="4"/>
      <c r="O28" s="4"/>
      <c r="P28" t="n" s="5">
        <f>(O28)-(N28)</f>
        <v>0.0</v>
      </c>
      <c r="Q28" s="4"/>
      <c r="R28" s="4"/>
      <c r="S28" t="n" s="5">
        <f>(R28)-(Q28)</f>
        <v>0.0</v>
      </c>
      <c r="T28" s="4"/>
      <c r="U28" s="4"/>
      <c r="V28" t="n" s="5">
        <f>(U28)-(T28)</f>
        <v>0.0</v>
      </c>
      <c r="W28" s="4"/>
      <c r="X28" s="4"/>
      <c r="Y28" t="n" s="5">
        <f>(X28)-(W28)</f>
        <v>0.0</v>
      </c>
      <c r="Z28" t="n" s="5">
        <f>12.00</f>
        <v>0.0</v>
      </c>
      <c r="AA28" s="4"/>
      <c r="AB28" t="n" s="5">
        <f>(AA28)-(Z28)</f>
        <v>0.0</v>
      </c>
      <c r="AC28" t="n" s="5">
        <f>-12.00</f>
        <v>0.0</v>
      </c>
      <c r="AD28" s="4"/>
      <c r="AE28" t="n" s="5">
        <f>(AD28)-(AC28)</f>
        <v>0.0</v>
      </c>
      <c r="AF28" s="4"/>
      <c r="AG28" s="4"/>
      <c r="AH28" t="n" s="5">
        <f>(AG28)-(AF28)</f>
        <v>0.0</v>
      </c>
      <c r="AI28" s="4"/>
      <c r="AJ28" s="4"/>
      <c r="AK28" t="n" s="5">
        <f>(AJ28)-(AI28)</f>
        <v>0.0</v>
      </c>
      <c r="AL28" t="n" s="5">
        <f>(((((((((((B28)+(E28))+(H28))+(K28))+(N28))+(Q28))+(T28))+(W28))+(Z28))+(AC28))+(AF28))+(AI28)</f>
        <v>0.0</v>
      </c>
      <c r="AM28" t="n" s="5">
        <f>(((((((((((C28)+(F28))+(I28))+(L28))+(O28))+(R28))+(U28))+(X28))+(AA28))+(AD28))+(AG28))+(AJ28)</f>
        <v>0.0</v>
      </c>
      <c r="AN28" t="n" s="5">
        <f>(AM28)-(AL28)</f>
        <v>0.0</v>
      </c>
    </row>
    <row r="29">
      <c r="A29" t="s" s="3">
        <v>38</v>
      </c>
      <c r="B29" s="4"/>
      <c r="C29" s="4"/>
      <c r="D29" t="n" s="5">
        <f>(C29)-(B29)</f>
        <v>0.0</v>
      </c>
      <c r="E29" s="4"/>
      <c r="F29" s="4"/>
      <c r="G29" t="n" s="5">
        <f>(F29)-(E29)</f>
        <v>0.0</v>
      </c>
      <c r="H29" s="4"/>
      <c r="I29" s="4"/>
      <c r="J29" t="n" s="5">
        <f>(I29)-(H29)</f>
        <v>0.0</v>
      </c>
      <c r="K29" s="4"/>
      <c r="L29" s="4"/>
      <c r="M29" t="n" s="5">
        <f>(L29)-(K29)</f>
        <v>0.0</v>
      </c>
      <c r="N29" s="4"/>
      <c r="O29" s="4"/>
      <c r="P29" t="n" s="5">
        <f>(O29)-(N29)</f>
        <v>0.0</v>
      </c>
      <c r="Q29" s="4"/>
      <c r="R29" s="4"/>
      <c r="S29" t="n" s="5">
        <f>(R29)-(Q29)</f>
        <v>0.0</v>
      </c>
      <c r="T29" s="4"/>
      <c r="U29" s="4"/>
      <c r="V29" t="n" s="5">
        <f>(U29)-(T29)</f>
        <v>0.0</v>
      </c>
      <c r="W29" s="4"/>
      <c r="X29" s="4"/>
      <c r="Y29" t="n" s="5">
        <f>(X29)-(W29)</f>
        <v>0.0</v>
      </c>
      <c r="Z29" s="4"/>
      <c r="AA29" s="4"/>
      <c r="AB29" t="n" s="5">
        <f>(AA29)-(Z29)</f>
        <v>0.0</v>
      </c>
      <c r="AC29" s="4"/>
      <c r="AD29" s="4"/>
      <c r="AE29" t="n" s="5">
        <f>(AD29)-(AC29)</f>
        <v>0.0</v>
      </c>
      <c r="AF29" s="4"/>
      <c r="AG29" s="4"/>
      <c r="AH29" t="n" s="5">
        <f>(AG29)-(AF29)</f>
        <v>0.0</v>
      </c>
      <c r="AI29" s="4"/>
      <c r="AJ29" s="4"/>
      <c r="AK29" t="n" s="5">
        <f>(AJ29)-(AI29)</f>
        <v>0.0</v>
      </c>
      <c r="AL29" t="n" s="5">
        <f>(((((((((((B29)+(E29))+(H29))+(K29))+(N29))+(Q29))+(T29))+(W29))+(Z29))+(AC29))+(AF29))+(AI29)</f>
        <v>0.0</v>
      </c>
      <c r="AM29" t="n" s="5">
        <f>(((((((((((C29)+(F29))+(I29))+(L29))+(O29))+(R29))+(U29))+(X29))+(AA29))+(AD29))+(AG29))+(AJ29)</f>
        <v>0.0</v>
      </c>
      <c r="AN29" t="n" s="5">
        <f>(AM29)-(AL29)</f>
        <v>0.0</v>
      </c>
    </row>
    <row r="30">
      <c r="A30" t="s" s="3">
        <v>39</v>
      </c>
      <c r="B30" s="4"/>
      <c r="C30" t="n" s="5">
        <f>41.67</f>
        <v>0.0</v>
      </c>
      <c r="D30" t="n" s="5">
        <f>(C30)-(B30)</f>
        <v>0.0</v>
      </c>
      <c r="E30" s="4"/>
      <c r="F30" t="n" s="5">
        <f>41.67</f>
        <v>0.0</v>
      </c>
      <c r="G30" t="n" s="5">
        <f>(F30)-(E30)</f>
        <v>0.0</v>
      </c>
      <c r="H30" s="4"/>
      <c r="I30" t="n" s="5">
        <f>41.67</f>
        <v>0.0</v>
      </c>
      <c r="J30" t="n" s="5">
        <f>(I30)-(H30)</f>
        <v>0.0</v>
      </c>
      <c r="K30" s="4"/>
      <c r="L30" t="n" s="5">
        <f>41.67</f>
        <v>0.0</v>
      </c>
      <c r="M30" t="n" s="5">
        <f>(L30)-(K30)</f>
        <v>0.0</v>
      </c>
      <c r="N30" s="4"/>
      <c r="O30" t="n" s="5">
        <f>41.67</f>
        <v>0.0</v>
      </c>
      <c r="P30" t="n" s="5">
        <f>(O30)-(N30)</f>
        <v>0.0</v>
      </c>
      <c r="Q30" s="4"/>
      <c r="R30" t="n" s="5">
        <f>41.67</f>
        <v>0.0</v>
      </c>
      <c r="S30" t="n" s="5">
        <f>(R30)-(Q30)</f>
        <v>0.0</v>
      </c>
      <c r="T30" s="4"/>
      <c r="U30" t="n" s="5">
        <f>41.67</f>
        <v>0.0</v>
      </c>
      <c r="V30" t="n" s="5">
        <f>(U30)-(T30)</f>
        <v>0.0</v>
      </c>
      <c r="W30" s="4"/>
      <c r="X30" t="n" s="5">
        <f>41.67</f>
        <v>0.0</v>
      </c>
      <c r="Y30" t="n" s="5">
        <f>(X30)-(W30)</f>
        <v>0.0</v>
      </c>
      <c r="Z30" s="4"/>
      <c r="AA30" t="n" s="5">
        <f>41.67</f>
        <v>0.0</v>
      </c>
      <c r="AB30" t="n" s="5">
        <f>(AA30)-(Z30)</f>
        <v>0.0</v>
      </c>
      <c r="AC30" t="n" s="5">
        <f>350.00</f>
        <v>0.0</v>
      </c>
      <c r="AD30" t="n" s="5">
        <f>41.67</f>
        <v>0.0</v>
      </c>
      <c r="AE30" t="n" s="5">
        <f>(AD30)-(AC30)</f>
        <v>0.0</v>
      </c>
      <c r="AF30" s="4"/>
      <c r="AG30" t="n" s="5">
        <f>41.67</f>
        <v>0.0</v>
      </c>
      <c r="AH30" t="n" s="5">
        <f>(AG30)-(AF30)</f>
        <v>0.0</v>
      </c>
      <c r="AI30" s="4"/>
      <c r="AJ30" t="n" s="5">
        <f>41.63</f>
        <v>0.0</v>
      </c>
      <c r="AK30" t="n" s="5">
        <f>(AJ30)-(AI30)</f>
        <v>0.0</v>
      </c>
      <c r="AL30" t="n" s="5">
        <f>(((((((((((B30)+(E30))+(H30))+(K30))+(N30))+(Q30))+(T30))+(W30))+(Z30))+(AC30))+(AF30))+(AI30)</f>
        <v>0.0</v>
      </c>
      <c r="AM30" t="n" s="5">
        <f>(((((((((((C30)+(F30))+(I30))+(L30))+(O30))+(R30))+(U30))+(X30))+(AA30))+(AD30))+(AG30))+(AJ30)</f>
        <v>0.0</v>
      </c>
      <c r="AN30" t="n" s="5">
        <f>(AM30)-(AL30)</f>
        <v>0.0</v>
      </c>
    </row>
    <row r="31">
      <c r="A31" t="s" s="3">
        <v>40</v>
      </c>
      <c r="B31" s="4"/>
      <c r="C31" t="n" s="5">
        <f>66.67</f>
        <v>0.0</v>
      </c>
      <c r="D31" t="n" s="5">
        <f>(C31)-(B31)</f>
        <v>0.0</v>
      </c>
      <c r="E31" s="4"/>
      <c r="F31" t="n" s="5">
        <f>66.67</f>
        <v>0.0</v>
      </c>
      <c r="G31" t="n" s="5">
        <f>(F31)-(E31)</f>
        <v>0.0</v>
      </c>
      <c r="H31" s="4"/>
      <c r="I31" t="n" s="5">
        <f>66.67</f>
        <v>0.0</v>
      </c>
      <c r="J31" t="n" s="5">
        <f>(I31)-(H31)</f>
        <v>0.0</v>
      </c>
      <c r="K31" t="n" s="5">
        <f>870.00</f>
        <v>0.0</v>
      </c>
      <c r="L31" t="n" s="5">
        <f>66.67</f>
        <v>0.0</v>
      </c>
      <c r="M31" t="n" s="5">
        <f>(L31)-(K31)</f>
        <v>0.0</v>
      </c>
      <c r="N31" s="4"/>
      <c r="O31" t="n" s="5">
        <f>66.67</f>
        <v>0.0</v>
      </c>
      <c r="P31" t="n" s="5">
        <f>(O31)-(N31)</f>
        <v>0.0</v>
      </c>
      <c r="Q31" s="4"/>
      <c r="R31" t="n" s="5">
        <f>66.67</f>
        <v>0.0</v>
      </c>
      <c r="S31" t="n" s="5">
        <f>(R31)-(Q31)</f>
        <v>0.0</v>
      </c>
      <c r="T31" s="4"/>
      <c r="U31" t="n" s="5">
        <f>66.67</f>
        <v>0.0</v>
      </c>
      <c r="V31" t="n" s="5">
        <f>(U31)-(T31)</f>
        <v>0.0</v>
      </c>
      <c r="W31" s="4"/>
      <c r="X31" t="n" s="5">
        <f>66.67</f>
        <v>0.0</v>
      </c>
      <c r="Y31" t="n" s="5">
        <f>(X31)-(W31)</f>
        <v>0.0</v>
      </c>
      <c r="Z31" s="4"/>
      <c r="AA31" t="n" s="5">
        <f>66.67</f>
        <v>0.0</v>
      </c>
      <c r="AB31" t="n" s="5">
        <f>(AA31)-(Z31)</f>
        <v>0.0</v>
      </c>
      <c r="AC31" s="4"/>
      <c r="AD31" t="n" s="5">
        <f>66.67</f>
        <v>0.0</v>
      </c>
      <c r="AE31" t="n" s="5">
        <f>(AD31)-(AC31)</f>
        <v>0.0</v>
      </c>
      <c r="AF31" s="4"/>
      <c r="AG31" t="n" s="5">
        <f>66.67</f>
        <v>0.0</v>
      </c>
      <c r="AH31" t="n" s="5">
        <f>(AG31)-(AF31)</f>
        <v>0.0</v>
      </c>
      <c r="AI31" s="4"/>
      <c r="AJ31" t="n" s="5">
        <f>66.63</f>
        <v>0.0</v>
      </c>
      <c r="AK31" t="n" s="5">
        <f>(AJ31)-(AI31)</f>
        <v>0.0</v>
      </c>
      <c r="AL31" t="n" s="5">
        <f>(((((((((((B31)+(E31))+(H31))+(K31))+(N31))+(Q31))+(T31))+(W31))+(Z31))+(AC31))+(AF31))+(AI31)</f>
        <v>0.0</v>
      </c>
      <c r="AM31" t="n" s="5">
        <f>(((((((((((C31)+(F31))+(I31))+(L31))+(O31))+(R31))+(U31))+(X31))+(AA31))+(AD31))+(AG31))+(AJ31)</f>
        <v>0.0</v>
      </c>
      <c r="AN31" t="n" s="5">
        <f>(AM31)-(AL31)</f>
        <v>0.0</v>
      </c>
    </row>
    <row r="32">
      <c r="A32" t="s" s="3">
        <v>41</v>
      </c>
      <c r="B32" t="n" s="6">
        <f>((B29)+(B30))+(B31)</f>
        <v>0.0</v>
      </c>
      <c r="C32" t="n" s="6">
        <f>((C29)+(C30))+(C31)</f>
        <v>0.0</v>
      </c>
      <c r="D32" t="n" s="6">
        <f>(C32)-(B32)</f>
        <v>0.0</v>
      </c>
      <c r="E32" t="n" s="6">
        <f>((E29)+(E30))+(E31)</f>
        <v>0.0</v>
      </c>
      <c r="F32" t="n" s="6">
        <f>((F29)+(F30))+(F31)</f>
        <v>0.0</v>
      </c>
      <c r="G32" t="n" s="6">
        <f>(F32)-(E32)</f>
        <v>0.0</v>
      </c>
      <c r="H32" t="n" s="6">
        <f>((H29)+(H30))+(H31)</f>
        <v>0.0</v>
      </c>
      <c r="I32" t="n" s="6">
        <f>((I29)+(I30))+(I31)</f>
        <v>0.0</v>
      </c>
      <c r="J32" t="n" s="6">
        <f>(I32)-(H32)</f>
        <v>0.0</v>
      </c>
      <c r="K32" t="n" s="6">
        <f>((K29)+(K30))+(K31)</f>
        <v>0.0</v>
      </c>
      <c r="L32" t="n" s="6">
        <f>((L29)+(L30))+(L31)</f>
        <v>0.0</v>
      </c>
      <c r="M32" t="n" s="6">
        <f>(L32)-(K32)</f>
        <v>0.0</v>
      </c>
      <c r="N32" t="n" s="6">
        <f>((N29)+(N30))+(N31)</f>
        <v>0.0</v>
      </c>
      <c r="O32" t="n" s="6">
        <f>((O29)+(O30))+(O31)</f>
        <v>0.0</v>
      </c>
      <c r="P32" t="n" s="6">
        <f>(O32)-(N32)</f>
        <v>0.0</v>
      </c>
      <c r="Q32" t="n" s="6">
        <f>((Q29)+(Q30))+(Q31)</f>
        <v>0.0</v>
      </c>
      <c r="R32" t="n" s="6">
        <f>((R29)+(R30))+(R31)</f>
        <v>0.0</v>
      </c>
      <c r="S32" t="n" s="6">
        <f>(R32)-(Q32)</f>
        <v>0.0</v>
      </c>
      <c r="T32" t="n" s="6">
        <f>((T29)+(T30))+(T31)</f>
        <v>0.0</v>
      </c>
      <c r="U32" t="n" s="6">
        <f>((U29)+(U30))+(U31)</f>
        <v>0.0</v>
      </c>
      <c r="V32" t="n" s="6">
        <f>(U32)-(T32)</f>
        <v>0.0</v>
      </c>
      <c r="W32" t="n" s="6">
        <f>((W29)+(W30))+(W31)</f>
        <v>0.0</v>
      </c>
      <c r="X32" t="n" s="6">
        <f>((X29)+(X30))+(X31)</f>
        <v>0.0</v>
      </c>
      <c r="Y32" t="n" s="6">
        <f>(X32)-(W32)</f>
        <v>0.0</v>
      </c>
      <c r="Z32" t="n" s="6">
        <f>((Z29)+(Z30))+(Z31)</f>
        <v>0.0</v>
      </c>
      <c r="AA32" t="n" s="6">
        <f>((AA29)+(AA30))+(AA31)</f>
        <v>0.0</v>
      </c>
      <c r="AB32" t="n" s="6">
        <f>(AA32)-(Z32)</f>
        <v>0.0</v>
      </c>
      <c r="AC32" t="n" s="6">
        <f>((AC29)+(AC30))+(AC31)</f>
        <v>0.0</v>
      </c>
      <c r="AD32" t="n" s="6">
        <f>((AD29)+(AD30))+(AD31)</f>
        <v>0.0</v>
      </c>
      <c r="AE32" t="n" s="6">
        <f>(AD32)-(AC32)</f>
        <v>0.0</v>
      </c>
      <c r="AF32" t="n" s="6">
        <f>((AF29)+(AF30))+(AF31)</f>
        <v>0.0</v>
      </c>
      <c r="AG32" t="n" s="6">
        <f>((AG29)+(AG30))+(AG31)</f>
        <v>0.0</v>
      </c>
      <c r="AH32" t="n" s="6">
        <f>(AG32)-(AF32)</f>
        <v>0.0</v>
      </c>
      <c r="AI32" t="n" s="6">
        <f>((AI29)+(AI30))+(AI31)</f>
        <v>0.0</v>
      </c>
      <c r="AJ32" t="n" s="6">
        <f>((AJ29)+(AJ30))+(AJ31)</f>
        <v>0.0</v>
      </c>
      <c r="AK32" t="n" s="6">
        <f>(AJ32)-(AI32)</f>
        <v>0.0</v>
      </c>
      <c r="AL32" t="n" s="6">
        <f>(((((((((((B32)+(E32))+(H32))+(K32))+(N32))+(Q32))+(T32))+(W32))+(Z32))+(AC32))+(AF32))+(AI32)</f>
        <v>0.0</v>
      </c>
      <c r="AM32" t="n" s="6">
        <f>(((((((((((C32)+(F32))+(I32))+(L32))+(O32))+(R32))+(U32))+(X32))+(AA32))+(AD32))+(AG32))+(AJ32)</f>
        <v>0.0</v>
      </c>
      <c r="AN32" t="n" s="6">
        <f>(AM32)-(AL32)</f>
        <v>0.0</v>
      </c>
    </row>
    <row r="33">
      <c r="A33" t="s" s="3">
        <v>42</v>
      </c>
      <c r="B33" s="4"/>
      <c r="C33" s="4"/>
      <c r="D33" t="n" s="5">
        <f>(C33)-(B33)</f>
        <v>0.0</v>
      </c>
      <c r="E33" s="4"/>
      <c r="F33" s="4"/>
      <c r="G33" t="n" s="5">
        <f>(F33)-(E33)</f>
        <v>0.0</v>
      </c>
      <c r="H33" s="4"/>
      <c r="I33" s="4"/>
      <c r="J33" t="n" s="5">
        <f>(I33)-(H33)</f>
        <v>0.0</v>
      </c>
      <c r="K33" s="4"/>
      <c r="L33" s="4"/>
      <c r="M33" t="n" s="5">
        <f>(L33)-(K33)</f>
        <v>0.0</v>
      </c>
      <c r="N33" s="4"/>
      <c r="O33" s="4"/>
      <c r="P33" t="n" s="5">
        <f>(O33)-(N33)</f>
        <v>0.0</v>
      </c>
      <c r="Q33" s="4"/>
      <c r="R33" s="4"/>
      <c r="S33" t="n" s="5">
        <f>(R33)-(Q33)</f>
        <v>0.0</v>
      </c>
      <c r="T33" s="4"/>
      <c r="U33" s="4"/>
      <c r="V33" t="n" s="5">
        <f>(U33)-(T33)</f>
        <v>0.0</v>
      </c>
      <c r="W33" s="4"/>
      <c r="X33" s="4"/>
      <c r="Y33" t="n" s="5">
        <f>(X33)-(W33)</f>
        <v>0.0</v>
      </c>
      <c r="Z33" s="4"/>
      <c r="AA33" s="4"/>
      <c r="AB33" t="n" s="5">
        <f>(AA33)-(Z33)</f>
        <v>0.0</v>
      </c>
      <c r="AC33" s="4"/>
      <c r="AD33" s="4"/>
      <c r="AE33" t="n" s="5">
        <f>(AD33)-(AC33)</f>
        <v>0.0</v>
      </c>
      <c r="AF33" s="4"/>
      <c r="AG33" s="4"/>
      <c r="AH33" t="n" s="5">
        <f>(AG33)-(AF33)</f>
        <v>0.0</v>
      </c>
      <c r="AI33" s="4"/>
      <c r="AJ33" s="4"/>
      <c r="AK33" t="n" s="5">
        <f>(AJ33)-(AI33)</f>
        <v>0.0</v>
      </c>
      <c r="AL33" t="n" s="5">
        <f>(((((((((((B33)+(E33))+(H33))+(K33))+(N33))+(Q33))+(T33))+(W33))+(Z33))+(AC33))+(AF33))+(AI33)</f>
        <v>0.0</v>
      </c>
      <c r="AM33" t="n" s="5">
        <f>(((((((((((C33)+(F33))+(I33))+(L33))+(O33))+(R33))+(U33))+(X33))+(AA33))+(AD33))+(AG33))+(AJ33)</f>
        <v>0.0</v>
      </c>
      <c r="AN33" t="n" s="5">
        <f>(AM33)-(AL33)</f>
        <v>0.0</v>
      </c>
    </row>
    <row r="34">
      <c r="A34" t="s" s="3">
        <v>43</v>
      </c>
      <c r="B34" s="4"/>
      <c r="C34" t="n" s="5">
        <f>62.50</f>
        <v>0.0</v>
      </c>
      <c r="D34" t="n" s="5">
        <f>(C34)-(B34)</f>
        <v>0.0</v>
      </c>
      <c r="E34" s="4"/>
      <c r="F34" t="n" s="5">
        <f>62.50</f>
        <v>0.0</v>
      </c>
      <c r="G34" t="n" s="5">
        <f>(F34)-(E34)</f>
        <v>0.0</v>
      </c>
      <c r="H34" s="4"/>
      <c r="I34" t="n" s="5">
        <f>62.50</f>
        <v>0.0</v>
      </c>
      <c r="J34" t="n" s="5">
        <f>(I34)-(H34)</f>
        <v>0.0</v>
      </c>
      <c r="K34" s="4"/>
      <c r="L34" t="n" s="5">
        <f>62.50</f>
        <v>0.0</v>
      </c>
      <c r="M34" t="n" s="5">
        <f>(L34)-(K34)</f>
        <v>0.0</v>
      </c>
      <c r="N34" s="4"/>
      <c r="O34" t="n" s="5">
        <f>62.50</f>
        <v>0.0</v>
      </c>
      <c r="P34" t="n" s="5">
        <f>(O34)-(N34)</f>
        <v>0.0</v>
      </c>
      <c r="Q34" s="4"/>
      <c r="R34" t="n" s="5">
        <f>62.50</f>
        <v>0.0</v>
      </c>
      <c r="S34" t="n" s="5">
        <f>(R34)-(Q34)</f>
        <v>0.0</v>
      </c>
      <c r="T34" s="4"/>
      <c r="U34" t="n" s="5">
        <f>62.50</f>
        <v>0.0</v>
      </c>
      <c r="V34" t="n" s="5">
        <f>(U34)-(T34)</f>
        <v>0.0</v>
      </c>
      <c r="W34" s="4"/>
      <c r="X34" t="n" s="5">
        <f>62.50</f>
        <v>0.0</v>
      </c>
      <c r="Y34" t="n" s="5">
        <f>(X34)-(W34)</f>
        <v>0.0</v>
      </c>
      <c r="Z34" s="4"/>
      <c r="AA34" t="n" s="5">
        <f>62.50</f>
        <v>0.0</v>
      </c>
      <c r="AB34" t="n" s="5">
        <f>(AA34)-(Z34)</f>
        <v>0.0</v>
      </c>
      <c r="AC34" s="4"/>
      <c r="AD34" t="n" s="5">
        <f>62.50</f>
        <v>0.0</v>
      </c>
      <c r="AE34" t="n" s="5">
        <f>(AD34)-(AC34)</f>
        <v>0.0</v>
      </c>
      <c r="AF34" s="4"/>
      <c r="AG34" t="n" s="5">
        <f>62.50</f>
        <v>0.0</v>
      </c>
      <c r="AH34" t="n" s="5">
        <f>(AG34)-(AF34)</f>
        <v>0.0</v>
      </c>
      <c r="AI34" s="4"/>
      <c r="AJ34" t="n" s="5">
        <f>62.50</f>
        <v>0.0</v>
      </c>
      <c r="AK34" t="n" s="5">
        <f>(AJ34)-(AI34)</f>
        <v>0.0</v>
      </c>
      <c r="AL34" t="n" s="5">
        <f>(((((((((((B34)+(E34))+(H34))+(K34))+(N34))+(Q34))+(T34))+(W34))+(Z34))+(AC34))+(AF34))+(AI34)</f>
        <v>0.0</v>
      </c>
      <c r="AM34" t="n" s="5">
        <f>(((((((((((C34)+(F34))+(I34))+(L34))+(O34))+(R34))+(U34))+(X34))+(AA34))+(AD34))+(AG34))+(AJ34)</f>
        <v>0.0</v>
      </c>
      <c r="AN34" t="n" s="5">
        <f>(AM34)-(AL34)</f>
        <v>0.0</v>
      </c>
    </row>
    <row r="35">
      <c r="A35" t="s" s="3">
        <v>44</v>
      </c>
      <c r="B35" s="4"/>
      <c r="C35" t="n" s="5">
        <f>50.00</f>
        <v>0.0</v>
      </c>
      <c r="D35" t="n" s="5">
        <f>(C35)-(B35)</f>
        <v>0.0</v>
      </c>
      <c r="E35" s="4"/>
      <c r="F35" t="n" s="5">
        <f>50.00</f>
        <v>0.0</v>
      </c>
      <c r="G35" t="n" s="5">
        <f>(F35)-(E35)</f>
        <v>0.0</v>
      </c>
      <c r="H35" s="4"/>
      <c r="I35" t="n" s="5">
        <f>50.00</f>
        <v>0.0</v>
      </c>
      <c r="J35" t="n" s="5">
        <f>(I35)-(H35)</f>
        <v>0.0</v>
      </c>
      <c r="K35" t="n" s="5">
        <f>90.00</f>
        <v>0.0</v>
      </c>
      <c r="L35" t="n" s="5">
        <f>50.00</f>
        <v>0.0</v>
      </c>
      <c r="M35" t="n" s="5">
        <f>(L35)-(K35)</f>
        <v>0.0</v>
      </c>
      <c r="N35" s="4"/>
      <c r="O35" t="n" s="5">
        <f>50.00</f>
        <v>0.0</v>
      </c>
      <c r="P35" t="n" s="5">
        <f>(O35)-(N35)</f>
        <v>0.0</v>
      </c>
      <c r="Q35" s="4"/>
      <c r="R35" t="n" s="5">
        <f>50.00</f>
        <v>0.0</v>
      </c>
      <c r="S35" t="n" s="5">
        <f>(R35)-(Q35)</f>
        <v>0.0</v>
      </c>
      <c r="T35" s="4"/>
      <c r="U35" t="n" s="5">
        <f>50.00</f>
        <v>0.0</v>
      </c>
      <c r="V35" t="n" s="5">
        <f>(U35)-(T35)</f>
        <v>0.0</v>
      </c>
      <c r="W35" s="4"/>
      <c r="X35" t="n" s="5">
        <f>50.00</f>
        <v>0.0</v>
      </c>
      <c r="Y35" t="n" s="5">
        <f>(X35)-(W35)</f>
        <v>0.0</v>
      </c>
      <c r="Z35" s="4"/>
      <c r="AA35" t="n" s="5">
        <f>50.00</f>
        <v>0.0</v>
      </c>
      <c r="AB35" t="n" s="5">
        <f>(AA35)-(Z35)</f>
        <v>0.0</v>
      </c>
      <c r="AC35" s="4"/>
      <c r="AD35" t="n" s="5">
        <f>50.00</f>
        <v>0.0</v>
      </c>
      <c r="AE35" t="n" s="5">
        <f>(AD35)-(AC35)</f>
        <v>0.0</v>
      </c>
      <c r="AF35" s="4"/>
      <c r="AG35" t="n" s="5">
        <f>50.00</f>
        <v>0.0</v>
      </c>
      <c r="AH35" t="n" s="5">
        <f>(AG35)-(AF35)</f>
        <v>0.0</v>
      </c>
      <c r="AI35" s="4"/>
      <c r="AJ35" t="n" s="5">
        <f>50.00</f>
        <v>0.0</v>
      </c>
      <c r="AK35" t="n" s="5">
        <f>(AJ35)-(AI35)</f>
        <v>0.0</v>
      </c>
      <c r="AL35" t="n" s="5">
        <f>(((((((((((B35)+(E35))+(H35))+(K35))+(N35))+(Q35))+(T35))+(W35))+(Z35))+(AC35))+(AF35))+(AI35)</f>
        <v>0.0</v>
      </c>
      <c r="AM35" t="n" s="5">
        <f>(((((((((((C35)+(F35))+(I35))+(L35))+(O35))+(R35))+(U35))+(X35))+(AA35))+(AD35))+(AG35))+(AJ35)</f>
        <v>0.0</v>
      </c>
      <c r="AN35" t="n" s="5">
        <f>(AM35)-(AL35)</f>
        <v>0.0</v>
      </c>
    </row>
    <row r="36">
      <c r="A36" t="s" s="3">
        <v>45</v>
      </c>
      <c r="B36" s="4"/>
      <c r="C36" t="n" s="5">
        <f>1000.00</f>
        <v>0.0</v>
      </c>
      <c r="D36" t="n" s="5">
        <f>(C36)-(B36)</f>
        <v>0.0</v>
      </c>
      <c r="E36" s="4"/>
      <c r="F36" t="n" s="5">
        <f>1000.00</f>
        <v>0.0</v>
      </c>
      <c r="G36" t="n" s="5">
        <f>(F36)-(E36)</f>
        <v>0.0</v>
      </c>
      <c r="H36" s="4"/>
      <c r="I36" t="n" s="5">
        <f>1000.00</f>
        <v>0.0</v>
      </c>
      <c r="J36" t="n" s="5">
        <f>(I36)-(H36)</f>
        <v>0.0</v>
      </c>
      <c r="K36" s="4"/>
      <c r="L36" t="n" s="5">
        <f>1000.00</f>
        <v>0.0</v>
      </c>
      <c r="M36" t="n" s="5">
        <f>(L36)-(K36)</f>
        <v>0.0</v>
      </c>
      <c r="N36" s="4"/>
      <c r="O36" t="n" s="5">
        <f>1000.00</f>
        <v>0.0</v>
      </c>
      <c r="P36" t="n" s="5">
        <f>(O36)-(N36)</f>
        <v>0.0</v>
      </c>
      <c r="Q36" s="4"/>
      <c r="R36" t="n" s="5">
        <f>1000.00</f>
        <v>0.0</v>
      </c>
      <c r="S36" t="n" s="5">
        <f>(R36)-(Q36)</f>
        <v>0.0</v>
      </c>
      <c r="T36" s="4"/>
      <c r="U36" t="n" s="5">
        <f>1000.00</f>
        <v>0.0</v>
      </c>
      <c r="V36" t="n" s="5">
        <f>(U36)-(T36)</f>
        <v>0.0</v>
      </c>
      <c r="W36" s="4"/>
      <c r="X36" t="n" s="5">
        <f>1000.00</f>
        <v>0.0</v>
      </c>
      <c r="Y36" t="n" s="5">
        <f>(X36)-(W36)</f>
        <v>0.0</v>
      </c>
      <c r="Z36" s="4"/>
      <c r="AA36" t="n" s="5">
        <f>1000.00</f>
        <v>0.0</v>
      </c>
      <c r="AB36" t="n" s="5">
        <f>(AA36)-(Z36)</f>
        <v>0.0</v>
      </c>
      <c r="AC36" s="4"/>
      <c r="AD36" t="n" s="5">
        <f>1000.00</f>
        <v>0.0</v>
      </c>
      <c r="AE36" t="n" s="5">
        <f>(AD36)-(AC36)</f>
        <v>0.0</v>
      </c>
      <c r="AF36" s="4"/>
      <c r="AG36" t="n" s="5">
        <f>1000.00</f>
        <v>0.0</v>
      </c>
      <c r="AH36" t="n" s="5">
        <f>(AG36)-(AF36)</f>
        <v>0.0</v>
      </c>
      <c r="AI36" s="4"/>
      <c r="AJ36" t="n" s="5">
        <f>1000.00</f>
        <v>0.0</v>
      </c>
      <c r="AK36" t="n" s="5">
        <f>(AJ36)-(AI36)</f>
        <v>0.0</v>
      </c>
      <c r="AL36" t="n" s="5">
        <f>(((((((((((B36)+(E36))+(H36))+(K36))+(N36))+(Q36))+(T36))+(W36))+(Z36))+(AC36))+(AF36))+(AI36)</f>
        <v>0.0</v>
      </c>
      <c r="AM36" t="n" s="5">
        <f>(((((((((((C36)+(F36))+(I36))+(L36))+(O36))+(R36))+(U36))+(X36))+(AA36))+(AD36))+(AG36))+(AJ36)</f>
        <v>0.0</v>
      </c>
      <c r="AN36" t="n" s="5">
        <f>(AM36)-(AL36)</f>
        <v>0.0</v>
      </c>
    </row>
    <row r="37">
      <c r="A37" t="s" s="3">
        <v>46</v>
      </c>
      <c r="B37" s="4"/>
      <c r="C37" t="n" s="5">
        <f>8.33</f>
        <v>0.0</v>
      </c>
      <c r="D37" t="n" s="5">
        <f>(C37)-(B37)</f>
        <v>0.0</v>
      </c>
      <c r="E37" s="4"/>
      <c r="F37" t="n" s="5">
        <f>8.33</f>
        <v>0.0</v>
      </c>
      <c r="G37" t="n" s="5">
        <f>(F37)-(E37)</f>
        <v>0.0</v>
      </c>
      <c r="H37" s="4"/>
      <c r="I37" t="n" s="5">
        <f>8.33</f>
        <v>0.0</v>
      </c>
      <c r="J37" t="n" s="5">
        <f>(I37)-(H37)</f>
        <v>0.0</v>
      </c>
      <c r="K37" s="4"/>
      <c r="L37" t="n" s="5">
        <f>8.33</f>
        <v>0.0</v>
      </c>
      <c r="M37" t="n" s="5">
        <f>(L37)-(K37)</f>
        <v>0.0</v>
      </c>
      <c r="N37" s="4"/>
      <c r="O37" t="n" s="5">
        <f>8.33</f>
        <v>0.0</v>
      </c>
      <c r="P37" t="n" s="5">
        <f>(O37)-(N37)</f>
        <v>0.0</v>
      </c>
      <c r="Q37" s="4"/>
      <c r="R37" t="n" s="5">
        <f>8.33</f>
        <v>0.0</v>
      </c>
      <c r="S37" t="n" s="5">
        <f>(R37)-(Q37)</f>
        <v>0.0</v>
      </c>
      <c r="T37" s="4"/>
      <c r="U37" t="n" s="5">
        <f>8.33</f>
        <v>0.0</v>
      </c>
      <c r="V37" t="n" s="5">
        <f>(U37)-(T37)</f>
        <v>0.0</v>
      </c>
      <c r="W37" s="4"/>
      <c r="X37" t="n" s="5">
        <f>8.33</f>
        <v>0.0</v>
      </c>
      <c r="Y37" t="n" s="5">
        <f>(X37)-(W37)</f>
        <v>0.0</v>
      </c>
      <c r="Z37" s="4"/>
      <c r="AA37" t="n" s="5">
        <f>8.33</f>
        <v>0.0</v>
      </c>
      <c r="AB37" t="n" s="5">
        <f>(AA37)-(Z37)</f>
        <v>0.0</v>
      </c>
      <c r="AC37" s="4"/>
      <c r="AD37" t="n" s="5">
        <f>8.33</f>
        <v>0.0</v>
      </c>
      <c r="AE37" t="n" s="5">
        <f>(AD37)-(AC37)</f>
        <v>0.0</v>
      </c>
      <c r="AF37" s="4"/>
      <c r="AG37" t="n" s="5">
        <f>8.33</f>
        <v>0.0</v>
      </c>
      <c r="AH37" t="n" s="5">
        <f>(AG37)-(AF37)</f>
        <v>0.0</v>
      </c>
      <c r="AI37" s="4"/>
      <c r="AJ37" t="n" s="5">
        <f>8.37</f>
        <v>0.0</v>
      </c>
      <c r="AK37" t="n" s="5">
        <f>(AJ37)-(AI37)</f>
        <v>0.0</v>
      </c>
      <c r="AL37" t="n" s="5">
        <f>(((((((((((B37)+(E37))+(H37))+(K37))+(N37))+(Q37))+(T37))+(W37))+(Z37))+(AC37))+(AF37))+(AI37)</f>
        <v>0.0</v>
      </c>
      <c r="AM37" t="n" s="5">
        <f>(((((((((((C37)+(F37))+(I37))+(L37))+(O37))+(R37))+(U37))+(X37))+(AA37))+(AD37))+(AG37))+(AJ37)</f>
        <v>0.0</v>
      </c>
      <c r="AN37" t="n" s="5">
        <f>(AM37)-(AL37)</f>
        <v>0.0</v>
      </c>
    </row>
    <row r="38">
      <c r="A38" t="s" s="3">
        <v>47</v>
      </c>
      <c r="B38" s="4"/>
      <c r="C38" t="n" s="5">
        <f>75.00</f>
        <v>0.0</v>
      </c>
      <c r="D38" t="n" s="5">
        <f>(C38)-(B38)</f>
        <v>0.0</v>
      </c>
      <c r="E38" s="4"/>
      <c r="F38" t="n" s="5">
        <f>75.00</f>
        <v>0.0</v>
      </c>
      <c r="G38" t="n" s="5">
        <f>(F38)-(E38)</f>
        <v>0.0</v>
      </c>
      <c r="H38" s="4"/>
      <c r="I38" t="n" s="5">
        <f>75.00</f>
        <v>0.0</v>
      </c>
      <c r="J38" t="n" s="5">
        <f>(I38)-(H38)</f>
        <v>0.0</v>
      </c>
      <c r="K38" s="4"/>
      <c r="L38" t="n" s="5">
        <f>75.00</f>
        <v>0.0</v>
      </c>
      <c r="M38" t="n" s="5">
        <f>(L38)-(K38)</f>
        <v>0.0</v>
      </c>
      <c r="N38" s="4"/>
      <c r="O38" t="n" s="5">
        <f>75.00</f>
        <v>0.0</v>
      </c>
      <c r="P38" t="n" s="5">
        <f>(O38)-(N38)</f>
        <v>0.0</v>
      </c>
      <c r="Q38" s="4"/>
      <c r="R38" t="n" s="5">
        <f>75.00</f>
        <v>0.0</v>
      </c>
      <c r="S38" t="n" s="5">
        <f>(R38)-(Q38)</f>
        <v>0.0</v>
      </c>
      <c r="T38" s="4"/>
      <c r="U38" t="n" s="5">
        <f>75.00</f>
        <v>0.0</v>
      </c>
      <c r="V38" t="n" s="5">
        <f>(U38)-(T38)</f>
        <v>0.0</v>
      </c>
      <c r="W38" s="4"/>
      <c r="X38" t="n" s="5">
        <f>75.00</f>
        <v>0.0</v>
      </c>
      <c r="Y38" t="n" s="5">
        <f>(X38)-(W38)</f>
        <v>0.0</v>
      </c>
      <c r="Z38" s="4"/>
      <c r="AA38" t="n" s="5">
        <f>75.00</f>
        <v>0.0</v>
      </c>
      <c r="AB38" t="n" s="5">
        <f>(AA38)-(Z38)</f>
        <v>0.0</v>
      </c>
      <c r="AC38" s="4"/>
      <c r="AD38" t="n" s="5">
        <f>75.00</f>
        <v>0.0</v>
      </c>
      <c r="AE38" t="n" s="5">
        <f>(AD38)-(AC38)</f>
        <v>0.0</v>
      </c>
      <c r="AF38" s="4"/>
      <c r="AG38" t="n" s="5">
        <f>75.00</f>
        <v>0.0</v>
      </c>
      <c r="AH38" t="n" s="5">
        <f>(AG38)-(AF38)</f>
        <v>0.0</v>
      </c>
      <c r="AI38" s="4"/>
      <c r="AJ38" t="n" s="5">
        <f>75.00</f>
        <v>0.0</v>
      </c>
      <c r="AK38" t="n" s="5">
        <f>(AJ38)-(AI38)</f>
        <v>0.0</v>
      </c>
      <c r="AL38" t="n" s="5">
        <f>(((((((((((B38)+(E38))+(H38))+(K38))+(N38))+(Q38))+(T38))+(W38))+(Z38))+(AC38))+(AF38))+(AI38)</f>
        <v>0.0</v>
      </c>
      <c r="AM38" t="n" s="5">
        <f>(((((((((((C38)+(F38))+(I38))+(L38))+(O38))+(R38))+(U38))+(X38))+(AA38))+(AD38))+(AG38))+(AJ38)</f>
        <v>0.0</v>
      </c>
      <c r="AN38" t="n" s="5">
        <f>(AM38)-(AL38)</f>
        <v>0.0</v>
      </c>
    </row>
    <row r="39">
      <c r="A39" t="s" s="3">
        <v>48</v>
      </c>
      <c r="B39" s="4"/>
      <c r="C39" t="n" s="5">
        <f>41.67</f>
        <v>0.0</v>
      </c>
      <c r="D39" t="n" s="5">
        <f>(C39)-(B39)</f>
        <v>0.0</v>
      </c>
      <c r="E39" s="4"/>
      <c r="F39" t="n" s="5">
        <f>41.67</f>
        <v>0.0</v>
      </c>
      <c r="G39" t="n" s="5">
        <f>(F39)-(E39)</f>
        <v>0.0</v>
      </c>
      <c r="H39" s="4"/>
      <c r="I39" t="n" s="5">
        <f>41.67</f>
        <v>0.0</v>
      </c>
      <c r="J39" t="n" s="5">
        <f>(I39)-(H39)</f>
        <v>0.0</v>
      </c>
      <c r="K39" s="4"/>
      <c r="L39" t="n" s="5">
        <f>41.67</f>
        <v>0.0</v>
      </c>
      <c r="M39" t="n" s="5">
        <f>(L39)-(K39)</f>
        <v>0.0</v>
      </c>
      <c r="N39" s="4"/>
      <c r="O39" t="n" s="5">
        <f>41.67</f>
        <v>0.0</v>
      </c>
      <c r="P39" t="n" s="5">
        <f>(O39)-(N39)</f>
        <v>0.0</v>
      </c>
      <c r="Q39" s="4"/>
      <c r="R39" t="n" s="5">
        <f>41.67</f>
        <v>0.0</v>
      </c>
      <c r="S39" t="n" s="5">
        <f>(R39)-(Q39)</f>
        <v>0.0</v>
      </c>
      <c r="T39" s="4"/>
      <c r="U39" t="n" s="5">
        <f>41.67</f>
        <v>0.0</v>
      </c>
      <c r="V39" t="n" s="5">
        <f>(U39)-(T39)</f>
        <v>0.0</v>
      </c>
      <c r="W39" s="4"/>
      <c r="X39" t="n" s="5">
        <f>41.67</f>
        <v>0.0</v>
      </c>
      <c r="Y39" t="n" s="5">
        <f>(X39)-(W39)</f>
        <v>0.0</v>
      </c>
      <c r="Z39" s="4"/>
      <c r="AA39" t="n" s="5">
        <f>41.67</f>
        <v>0.0</v>
      </c>
      <c r="AB39" t="n" s="5">
        <f>(AA39)-(Z39)</f>
        <v>0.0</v>
      </c>
      <c r="AC39" s="4"/>
      <c r="AD39" t="n" s="5">
        <f>41.67</f>
        <v>0.0</v>
      </c>
      <c r="AE39" t="n" s="5">
        <f>(AD39)-(AC39)</f>
        <v>0.0</v>
      </c>
      <c r="AF39" s="4"/>
      <c r="AG39" t="n" s="5">
        <f>41.67</f>
        <v>0.0</v>
      </c>
      <c r="AH39" t="n" s="5">
        <f>(AG39)-(AF39)</f>
        <v>0.0</v>
      </c>
      <c r="AI39" s="4"/>
      <c r="AJ39" t="n" s="5">
        <f>41.63</f>
        <v>0.0</v>
      </c>
      <c r="AK39" t="n" s="5">
        <f>(AJ39)-(AI39)</f>
        <v>0.0</v>
      </c>
      <c r="AL39" t="n" s="5">
        <f>(((((((((((B39)+(E39))+(H39))+(K39))+(N39))+(Q39))+(T39))+(W39))+(Z39))+(AC39))+(AF39))+(AI39)</f>
        <v>0.0</v>
      </c>
      <c r="AM39" t="n" s="5">
        <f>(((((((((((C39)+(F39))+(I39))+(L39))+(O39))+(R39))+(U39))+(X39))+(AA39))+(AD39))+(AG39))+(AJ39)</f>
        <v>0.0</v>
      </c>
      <c r="AN39" t="n" s="5">
        <f>(AM39)-(AL39)</f>
        <v>0.0</v>
      </c>
    </row>
    <row r="40">
      <c r="A40" t="s" s="3">
        <v>49</v>
      </c>
      <c r="B40" s="4"/>
      <c r="C40" t="n" s="5">
        <f>33.33</f>
        <v>0.0</v>
      </c>
      <c r="D40" t="n" s="5">
        <f>(C40)-(B40)</f>
        <v>0.0</v>
      </c>
      <c r="E40" s="4"/>
      <c r="F40" t="n" s="5">
        <f>33.33</f>
        <v>0.0</v>
      </c>
      <c r="G40" t="n" s="5">
        <f>(F40)-(E40)</f>
        <v>0.0</v>
      </c>
      <c r="H40" s="4"/>
      <c r="I40" t="n" s="5">
        <f>33.33</f>
        <v>0.0</v>
      </c>
      <c r="J40" t="n" s="5">
        <f>(I40)-(H40)</f>
        <v>0.0</v>
      </c>
      <c r="K40" s="4"/>
      <c r="L40" t="n" s="5">
        <f>33.33</f>
        <v>0.0</v>
      </c>
      <c r="M40" t="n" s="5">
        <f>(L40)-(K40)</f>
        <v>0.0</v>
      </c>
      <c r="N40" s="4"/>
      <c r="O40" t="n" s="5">
        <f>33.33</f>
        <v>0.0</v>
      </c>
      <c r="P40" t="n" s="5">
        <f>(O40)-(N40)</f>
        <v>0.0</v>
      </c>
      <c r="Q40" t="n" s="5">
        <f>88.54</f>
        <v>0.0</v>
      </c>
      <c r="R40" t="n" s="5">
        <f>33.33</f>
        <v>0.0</v>
      </c>
      <c r="S40" t="n" s="5">
        <f>(R40)-(Q40)</f>
        <v>0.0</v>
      </c>
      <c r="T40" s="4"/>
      <c r="U40" t="n" s="5">
        <f>33.33</f>
        <v>0.0</v>
      </c>
      <c r="V40" t="n" s="5">
        <f>(U40)-(T40)</f>
        <v>0.0</v>
      </c>
      <c r="W40" s="4"/>
      <c r="X40" t="n" s="5">
        <f>33.33</f>
        <v>0.0</v>
      </c>
      <c r="Y40" t="n" s="5">
        <f>(X40)-(W40)</f>
        <v>0.0</v>
      </c>
      <c r="Z40" s="4"/>
      <c r="AA40" t="n" s="5">
        <f>33.33</f>
        <v>0.0</v>
      </c>
      <c r="AB40" t="n" s="5">
        <f>(AA40)-(Z40)</f>
        <v>0.0</v>
      </c>
      <c r="AC40" s="4"/>
      <c r="AD40" t="n" s="5">
        <f>33.33</f>
        <v>0.0</v>
      </c>
      <c r="AE40" t="n" s="5">
        <f>(AD40)-(AC40)</f>
        <v>0.0</v>
      </c>
      <c r="AF40" s="4"/>
      <c r="AG40" t="n" s="5">
        <f>33.33</f>
        <v>0.0</v>
      </c>
      <c r="AH40" t="n" s="5">
        <f>(AG40)-(AF40)</f>
        <v>0.0</v>
      </c>
      <c r="AI40" s="4"/>
      <c r="AJ40" t="n" s="5">
        <f>33.37</f>
        <v>0.0</v>
      </c>
      <c r="AK40" t="n" s="5">
        <f>(AJ40)-(AI40)</f>
        <v>0.0</v>
      </c>
      <c r="AL40" t="n" s="5">
        <f>(((((((((((B40)+(E40))+(H40))+(K40))+(N40))+(Q40))+(T40))+(W40))+(Z40))+(AC40))+(AF40))+(AI40)</f>
        <v>0.0</v>
      </c>
      <c r="AM40" t="n" s="5">
        <f>(((((((((((C40)+(F40))+(I40))+(L40))+(O40))+(R40))+(U40))+(X40))+(AA40))+(AD40))+(AG40))+(AJ40)</f>
        <v>0.0</v>
      </c>
      <c r="AN40" t="n" s="5">
        <f>(AM40)-(AL40)</f>
        <v>0.0</v>
      </c>
    </row>
    <row r="41">
      <c r="A41" t="s" s="3">
        <v>50</v>
      </c>
      <c r="B41" s="4"/>
      <c r="C41" t="n" s="5">
        <f>41.67</f>
        <v>0.0</v>
      </c>
      <c r="D41" t="n" s="5">
        <f>(C41)-(B41)</f>
        <v>0.0</v>
      </c>
      <c r="E41" s="4"/>
      <c r="F41" t="n" s="5">
        <f>41.67</f>
        <v>0.0</v>
      </c>
      <c r="G41" t="n" s="5">
        <f>(F41)-(E41)</f>
        <v>0.0</v>
      </c>
      <c r="H41" s="4"/>
      <c r="I41" t="n" s="5">
        <f>41.67</f>
        <v>0.0</v>
      </c>
      <c r="J41" t="n" s="5">
        <f>(I41)-(H41)</f>
        <v>0.0</v>
      </c>
      <c r="K41" t="n" s="5">
        <f>107.13</f>
        <v>0.0</v>
      </c>
      <c r="L41" t="n" s="5">
        <f>41.67</f>
        <v>0.0</v>
      </c>
      <c r="M41" t="n" s="5">
        <f>(L41)-(K41)</f>
        <v>0.0</v>
      </c>
      <c r="N41" t="n" s="5">
        <f>327.62</f>
        <v>0.0</v>
      </c>
      <c r="O41" t="n" s="5">
        <f>41.67</f>
        <v>0.0</v>
      </c>
      <c r="P41" t="n" s="5">
        <f>(O41)-(N41)</f>
        <v>0.0</v>
      </c>
      <c r="Q41" t="n" s="5">
        <f>13.64</f>
        <v>0.0</v>
      </c>
      <c r="R41" t="n" s="5">
        <f>41.67</f>
        <v>0.0</v>
      </c>
      <c r="S41" t="n" s="5">
        <f>(R41)-(Q41)</f>
        <v>0.0</v>
      </c>
      <c r="T41" s="4"/>
      <c r="U41" t="n" s="5">
        <f>41.67</f>
        <v>0.0</v>
      </c>
      <c r="V41" t="n" s="5">
        <f>(U41)-(T41)</f>
        <v>0.0</v>
      </c>
      <c r="W41" s="4"/>
      <c r="X41" t="n" s="5">
        <f>41.67</f>
        <v>0.0</v>
      </c>
      <c r="Y41" t="n" s="5">
        <f>(X41)-(W41)</f>
        <v>0.0</v>
      </c>
      <c r="Z41" s="4"/>
      <c r="AA41" t="n" s="5">
        <f>41.67</f>
        <v>0.0</v>
      </c>
      <c r="AB41" t="n" s="5">
        <f>(AA41)-(Z41)</f>
        <v>0.0</v>
      </c>
      <c r="AC41" s="4"/>
      <c r="AD41" t="n" s="5">
        <f>41.67</f>
        <v>0.0</v>
      </c>
      <c r="AE41" t="n" s="5">
        <f>(AD41)-(AC41)</f>
        <v>0.0</v>
      </c>
      <c r="AF41" s="4"/>
      <c r="AG41" t="n" s="5">
        <f>41.67</f>
        <v>0.0</v>
      </c>
      <c r="AH41" t="n" s="5">
        <f>(AG41)-(AF41)</f>
        <v>0.0</v>
      </c>
      <c r="AI41" s="4"/>
      <c r="AJ41" t="n" s="5">
        <f>41.63</f>
        <v>0.0</v>
      </c>
      <c r="AK41" t="n" s="5">
        <f>(AJ41)-(AI41)</f>
        <v>0.0</v>
      </c>
      <c r="AL41" t="n" s="5">
        <f>(((((((((((B41)+(E41))+(H41))+(K41))+(N41))+(Q41))+(T41))+(W41))+(Z41))+(AC41))+(AF41))+(AI41)</f>
        <v>0.0</v>
      </c>
      <c r="AM41" t="n" s="5">
        <f>(((((((((((C41)+(F41))+(I41))+(L41))+(O41))+(R41))+(U41))+(X41))+(AA41))+(AD41))+(AG41))+(AJ41)</f>
        <v>0.0</v>
      </c>
      <c r="AN41" t="n" s="5">
        <f>(AM41)-(AL41)</f>
        <v>0.0</v>
      </c>
    </row>
    <row r="42">
      <c r="A42" t="s" s="3">
        <v>51</v>
      </c>
      <c r="B42" s="4"/>
      <c r="C42" t="n" s="5">
        <f>26.50</f>
        <v>0.0</v>
      </c>
      <c r="D42" t="n" s="5">
        <f>(C42)-(B42)</f>
        <v>0.0</v>
      </c>
      <c r="E42" s="4"/>
      <c r="F42" t="n" s="5">
        <f>26.50</f>
        <v>0.0</v>
      </c>
      <c r="G42" t="n" s="5">
        <f>(F42)-(E42)</f>
        <v>0.0</v>
      </c>
      <c r="H42" t="n" s="5">
        <f>318.00</f>
        <v>0.0</v>
      </c>
      <c r="I42" t="n" s="5">
        <f>26.50</f>
        <v>0.0</v>
      </c>
      <c r="J42" t="n" s="5">
        <f>(I42)-(H42)</f>
        <v>0.0</v>
      </c>
      <c r="K42" s="4"/>
      <c r="L42" t="n" s="5">
        <f>26.50</f>
        <v>0.0</v>
      </c>
      <c r="M42" t="n" s="5">
        <f>(L42)-(K42)</f>
        <v>0.0</v>
      </c>
      <c r="N42" s="4"/>
      <c r="O42" t="n" s="5">
        <f>26.50</f>
        <v>0.0</v>
      </c>
      <c r="P42" t="n" s="5">
        <f>(O42)-(N42)</f>
        <v>0.0</v>
      </c>
      <c r="Q42" s="4"/>
      <c r="R42" t="n" s="5">
        <f>26.50</f>
        <v>0.0</v>
      </c>
      <c r="S42" t="n" s="5">
        <f>(R42)-(Q42)</f>
        <v>0.0</v>
      </c>
      <c r="T42" s="4"/>
      <c r="U42" t="n" s="5">
        <f>26.50</f>
        <v>0.0</v>
      </c>
      <c r="V42" t="n" s="5">
        <f>(U42)-(T42)</f>
        <v>0.0</v>
      </c>
      <c r="W42" s="4"/>
      <c r="X42" t="n" s="5">
        <f>26.50</f>
        <v>0.0</v>
      </c>
      <c r="Y42" t="n" s="5">
        <f>(X42)-(W42)</f>
        <v>0.0</v>
      </c>
      <c r="Z42" s="4"/>
      <c r="AA42" t="n" s="5">
        <f>26.50</f>
        <v>0.0</v>
      </c>
      <c r="AB42" t="n" s="5">
        <f>(AA42)-(Z42)</f>
        <v>0.0</v>
      </c>
      <c r="AC42" s="4"/>
      <c r="AD42" t="n" s="5">
        <f>26.50</f>
        <v>0.0</v>
      </c>
      <c r="AE42" t="n" s="5">
        <f>(AD42)-(AC42)</f>
        <v>0.0</v>
      </c>
      <c r="AF42" s="4"/>
      <c r="AG42" t="n" s="5">
        <f>26.50</f>
        <v>0.0</v>
      </c>
      <c r="AH42" t="n" s="5">
        <f>(AG42)-(AF42)</f>
        <v>0.0</v>
      </c>
      <c r="AI42" s="4"/>
      <c r="AJ42" t="n" s="5">
        <f>26.50</f>
        <v>0.0</v>
      </c>
      <c r="AK42" t="n" s="5">
        <f>(AJ42)-(AI42)</f>
        <v>0.0</v>
      </c>
      <c r="AL42" t="n" s="5">
        <f>(((((((((((B42)+(E42))+(H42))+(K42))+(N42))+(Q42))+(T42))+(W42))+(Z42))+(AC42))+(AF42))+(AI42)</f>
        <v>0.0</v>
      </c>
      <c r="AM42" t="n" s="5">
        <f>(((((((((((C42)+(F42))+(I42))+(L42))+(O42))+(R42))+(U42))+(X42))+(AA42))+(AD42))+(AG42))+(AJ42)</f>
        <v>0.0</v>
      </c>
      <c r="AN42" t="n" s="5">
        <f>(AM42)-(AL42)</f>
        <v>0.0</v>
      </c>
    </row>
    <row r="43">
      <c r="A43" t="s" s="3">
        <v>52</v>
      </c>
      <c r="B43" s="4"/>
      <c r="C43" s="4"/>
      <c r="D43" t="n" s="5">
        <f>(C43)-(B43)</f>
        <v>0.0</v>
      </c>
      <c r="E43" s="4"/>
      <c r="F43" s="4"/>
      <c r="G43" t="n" s="5">
        <f>(F43)-(E43)</f>
        <v>0.0</v>
      </c>
      <c r="H43" s="4"/>
      <c r="I43" s="4"/>
      <c r="J43" t="n" s="5">
        <f>(I43)-(H43)</f>
        <v>0.0</v>
      </c>
      <c r="K43" s="4"/>
      <c r="L43" s="4"/>
      <c r="M43" t="n" s="5">
        <f>(L43)-(K43)</f>
        <v>0.0</v>
      </c>
      <c r="N43" t="n" s="5">
        <f>0.04</f>
        <v>0.0</v>
      </c>
      <c r="O43" s="4"/>
      <c r="P43" t="n" s="5">
        <f>(O43)-(N43)</f>
        <v>0.0</v>
      </c>
      <c r="Q43" s="4"/>
      <c r="R43" s="4"/>
      <c r="S43" t="n" s="5">
        <f>(R43)-(Q43)</f>
        <v>0.0</v>
      </c>
      <c r="T43" s="4"/>
      <c r="U43" s="4"/>
      <c r="V43" t="n" s="5">
        <f>(U43)-(T43)</f>
        <v>0.0</v>
      </c>
      <c r="W43" s="4"/>
      <c r="X43" s="4"/>
      <c r="Y43" t="n" s="5">
        <f>(X43)-(W43)</f>
        <v>0.0</v>
      </c>
      <c r="Z43" s="4"/>
      <c r="AA43" s="4"/>
      <c r="AB43" t="n" s="5">
        <f>(AA43)-(Z43)</f>
        <v>0.0</v>
      </c>
      <c r="AC43" s="4"/>
      <c r="AD43" s="4"/>
      <c r="AE43" t="n" s="5">
        <f>(AD43)-(AC43)</f>
        <v>0.0</v>
      </c>
      <c r="AF43" s="4"/>
      <c r="AG43" s="4"/>
      <c r="AH43" t="n" s="5">
        <f>(AG43)-(AF43)</f>
        <v>0.0</v>
      </c>
      <c r="AI43" s="4"/>
      <c r="AJ43" s="4"/>
      <c r="AK43" t="n" s="5">
        <f>(AJ43)-(AI43)</f>
        <v>0.0</v>
      </c>
      <c r="AL43" t="n" s="5">
        <f>(((((((((((B43)+(E43))+(H43))+(K43))+(N43))+(Q43))+(T43))+(W43))+(Z43))+(AC43))+(AF43))+(AI43)</f>
        <v>0.0</v>
      </c>
      <c r="AM43" t="n" s="5">
        <f>(((((((((((C43)+(F43))+(I43))+(L43))+(O43))+(R43))+(U43))+(X43))+(AA43))+(AD43))+(AG43))+(AJ43)</f>
        <v>0.0</v>
      </c>
      <c r="AN43" t="n" s="5">
        <f>(AM43)-(AL43)</f>
        <v>0.0</v>
      </c>
    </row>
    <row r="44">
      <c r="A44" t="s" s="3">
        <v>53</v>
      </c>
      <c r="B44" s="4"/>
      <c r="C44" t="n" s="5">
        <f>750.00</f>
        <v>0.0</v>
      </c>
      <c r="D44" t="n" s="5">
        <f>(C44)-(B44)</f>
        <v>0.0</v>
      </c>
      <c r="E44" t="n" s="5">
        <f>3019.77</f>
        <v>0.0</v>
      </c>
      <c r="F44" t="n" s="5">
        <f>750.00</f>
        <v>0.0</v>
      </c>
      <c r="G44" t="n" s="5">
        <f>(F44)-(E44)</f>
        <v>0.0</v>
      </c>
      <c r="H44" s="4"/>
      <c r="I44" t="n" s="5">
        <f>750.00</f>
        <v>0.0</v>
      </c>
      <c r="J44" t="n" s="5">
        <f>(I44)-(H44)</f>
        <v>0.0</v>
      </c>
      <c r="K44" s="4"/>
      <c r="L44" t="n" s="5">
        <f>750.00</f>
        <v>0.0</v>
      </c>
      <c r="M44" t="n" s="5">
        <f>(L44)-(K44)</f>
        <v>0.0</v>
      </c>
      <c r="N44" s="4"/>
      <c r="O44" t="n" s="5">
        <f>750.00</f>
        <v>0.0</v>
      </c>
      <c r="P44" t="n" s="5">
        <f>(O44)-(N44)</f>
        <v>0.0</v>
      </c>
      <c r="Q44" t="n" s="5">
        <f>2580.00</f>
        <v>0.0</v>
      </c>
      <c r="R44" t="n" s="5">
        <f>750.00</f>
        <v>0.0</v>
      </c>
      <c r="S44" t="n" s="5">
        <f>(R44)-(Q44)</f>
        <v>0.0</v>
      </c>
      <c r="T44" s="4"/>
      <c r="U44" t="n" s="5">
        <f>750.00</f>
        <v>0.0</v>
      </c>
      <c r="V44" t="n" s="5">
        <f>(U44)-(T44)</f>
        <v>0.0</v>
      </c>
      <c r="W44" s="4"/>
      <c r="X44" t="n" s="5">
        <f>750.00</f>
        <v>0.0</v>
      </c>
      <c r="Y44" t="n" s="5">
        <f>(X44)-(W44)</f>
        <v>0.0</v>
      </c>
      <c r="Z44" s="4"/>
      <c r="AA44" t="n" s="5">
        <f>750.00</f>
        <v>0.0</v>
      </c>
      <c r="AB44" t="n" s="5">
        <f>(AA44)-(Z44)</f>
        <v>0.0</v>
      </c>
      <c r="AC44" s="4"/>
      <c r="AD44" t="n" s="5">
        <f>750.00</f>
        <v>0.0</v>
      </c>
      <c r="AE44" t="n" s="5">
        <f>(AD44)-(AC44)</f>
        <v>0.0</v>
      </c>
      <c r="AF44" s="4"/>
      <c r="AG44" t="n" s="5">
        <f>750.00</f>
        <v>0.0</v>
      </c>
      <c r="AH44" t="n" s="5">
        <f>(AG44)-(AF44)</f>
        <v>0.0</v>
      </c>
      <c r="AI44" s="4"/>
      <c r="AJ44" t="n" s="5">
        <f>750.00</f>
        <v>0.0</v>
      </c>
      <c r="AK44" t="n" s="5">
        <f>(AJ44)-(AI44)</f>
        <v>0.0</v>
      </c>
      <c r="AL44" t="n" s="5">
        <f>(((((((((((B44)+(E44))+(H44))+(K44))+(N44))+(Q44))+(T44))+(W44))+(Z44))+(AC44))+(AF44))+(AI44)</f>
        <v>0.0</v>
      </c>
      <c r="AM44" t="n" s="5">
        <f>(((((((((((C44)+(F44))+(I44))+(L44))+(O44))+(R44))+(U44))+(X44))+(AA44))+(AD44))+(AG44))+(AJ44)</f>
        <v>0.0</v>
      </c>
      <c r="AN44" t="n" s="5">
        <f>(AM44)-(AL44)</f>
        <v>0.0</v>
      </c>
    </row>
    <row r="45">
      <c r="A45" t="s" s="3">
        <v>54</v>
      </c>
      <c r="B45" t="n" s="6">
        <f>(((((((((((B33)+(B34))+(B35))+(B36))+(B37))+(B38))+(B39))+(B40))+(B41))+(B42))+(B43))+(B44)</f>
        <v>0.0</v>
      </c>
      <c r="C45" t="n" s="6">
        <f>(((((((((((C33)+(C34))+(C35))+(C36))+(C37))+(C38))+(C39))+(C40))+(C41))+(C42))+(C43))+(C44)</f>
        <v>0.0</v>
      </c>
      <c r="D45" t="n" s="6">
        <f>(C45)-(B45)</f>
        <v>0.0</v>
      </c>
      <c r="E45" t="n" s="6">
        <f>(((((((((((E33)+(E34))+(E35))+(E36))+(E37))+(E38))+(E39))+(E40))+(E41))+(E42))+(E43))+(E44)</f>
        <v>0.0</v>
      </c>
      <c r="F45" t="n" s="6">
        <f>(((((((((((F33)+(F34))+(F35))+(F36))+(F37))+(F38))+(F39))+(F40))+(F41))+(F42))+(F43))+(F44)</f>
        <v>0.0</v>
      </c>
      <c r="G45" t="n" s="6">
        <f>(F45)-(E45)</f>
        <v>0.0</v>
      </c>
      <c r="H45" t="n" s="6">
        <f>(((((((((((H33)+(H34))+(H35))+(H36))+(H37))+(H38))+(H39))+(H40))+(H41))+(H42))+(H43))+(H44)</f>
        <v>0.0</v>
      </c>
      <c r="I45" t="n" s="6">
        <f>(((((((((((I33)+(I34))+(I35))+(I36))+(I37))+(I38))+(I39))+(I40))+(I41))+(I42))+(I43))+(I44)</f>
        <v>0.0</v>
      </c>
      <c r="J45" t="n" s="6">
        <f>(I45)-(H45)</f>
        <v>0.0</v>
      </c>
      <c r="K45" t="n" s="6">
        <f>(((((((((((K33)+(K34))+(K35))+(K36))+(K37))+(K38))+(K39))+(K40))+(K41))+(K42))+(K43))+(K44)</f>
        <v>0.0</v>
      </c>
      <c r="L45" t="n" s="6">
        <f>(((((((((((L33)+(L34))+(L35))+(L36))+(L37))+(L38))+(L39))+(L40))+(L41))+(L42))+(L43))+(L44)</f>
        <v>0.0</v>
      </c>
      <c r="M45" t="n" s="6">
        <f>(L45)-(K45)</f>
        <v>0.0</v>
      </c>
      <c r="N45" t="n" s="6">
        <f>(((((((((((N33)+(N34))+(N35))+(N36))+(N37))+(N38))+(N39))+(N40))+(N41))+(N42))+(N43))+(N44)</f>
        <v>0.0</v>
      </c>
      <c r="O45" t="n" s="6">
        <f>(((((((((((O33)+(O34))+(O35))+(O36))+(O37))+(O38))+(O39))+(O40))+(O41))+(O42))+(O43))+(O44)</f>
        <v>0.0</v>
      </c>
      <c r="P45" t="n" s="6">
        <f>(O45)-(N45)</f>
        <v>0.0</v>
      </c>
      <c r="Q45" t="n" s="6">
        <f>(((((((((((Q33)+(Q34))+(Q35))+(Q36))+(Q37))+(Q38))+(Q39))+(Q40))+(Q41))+(Q42))+(Q43))+(Q44)</f>
        <v>0.0</v>
      </c>
      <c r="R45" t="n" s="6">
        <f>(((((((((((R33)+(R34))+(R35))+(R36))+(R37))+(R38))+(R39))+(R40))+(R41))+(R42))+(R43))+(R44)</f>
        <v>0.0</v>
      </c>
      <c r="S45" t="n" s="6">
        <f>(R45)-(Q45)</f>
        <v>0.0</v>
      </c>
      <c r="T45" t="n" s="6">
        <f>(((((((((((T33)+(T34))+(T35))+(T36))+(T37))+(T38))+(T39))+(T40))+(T41))+(T42))+(T43))+(T44)</f>
        <v>0.0</v>
      </c>
      <c r="U45" t="n" s="6">
        <f>(((((((((((U33)+(U34))+(U35))+(U36))+(U37))+(U38))+(U39))+(U40))+(U41))+(U42))+(U43))+(U44)</f>
        <v>0.0</v>
      </c>
      <c r="V45" t="n" s="6">
        <f>(U45)-(T45)</f>
        <v>0.0</v>
      </c>
      <c r="W45" t="n" s="6">
        <f>(((((((((((W33)+(W34))+(W35))+(W36))+(W37))+(W38))+(W39))+(W40))+(W41))+(W42))+(W43))+(W44)</f>
        <v>0.0</v>
      </c>
      <c r="X45" t="n" s="6">
        <f>(((((((((((X33)+(X34))+(X35))+(X36))+(X37))+(X38))+(X39))+(X40))+(X41))+(X42))+(X43))+(X44)</f>
        <v>0.0</v>
      </c>
      <c r="Y45" t="n" s="6">
        <f>(X45)-(W45)</f>
        <v>0.0</v>
      </c>
      <c r="Z45" t="n" s="6">
        <f>(((((((((((Z33)+(Z34))+(Z35))+(Z36))+(Z37))+(Z38))+(Z39))+(Z40))+(Z41))+(Z42))+(Z43))+(Z44)</f>
        <v>0.0</v>
      </c>
      <c r="AA45" t="n" s="6">
        <f>(((((((((((AA33)+(AA34))+(AA35))+(AA36))+(AA37))+(AA38))+(AA39))+(AA40))+(AA41))+(AA42))+(AA43))+(AA44)</f>
        <v>0.0</v>
      </c>
      <c r="AB45" t="n" s="6">
        <f>(AA45)-(Z45)</f>
        <v>0.0</v>
      </c>
      <c r="AC45" t="n" s="6">
        <f>(((((((((((AC33)+(AC34))+(AC35))+(AC36))+(AC37))+(AC38))+(AC39))+(AC40))+(AC41))+(AC42))+(AC43))+(AC44)</f>
        <v>0.0</v>
      </c>
      <c r="AD45" t="n" s="6">
        <f>(((((((((((AD33)+(AD34))+(AD35))+(AD36))+(AD37))+(AD38))+(AD39))+(AD40))+(AD41))+(AD42))+(AD43))+(AD44)</f>
        <v>0.0</v>
      </c>
      <c r="AE45" t="n" s="6">
        <f>(AD45)-(AC45)</f>
        <v>0.0</v>
      </c>
      <c r="AF45" t="n" s="6">
        <f>(((((((((((AF33)+(AF34))+(AF35))+(AF36))+(AF37))+(AF38))+(AF39))+(AF40))+(AF41))+(AF42))+(AF43))+(AF44)</f>
        <v>0.0</v>
      </c>
      <c r="AG45" t="n" s="6">
        <f>(((((((((((AG33)+(AG34))+(AG35))+(AG36))+(AG37))+(AG38))+(AG39))+(AG40))+(AG41))+(AG42))+(AG43))+(AG44)</f>
        <v>0.0</v>
      </c>
      <c r="AH45" t="n" s="6">
        <f>(AG45)-(AF45)</f>
        <v>0.0</v>
      </c>
      <c r="AI45" t="n" s="6">
        <f>(((((((((((AI33)+(AI34))+(AI35))+(AI36))+(AI37))+(AI38))+(AI39))+(AI40))+(AI41))+(AI42))+(AI43))+(AI44)</f>
        <v>0.0</v>
      </c>
      <c r="AJ45" t="n" s="6">
        <f>(((((((((((AJ33)+(AJ34))+(AJ35))+(AJ36))+(AJ37))+(AJ38))+(AJ39))+(AJ40))+(AJ41))+(AJ42))+(AJ43))+(AJ44)</f>
        <v>0.0</v>
      </c>
      <c r="AK45" t="n" s="6">
        <f>(AJ45)-(AI45)</f>
        <v>0.0</v>
      </c>
      <c r="AL45" t="n" s="6">
        <f>(((((((((((B45)+(E45))+(H45))+(K45))+(N45))+(Q45))+(T45))+(W45))+(Z45))+(AC45))+(AF45))+(AI45)</f>
        <v>0.0</v>
      </c>
      <c r="AM45" t="n" s="6">
        <f>(((((((((((C45)+(F45))+(I45))+(L45))+(O45))+(R45))+(U45))+(X45))+(AA45))+(AD45))+(AG45))+(AJ45)</f>
        <v>0.0</v>
      </c>
      <c r="AN45" t="n" s="6">
        <f>(AM45)-(AL45)</f>
        <v>0.0</v>
      </c>
    </row>
    <row r="46">
      <c r="A46" t="s" s="3">
        <v>55</v>
      </c>
      <c r="B46" s="4"/>
      <c r="C46" s="4"/>
      <c r="D46" t="n" s="5">
        <f>(C46)-(B46)</f>
        <v>0.0</v>
      </c>
      <c r="E46" s="4"/>
      <c r="F46" s="4"/>
      <c r="G46" t="n" s="5">
        <f>(F46)-(E46)</f>
        <v>0.0</v>
      </c>
      <c r="H46" s="4"/>
      <c r="I46" s="4"/>
      <c r="J46" t="n" s="5">
        <f>(I46)-(H46)</f>
        <v>0.0</v>
      </c>
      <c r="K46" s="4"/>
      <c r="L46" s="4"/>
      <c r="M46" t="n" s="5">
        <f>(L46)-(K46)</f>
        <v>0.0</v>
      </c>
      <c r="N46" s="4"/>
      <c r="O46" s="4"/>
      <c r="P46" t="n" s="5">
        <f>(O46)-(N46)</f>
        <v>0.0</v>
      </c>
      <c r="Q46" s="4"/>
      <c r="R46" s="4"/>
      <c r="S46" t="n" s="5">
        <f>(R46)-(Q46)</f>
        <v>0.0</v>
      </c>
      <c r="T46" s="4"/>
      <c r="U46" s="4"/>
      <c r="V46" t="n" s="5">
        <f>(U46)-(T46)</f>
        <v>0.0</v>
      </c>
      <c r="W46" s="4"/>
      <c r="X46" s="4"/>
      <c r="Y46" t="n" s="5">
        <f>(X46)-(W46)</f>
        <v>0.0</v>
      </c>
      <c r="Z46" s="4"/>
      <c r="AA46" s="4"/>
      <c r="AB46" t="n" s="5">
        <f>(AA46)-(Z46)</f>
        <v>0.0</v>
      </c>
      <c r="AC46" s="4"/>
      <c r="AD46" s="4"/>
      <c r="AE46" t="n" s="5">
        <f>(AD46)-(AC46)</f>
        <v>0.0</v>
      </c>
      <c r="AF46" s="4"/>
      <c r="AG46" s="4"/>
      <c r="AH46" t="n" s="5">
        <f>(AG46)-(AF46)</f>
        <v>0.0</v>
      </c>
      <c r="AI46" s="4"/>
      <c r="AJ46" s="4"/>
      <c r="AK46" t="n" s="5">
        <f>(AJ46)-(AI46)</f>
        <v>0.0</v>
      </c>
      <c r="AL46" t="n" s="5">
        <f>(((((((((((B46)+(E46))+(H46))+(K46))+(N46))+(Q46))+(T46))+(W46))+(Z46))+(AC46))+(AF46))+(AI46)</f>
        <v>0.0</v>
      </c>
      <c r="AM46" t="n" s="5">
        <f>(((((((((((C46)+(F46))+(I46))+(L46))+(O46))+(R46))+(U46))+(X46))+(AA46))+(AD46))+(AG46))+(AJ46)</f>
        <v>0.0</v>
      </c>
      <c r="AN46" t="n" s="5">
        <f>(AM46)-(AL46)</f>
        <v>0.0</v>
      </c>
    </row>
    <row r="47">
      <c r="A47" t="s" s="3">
        <v>56</v>
      </c>
      <c r="B47" t="n" s="5">
        <f>6.90</f>
        <v>0.0</v>
      </c>
      <c r="C47" t="n" s="5">
        <f>41.67</f>
        <v>0.0</v>
      </c>
      <c r="D47" t="n" s="5">
        <f>(C47)-(B47)</f>
        <v>0.0</v>
      </c>
      <c r="E47" t="n" s="5">
        <f>14.53</f>
        <v>0.0</v>
      </c>
      <c r="F47" t="n" s="5">
        <f>41.67</f>
        <v>0.0</v>
      </c>
      <c r="G47" t="n" s="5">
        <f>(F47)-(E47)</f>
        <v>0.0</v>
      </c>
      <c r="H47" t="n" s="5">
        <f>122.33</f>
        <v>0.0</v>
      </c>
      <c r="I47" t="n" s="5">
        <f>41.67</f>
        <v>0.0</v>
      </c>
      <c r="J47" t="n" s="5">
        <f>(I47)-(H47)</f>
        <v>0.0</v>
      </c>
      <c r="K47" t="n" s="5">
        <f>11.65</f>
        <v>0.0</v>
      </c>
      <c r="L47" t="n" s="5">
        <f>41.67</f>
        <v>0.0</v>
      </c>
      <c r="M47" t="n" s="5">
        <f>(L47)-(K47)</f>
        <v>0.0</v>
      </c>
      <c r="N47" t="n" s="5">
        <f>2.01</f>
        <v>0.0</v>
      </c>
      <c r="O47" t="n" s="5">
        <f>41.67</f>
        <v>0.0</v>
      </c>
      <c r="P47" t="n" s="5">
        <f>(O47)-(N47)</f>
        <v>0.0</v>
      </c>
      <c r="Q47" s="4"/>
      <c r="R47" t="n" s="5">
        <f>41.67</f>
        <v>0.0</v>
      </c>
      <c r="S47" t="n" s="5">
        <f>(R47)-(Q47)</f>
        <v>0.0</v>
      </c>
      <c r="T47" t="n" s="5">
        <f>4.05</f>
        <v>0.0</v>
      </c>
      <c r="U47" t="n" s="5">
        <f>41.67</f>
        <v>0.0</v>
      </c>
      <c r="V47" t="n" s="5">
        <f>(U47)-(T47)</f>
        <v>0.0</v>
      </c>
      <c r="W47" t="n" s="5">
        <f>43.10</f>
        <v>0.0</v>
      </c>
      <c r="X47" t="n" s="5">
        <f>41.67</f>
        <v>0.0</v>
      </c>
      <c r="Y47" t="n" s="5">
        <f>(X47)-(W47)</f>
        <v>0.0</v>
      </c>
      <c r="Z47" t="n" s="5">
        <f>47.64</f>
        <v>0.0</v>
      </c>
      <c r="AA47" t="n" s="5">
        <f>41.67</f>
        <v>0.0</v>
      </c>
      <c r="AB47" t="n" s="5">
        <f>(AA47)-(Z47)</f>
        <v>0.0</v>
      </c>
      <c r="AC47" t="n" s="5">
        <f>9.60</f>
        <v>0.0</v>
      </c>
      <c r="AD47" t="n" s="5">
        <f>41.67</f>
        <v>0.0</v>
      </c>
      <c r="AE47" t="n" s="5">
        <f>(AD47)-(AC47)</f>
        <v>0.0</v>
      </c>
      <c r="AF47" s="4"/>
      <c r="AG47" t="n" s="5">
        <f>41.67</f>
        <v>0.0</v>
      </c>
      <c r="AH47" t="n" s="5">
        <f>(AG47)-(AF47)</f>
        <v>0.0</v>
      </c>
      <c r="AI47" s="4"/>
      <c r="AJ47" t="n" s="5">
        <f>41.63</f>
        <v>0.0</v>
      </c>
      <c r="AK47" t="n" s="5">
        <f>(AJ47)-(AI47)</f>
        <v>0.0</v>
      </c>
      <c r="AL47" t="n" s="5">
        <f>(((((((((((B47)+(E47))+(H47))+(K47))+(N47))+(Q47))+(T47))+(W47))+(Z47))+(AC47))+(AF47))+(AI47)</f>
        <v>0.0</v>
      </c>
      <c r="AM47" t="n" s="5">
        <f>(((((((((((C47)+(F47))+(I47))+(L47))+(O47))+(R47))+(U47))+(X47))+(AA47))+(AD47))+(AG47))+(AJ47)</f>
        <v>0.0</v>
      </c>
      <c r="AN47" t="n" s="5">
        <f>(AM47)-(AL47)</f>
        <v>0.0</v>
      </c>
    </row>
    <row r="48">
      <c r="A48" t="s" s="3">
        <v>57</v>
      </c>
      <c r="B48" s="4"/>
      <c r="C48" t="n" s="5">
        <f>12.50</f>
        <v>0.0</v>
      </c>
      <c r="D48" t="n" s="5">
        <f>(C48)-(B48)</f>
        <v>0.0</v>
      </c>
      <c r="E48" s="4"/>
      <c r="F48" t="n" s="5">
        <f>12.50</f>
        <v>0.0</v>
      </c>
      <c r="G48" t="n" s="5">
        <f>(F48)-(E48)</f>
        <v>0.0</v>
      </c>
      <c r="H48" s="4"/>
      <c r="I48" t="n" s="5">
        <f>12.50</f>
        <v>0.0</v>
      </c>
      <c r="J48" t="n" s="5">
        <f>(I48)-(H48)</f>
        <v>0.0</v>
      </c>
      <c r="K48" s="4"/>
      <c r="L48" t="n" s="5">
        <f>12.50</f>
        <v>0.0</v>
      </c>
      <c r="M48" t="n" s="5">
        <f>(L48)-(K48)</f>
        <v>0.0</v>
      </c>
      <c r="N48" s="4"/>
      <c r="O48" t="n" s="5">
        <f>12.50</f>
        <v>0.0</v>
      </c>
      <c r="P48" t="n" s="5">
        <f>(O48)-(N48)</f>
        <v>0.0</v>
      </c>
      <c r="Q48" s="4"/>
      <c r="R48" t="n" s="5">
        <f>12.50</f>
        <v>0.0</v>
      </c>
      <c r="S48" t="n" s="5">
        <f>(R48)-(Q48)</f>
        <v>0.0</v>
      </c>
      <c r="T48" s="4"/>
      <c r="U48" t="n" s="5">
        <f>12.50</f>
        <v>0.0</v>
      </c>
      <c r="V48" t="n" s="5">
        <f>(U48)-(T48)</f>
        <v>0.0</v>
      </c>
      <c r="W48" s="4"/>
      <c r="X48" t="n" s="5">
        <f>12.50</f>
        <v>0.0</v>
      </c>
      <c r="Y48" t="n" s="5">
        <f>(X48)-(W48)</f>
        <v>0.0</v>
      </c>
      <c r="Z48" s="4"/>
      <c r="AA48" t="n" s="5">
        <f>12.50</f>
        <v>0.0</v>
      </c>
      <c r="AB48" t="n" s="5">
        <f>(AA48)-(Z48)</f>
        <v>0.0</v>
      </c>
      <c r="AC48" s="4"/>
      <c r="AD48" t="n" s="5">
        <f>12.50</f>
        <v>0.0</v>
      </c>
      <c r="AE48" t="n" s="5">
        <f>(AD48)-(AC48)</f>
        <v>0.0</v>
      </c>
      <c r="AF48" s="4"/>
      <c r="AG48" t="n" s="5">
        <f>12.50</f>
        <v>0.0</v>
      </c>
      <c r="AH48" t="n" s="5">
        <f>(AG48)-(AF48)</f>
        <v>0.0</v>
      </c>
      <c r="AI48" s="4"/>
      <c r="AJ48" t="n" s="5">
        <f>12.50</f>
        <v>0.0</v>
      </c>
      <c r="AK48" t="n" s="5">
        <f>(AJ48)-(AI48)</f>
        <v>0.0</v>
      </c>
      <c r="AL48" t="n" s="5">
        <f>(((((((((((B48)+(E48))+(H48))+(K48))+(N48))+(Q48))+(T48))+(W48))+(Z48))+(AC48))+(AF48))+(AI48)</f>
        <v>0.0</v>
      </c>
      <c r="AM48" t="n" s="5">
        <f>(((((((((((C48)+(F48))+(I48))+(L48))+(O48))+(R48))+(U48))+(X48))+(AA48))+(AD48))+(AG48))+(AJ48)</f>
        <v>0.0</v>
      </c>
      <c r="AN48" t="n" s="5">
        <f>(AM48)-(AL48)</f>
        <v>0.0</v>
      </c>
    </row>
    <row r="49">
      <c r="A49" t="s" s="3">
        <v>58</v>
      </c>
      <c r="B49" s="4"/>
      <c r="C49" t="n" s="5">
        <f>108.33</f>
        <v>0.0</v>
      </c>
      <c r="D49" t="n" s="5">
        <f>(C49)-(B49)</f>
        <v>0.0</v>
      </c>
      <c r="E49" s="4"/>
      <c r="F49" t="n" s="5">
        <f>108.33</f>
        <v>0.0</v>
      </c>
      <c r="G49" t="n" s="5">
        <f>(F49)-(E49)</f>
        <v>0.0</v>
      </c>
      <c r="H49" s="4"/>
      <c r="I49" t="n" s="5">
        <f>108.33</f>
        <v>0.0</v>
      </c>
      <c r="J49" t="n" s="5">
        <f>(I49)-(H49)</f>
        <v>0.0</v>
      </c>
      <c r="K49" t="n" s="5">
        <f>70.00</f>
        <v>0.0</v>
      </c>
      <c r="L49" t="n" s="5">
        <f>108.33</f>
        <v>0.0</v>
      </c>
      <c r="M49" t="n" s="5">
        <f>(L49)-(K49)</f>
        <v>0.0</v>
      </c>
      <c r="N49" t="n" s="5">
        <f>7.75</f>
        <v>0.0</v>
      </c>
      <c r="O49" t="n" s="5">
        <f>108.33</f>
        <v>0.0</v>
      </c>
      <c r="P49" t="n" s="5">
        <f>(O49)-(N49)</f>
        <v>0.0</v>
      </c>
      <c r="Q49" s="4"/>
      <c r="R49" t="n" s="5">
        <f>108.33</f>
        <v>0.0</v>
      </c>
      <c r="S49" t="n" s="5">
        <f>(R49)-(Q49)</f>
        <v>0.0</v>
      </c>
      <c r="T49" s="4"/>
      <c r="U49" t="n" s="5">
        <f>108.33</f>
        <v>0.0</v>
      </c>
      <c r="V49" t="n" s="5">
        <f>(U49)-(T49)</f>
        <v>0.0</v>
      </c>
      <c r="W49" t="n" s="5">
        <f>800.30</f>
        <v>0.0</v>
      </c>
      <c r="X49" t="n" s="5">
        <f>108.33</f>
        <v>0.0</v>
      </c>
      <c r="Y49" t="n" s="5">
        <f>(X49)-(W49)</f>
        <v>0.0</v>
      </c>
      <c r="Z49" s="4"/>
      <c r="AA49" t="n" s="5">
        <f>108.33</f>
        <v>0.0</v>
      </c>
      <c r="AB49" t="n" s="5">
        <f>(AA49)-(Z49)</f>
        <v>0.0</v>
      </c>
      <c r="AC49" s="4"/>
      <c r="AD49" t="n" s="5">
        <f>108.33</f>
        <v>0.0</v>
      </c>
      <c r="AE49" t="n" s="5">
        <f>(AD49)-(AC49)</f>
        <v>0.0</v>
      </c>
      <c r="AF49" s="4"/>
      <c r="AG49" t="n" s="5">
        <f>108.33</f>
        <v>0.0</v>
      </c>
      <c r="AH49" t="n" s="5">
        <f>(AG49)-(AF49)</f>
        <v>0.0</v>
      </c>
      <c r="AI49" s="4"/>
      <c r="AJ49" t="n" s="5">
        <f>108.37</f>
        <v>0.0</v>
      </c>
      <c r="AK49" t="n" s="5">
        <f>(AJ49)-(AI49)</f>
        <v>0.0</v>
      </c>
      <c r="AL49" t="n" s="5">
        <f>(((((((((((B49)+(E49))+(H49))+(K49))+(N49))+(Q49))+(T49))+(W49))+(Z49))+(AC49))+(AF49))+(AI49)</f>
        <v>0.0</v>
      </c>
      <c r="AM49" t="n" s="5">
        <f>(((((((((((C49)+(F49))+(I49))+(L49))+(O49))+(R49))+(U49))+(X49))+(AA49))+(AD49))+(AG49))+(AJ49)</f>
        <v>0.0</v>
      </c>
      <c r="AN49" t="n" s="5">
        <f>(AM49)-(AL49)</f>
        <v>0.0</v>
      </c>
    </row>
    <row r="50">
      <c r="A50" t="s" s="3">
        <v>59</v>
      </c>
      <c r="B50" s="4"/>
      <c r="C50" t="n" s="5">
        <f>27.08</f>
        <v>0.0</v>
      </c>
      <c r="D50" t="n" s="5">
        <f>(C50)-(B50)</f>
        <v>0.0</v>
      </c>
      <c r="E50" s="4"/>
      <c r="F50" t="n" s="5">
        <f>27.08</f>
        <v>0.0</v>
      </c>
      <c r="G50" t="n" s="5">
        <f>(F50)-(E50)</f>
        <v>0.0</v>
      </c>
      <c r="H50" s="4"/>
      <c r="I50" t="n" s="5">
        <f>27.08</f>
        <v>0.0</v>
      </c>
      <c r="J50" t="n" s="5">
        <f>(I50)-(H50)</f>
        <v>0.0</v>
      </c>
      <c r="K50" s="4"/>
      <c r="L50" t="n" s="5">
        <f>27.08</f>
        <v>0.0</v>
      </c>
      <c r="M50" t="n" s="5">
        <f>(L50)-(K50)</f>
        <v>0.0</v>
      </c>
      <c r="N50" s="4"/>
      <c r="O50" t="n" s="5">
        <f>27.08</f>
        <v>0.0</v>
      </c>
      <c r="P50" t="n" s="5">
        <f>(O50)-(N50)</f>
        <v>0.0</v>
      </c>
      <c r="Q50" s="4"/>
      <c r="R50" t="n" s="5">
        <f>27.08</f>
        <v>0.0</v>
      </c>
      <c r="S50" t="n" s="5">
        <f>(R50)-(Q50)</f>
        <v>0.0</v>
      </c>
      <c r="T50" s="4"/>
      <c r="U50" t="n" s="5">
        <f>27.08</f>
        <v>0.0</v>
      </c>
      <c r="V50" t="n" s="5">
        <f>(U50)-(T50)</f>
        <v>0.0</v>
      </c>
      <c r="W50" s="4"/>
      <c r="X50" t="n" s="5">
        <f>27.08</f>
        <v>0.0</v>
      </c>
      <c r="Y50" t="n" s="5">
        <f>(X50)-(W50)</f>
        <v>0.0</v>
      </c>
      <c r="Z50" s="4"/>
      <c r="AA50" t="n" s="5">
        <f>27.08</f>
        <v>0.0</v>
      </c>
      <c r="AB50" t="n" s="5">
        <f>(AA50)-(Z50)</f>
        <v>0.0</v>
      </c>
      <c r="AC50" t="n" s="5">
        <f>305.00</f>
        <v>0.0</v>
      </c>
      <c r="AD50" t="n" s="5">
        <f>27.08</f>
        <v>0.0</v>
      </c>
      <c r="AE50" t="n" s="5">
        <f>(AD50)-(AC50)</f>
        <v>0.0</v>
      </c>
      <c r="AF50" s="4"/>
      <c r="AG50" t="n" s="5">
        <f>27.08</f>
        <v>0.0</v>
      </c>
      <c r="AH50" t="n" s="5">
        <f>(AG50)-(AF50)</f>
        <v>0.0</v>
      </c>
      <c r="AI50" s="4"/>
      <c r="AJ50" t="n" s="5">
        <f>27.12</f>
        <v>0.0</v>
      </c>
      <c r="AK50" t="n" s="5">
        <f>(AJ50)-(AI50)</f>
        <v>0.0</v>
      </c>
      <c r="AL50" t="n" s="5">
        <f>(((((((((((B50)+(E50))+(H50))+(K50))+(N50))+(Q50))+(T50))+(W50))+(Z50))+(AC50))+(AF50))+(AI50)</f>
        <v>0.0</v>
      </c>
      <c r="AM50" t="n" s="5">
        <f>(((((((((((C50)+(F50))+(I50))+(L50))+(O50))+(R50))+(U50))+(X50))+(AA50))+(AD50))+(AG50))+(AJ50)</f>
        <v>0.0</v>
      </c>
      <c r="AN50" t="n" s="5">
        <f>(AM50)-(AL50)</f>
        <v>0.0</v>
      </c>
    </row>
    <row r="51">
      <c r="A51" t="s" s="3">
        <v>60</v>
      </c>
      <c r="B51" s="4"/>
      <c r="C51" s="4"/>
      <c r="D51" t="n" s="5">
        <f>(C51)-(B51)</f>
        <v>0.0</v>
      </c>
      <c r="E51" s="4"/>
      <c r="F51" s="4"/>
      <c r="G51" t="n" s="5">
        <f>(F51)-(E51)</f>
        <v>0.0</v>
      </c>
      <c r="H51" s="4"/>
      <c r="I51" s="4"/>
      <c r="J51" t="n" s="5">
        <f>(I51)-(H51)</f>
        <v>0.0</v>
      </c>
      <c r="K51" s="4"/>
      <c r="L51" s="4"/>
      <c r="M51" t="n" s="5">
        <f>(L51)-(K51)</f>
        <v>0.0</v>
      </c>
      <c r="N51" s="4"/>
      <c r="O51" s="4"/>
      <c r="P51" t="n" s="5">
        <f>(O51)-(N51)</f>
        <v>0.0</v>
      </c>
      <c r="Q51" s="4"/>
      <c r="R51" s="4"/>
      <c r="S51" t="n" s="5">
        <f>(R51)-(Q51)</f>
        <v>0.0</v>
      </c>
      <c r="T51" s="4"/>
      <c r="U51" s="4"/>
      <c r="V51" t="n" s="5">
        <f>(U51)-(T51)</f>
        <v>0.0</v>
      </c>
      <c r="W51" t="n" s="5">
        <f>23.95</f>
        <v>0.0</v>
      </c>
      <c r="X51" s="4"/>
      <c r="Y51" t="n" s="5">
        <f>(X51)-(W51)</f>
        <v>0.0</v>
      </c>
      <c r="Z51" s="4"/>
      <c r="AA51" s="4"/>
      <c r="AB51" t="n" s="5">
        <f>(AA51)-(Z51)</f>
        <v>0.0</v>
      </c>
      <c r="AC51" s="4"/>
      <c r="AD51" s="4"/>
      <c r="AE51" t="n" s="5">
        <f>(AD51)-(AC51)</f>
        <v>0.0</v>
      </c>
      <c r="AF51" s="4"/>
      <c r="AG51" s="4"/>
      <c r="AH51" t="n" s="5">
        <f>(AG51)-(AF51)</f>
        <v>0.0</v>
      </c>
      <c r="AI51" s="4"/>
      <c r="AJ51" s="4"/>
      <c r="AK51" t="n" s="5">
        <f>(AJ51)-(AI51)</f>
        <v>0.0</v>
      </c>
      <c r="AL51" t="n" s="5">
        <f>(((((((((((B51)+(E51))+(H51))+(K51))+(N51))+(Q51))+(T51))+(W51))+(Z51))+(AC51))+(AF51))+(AI51)</f>
        <v>0.0</v>
      </c>
      <c r="AM51" t="n" s="5">
        <f>(((((((((((C51)+(F51))+(I51))+(L51))+(O51))+(R51))+(U51))+(X51))+(AA51))+(AD51))+(AG51))+(AJ51)</f>
        <v>0.0</v>
      </c>
      <c r="AN51" t="n" s="5">
        <f>(AM51)-(AL51)</f>
        <v>0.0</v>
      </c>
    </row>
    <row r="52">
      <c r="A52" t="s" s="3">
        <v>61</v>
      </c>
      <c r="B52" s="4"/>
      <c r="C52" t="n" s="5">
        <f>12.50</f>
        <v>0.0</v>
      </c>
      <c r="D52" t="n" s="5">
        <f>(C52)-(B52)</f>
        <v>0.0</v>
      </c>
      <c r="E52" t="n" s="5">
        <f>7.50</f>
        <v>0.0</v>
      </c>
      <c r="F52" t="n" s="5">
        <f>12.50</f>
        <v>0.0</v>
      </c>
      <c r="G52" t="n" s="5">
        <f>(F52)-(E52)</f>
        <v>0.0</v>
      </c>
      <c r="H52" s="4"/>
      <c r="I52" t="n" s="5">
        <f>12.50</f>
        <v>0.0</v>
      </c>
      <c r="J52" t="n" s="5">
        <f>(I52)-(H52)</f>
        <v>0.0</v>
      </c>
      <c r="K52" t="n" s="5">
        <f>129.74</f>
        <v>0.0</v>
      </c>
      <c r="L52" t="n" s="5">
        <f>12.50</f>
        <v>0.0</v>
      </c>
      <c r="M52" t="n" s="5">
        <f>(L52)-(K52)</f>
        <v>0.0</v>
      </c>
      <c r="N52" s="4"/>
      <c r="O52" t="n" s="5">
        <f>12.50</f>
        <v>0.0</v>
      </c>
      <c r="P52" t="n" s="5">
        <f>(O52)-(N52)</f>
        <v>0.0</v>
      </c>
      <c r="Q52" s="4"/>
      <c r="R52" t="n" s="5">
        <f>12.50</f>
        <v>0.0</v>
      </c>
      <c r="S52" t="n" s="5">
        <f>(R52)-(Q52)</f>
        <v>0.0</v>
      </c>
      <c r="T52" s="4"/>
      <c r="U52" t="n" s="5">
        <f>12.50</f>
        <v>0.0</v>
      </c>
      <c r="V52" t="n" s="5">
        <f>(U52)-(T52)</f>
        <v>0.0</v>
      </c>
      <c r="W52" s="4"/>
      <c r="X52" t="n" s="5">
        <f>12.50</f>
        <v>0.0</v>
      </c>
      <c r="Y52" t="n" s="5">
        <f>(X52)-(W52)</f>
        <v>0.0</v>
      </c>
      <c r="Z52" s="4"/>
      <c r="AA52" t="n" s="5">
        <f>12.50</f>
        <v>0.0</v>
      </c>
      <c r="AB52" t="n" s="5">
        <f>(AA52)-(Z52)</f>
        <v>0.0</v>
      </c>
      <c r="AC52" t="n" s="5">
        <f>29.09</f>
        <v>0.0</v>
      </c>
      <c r="AD52" t="n" s="5">
        <f>12.50</f>
        <v>0.0</v>
      </c>
      <c r="AE52" t="n" s="5">
        <f>(AD52)-(AC52)</f>
        <v>0.0</v>
      </c>
      <c r="AF52" s="4"/>
      <c r="AG52" t="n" s="5">
        <f>12.50</f>
        <v>0.0</v>
      </c>
      <c r="AH52" t="n" s="5">
        <f>(AG52)-(AF52)</f>
        <v>0.0</v>
      </c>
      <c r="AI52" s="4"/>
      <c r="AJ52" t="n" s="5">
        <f>12.50</f>
        <v>0.0</v>
      </c>
      <c r="AK52" t="n" s="5">
        <f>(AJ52)-(AI52)</f>
        <v>0.0</v>
      </c>
      <c r="AL52" t="n" s="5">
        <f>(((((((((((B52)+(E52))+(H52))+(K52))+(N52))+(Q52))+(T52))+(W52))+(Z52))+(AC52))+(AF52))+(AI52)</f>
        <v>0.0</v>
      </c>
      <c r="AM52" t="n" s="5">
        <f>(((((((((((C52)+(F52))+(I52))+(L52))+(O52))+(R52))+(U52))+(X52))+(AA52))+(AD52))+(AG52))+(AJ52)</f>
        <v>0.0</v>
      </c>
      <c r="AN52" t="n" s="5">
        <f>(AM52)-(AL52)</f>
        <v>0.0</v>
      </c>
    </row>
    <row r="53">
      <c r="A53" t="s" s="3">
        <v>62</v>
      </c>
      <c r="B53" s="4"/>
      <c r="C53" t="n" s="5">
        <f>20.83</f>
        <v>0.0</v>
      </c>
      <c r="D53" t="n" s="5">
        <f>(C53)-(B53)</f>
        <v>0.0</v>
      </c>
      <c r="E53" s="4"/>
      <c r="F53" t="n" s="5">
        <f>20.83</f>
        <v>0.0</v>
      </c>
      <c r="G53" t="n" s="5">
        <f>(F53)-(E53)</f>
        <v>0.0</v>
      </c>
      <c r="H53" s="4"/>
      <c r="I53" t="n" s="5">
        <f>20.83</f>
        <v>0.0</v>
      </c>
      <c r="J53" t="n" s="5">
        <f>(I53)-(H53)</f>
        <v>0.0</v>
      </c>
      <c r="K53" s="4"/>
      <c r="L53" t="n" s="5">
        <f>20.83</f>
        <v>0.0</v>
      </c>
      <c r="M53" t="n" s="5">
        <f>(L53)-(K53)</f>
        <v>0.0</v>
      </c>
      <c r="N53" s="4"/>
      <c r="O53" t="n" s="5">
        <f>20.83</f>
        <v>0.0</v>
      </c>
      <c r="P53" t="n" s="5">
        <f>(O53)-(N53)</f>
        <v>0.0</v>
      </c>
      <c r="Q53" s="4"/>
      <c r="R53" t="n" s="5">
        <f>20.83</f>
        <v>0.0</v>
      </c>
      <c r="S53" t="n" s="5">
        <f>(R53)-(Q53)</f>
        <v>0.0</v>
      </c>
      <c r="T53" s="4"/>
      <c r="U53" t="n" s="5">
        <f>20.83</f>
        <v>0.0</v>
      </c>
      <c r="V53" t="n" s="5">
        <f>(U53)-(T53)</f>
        <v>0.0</v>
      </c>
      <c r="W53" s="4"/>
      <c r="X53" t="n" s="5">
        <f>20.83</f>
        <v>0.0</v>
      </c>
      <c r="Y53" t="n" s="5">
        <f>(X53)-(W53)</f>
        <v>0.0</v>
      </c>
      <c r="Z53" s="4"/>
      <c r="AA53" t="n" s="5">
        <f>20.83</f>
        <v>0.0</v>
      </c>
      <c r="AB53" t="n" s="5">
        <f>(AA53)-(Z53)</f>
        <v>0.0</v>
      </c>
      <c r="AC53" s="4"/>
      <c r="AD53" t="n" s="5">
        <f>20.83</f>
        <v>0.0</v>
      </c>
      <c r="AE53" t="n" s="5">
        <f>(AD53)-(AC53)</f>
        <v>0.0</v>
      </c>
      <c r="AF53" s="4"/>
      <c r="AG53" t="n" s="5">
        <f>20.83</f>
        <v>0.0</v>
      </c>
      <c r="AH53" t="n" s="5">
        <f>(AG53)-(AF53)</f>
        <v>0.0</v>
      </c>
      <c r="AI53" s="4"/>
      <c r="AJ53" t="n" s="5">
        <f>20.87</f>
        <v>0.0</v>
      </c>
      <c r="AK53" t="n" s="5">
        <f>(AJ53)-(AI53)</f>
        <v>0.0</v>
      </c>
      <c r="AL53" t="n" s="5">
        <f>(((((((((((B53)+(E53))+(H53))+(K53))+(N53))+(Q53))+(T53))+(W53))+(Z53))+(AC53))+(AF53))+(AI53)</f>
        <v>0.0</v>
      </c>
      <c r="AM53" t="n" s="5">
        <f>(((((((((((C53)+(F53))+(I53))+(L53))+(O53))+(R53))+(U53))+(X53))+(AA53))+(AD53))+(AG53))+(AJ53)</f>
        <v>0.0</v>
      </c>
      <c r="AN53" t="n" s="5">
        <f>(AM53)-(AL53)</f>
        <v>0.0</v>
      </c>
    </row>
    <row r="54">
      <c r="A54" t="s" s="3">
        <v>63</v>
      </c>
      <c r="B54" s="4"/>
      <c r="C54" t="n" s="5">
        <f>16.67</f>
        <v>0.0</v>
      </c>
      <c r="D54" t="n" s="5">
        <f>(C54)-(B54)</f>
        <v>0.0</v>
      </c>
      <c r="E54" s="4"/>
      <c r="F54" t="n" s="5">
        <f>16.67</f>
        <v>0.0</v>
      </c>
      <c r="G54" t="n" s="5">
        <f>(F54)-(E54)</f>
        <v>0.0</v>
      </c>
      <c r="H54" s="4"/>
      <c r="I54" t="n" s="5">
        <f>16.67</f>
        <v>0.0</v>
      </c>
      <c r="J54" t="n" s="5">
        <f>(I54)-(H54)</f>
        <v>0.0</v>
      </c>
      <c r="K54" s="4"/>
      <c r="L54" t="n" s="5">
        <f>16.67</f>
        <v>0.0</v>
      </c>
      <c r="M54" t="n" s="5">
        <f>(L54)-(K54)</f>
        <v>0.0</v>
      </c>
      <c r="N54" s="4"/>
      <c r="O54" t="n" s="5">
        <f>16.67</f>
        <v>0.0</v>
      </c>
      <c r="P54" t="n" s="5">
        <f>(O54)-(N54)</f>
        <v>0.0</v>
      </c>
      <c r="Q54" s="4"/>
      <c r="R54" t="n" s="5">
        <f>16.67</f>
        <v>0.0</v>
      </c>
      <c r="S54" t="n" s="5">
        <f>(R54)-(Q54)</f>
        <v>0.0</v>
      </c>
      <c r="T54" s="4"/>
      <c r="U54" t="n" s="5">
        <f>16.67</f>
        <v>0.0</v>
      </c>
      <c r="V54" t="n" s="5">
        <f>(U54)-(T54)</f>
        <v>0.0</v>
      </c>
      <c r="W54" s="4"/>
      <c r="X54" t="n" s="5">
        <f>16.67</f>
        <v>0.0</v>
      </c>
      <c r="Y54" t="n" s="5">
        <f>(X54)-(W54)</f>
        <v>0.0</v>
      </c>
      <c r="Z54" s="4"/>
      <c r="AA54" t="n" s="5">
        <f>16.67</f>
        <v>0.0</v>
      </c>
      <c r="AB54" t="n" s="5">
        <f>(AA54)-(Z54)</f>
        <v>0.0</v>
      </c>
      <c r="AC54" s="4"/>
      <c r="AD54" t="n" s="5">
        <f>16.67</f>
        <v>0.0</v>
      </c>
      <c r="AE54" t="n" s="5">
        <f>(AD54)-(AC54)</f>
        <v>0.0</v>
      </c>
      <c r="AF54" s="4"/>
      <c r="AG54" t="n" s="5">
        <f>16.67</f>
        <v>0.0</v>
      </c>
      <c r="AH54" t="n" s="5">
        <f>(AG54)-(AF54)</f>
        <v>0.0</v>
      </c>
      <c r="AI54" s="4"/>
      <c r="AJ54" t="n" s="5">
        <f>16.63</f>
        <v>0.0</v>
      </c>
      <c r="AK54" t="n" s="5">
        <f>(AJ54)-(AI54)</f>
        <v>0.0</v>
      </c>
      <c r="AL54" t="n" s="5">
        <f>(((((((((((B54)+(E54))+(H54))+(K54))+(N54))+(Q54))+(T54))+(W54))+(Z54))+(AC54))+(AF54))+(AI54)</f>
        <v>0.0</v>
      </c>
      <c r="AM54" t="n" s="5">
        <f>(((((((((((C54)+(F54))+(I54))+(L54))+(O54))+(R54))+(U54))+(X54))+(AA54))+(AD54))+(AG54))+(AJ54)</f>
        <v>0.0</v>
      </c>
      <c r="AN54" t="n" s="5">
        <f>(AM54)-(AL54)</f>
        <v>0.0</v>
      </c>
    </row>
    <row r="55">
      <c r="A55" t="s" s="3">
        <v>64</v>
      </c>
      <c r="B55" s="4"/>
      <c r="C55" t="n" s="5">
        <f>45.83</f>
        <v>0.0</v>
      </c>
      <c r="D55" t="n" s="5">
        <f>(C55)-(B55)</f>
        <v>0.0</v>
      </c>
      <c r="E55" t="n" s="5">
        <f>31.16</f>
        <v>0.0</v>
      </c>
      <c r="F55" t="n" s="5">
        <f>45.83</f>
        <v>0.0</v>
      </c>
      <c r="G55" t="n" s="5">
        <f>(F55)-(E55)</f>
        <v>0.0</v>
      </c>
      <c r="H55" s="4"/>
      <c r="I55" t="n" s="5">
        <f>45.83</f>
        <v>0.0</v>
      </c>
      <c r="J55" t="n" s="5">
        <f>(I55)-(H55)</f>
        <v>0.0</v>
      </c>
      <c r="K55" s="4"/>
      <c r="L55" t="n" s="5">
        <f>45.83</f>
        <v>0.0</v>
      </c>
      <c r="M55" t="n" s="5">
        <f>(L55)-(K55)</f>
        <v>0.0</v>
      </c>
      <c r="N55" s="4"/>
      <c r="O55" t="n" s="5">
        <f>45.83</f>
        <v>0.0</v>
      </c>
      <c r="P55" t="n" s="5">
        <f>(O55)-(N55)</f>
        <v>0.0</v>
      </c>
      <c r="Q55" s="4"/>
      <c r="R55" t="n" s="5">
        <f>45.83</f>
        <v>0.0</v>
      </c>
      <c r="S55" t="n" s="5">
        <f>(R55)-(Q55)</f>
        <v>0.0</v>
      </c>
      <c r="T55" s="4"/>
      <c r="U55" t="n" s="5">
        <f>45.83</f>
        <v>0.0</v>
      </c>
      <c r="V55" t="n" s="5">
        <f>(U55)-(T55)</f>
        <v>0.0</v>
      </c>
      <c r="W55" s="4"/>
      <c r="X55" t="n" s="5">
        <f>45.83</f>
        <v>0.0</v>
      </c>
      <c r="Y55" t="n" s="5">
        <f>(X55)-(W55)</f>
        <v>0.0</v>
      </c>
      <c r="Z55" t="n" s="5">
        <f>20.14</f>
        <v>0.0</v>
      </c>
      <c r="AA55" t="n" s="5">
        <f>45.83</f>
        <v>0.0</v>
      </c>
      <c r="AB55" t="n" s="5">
        <f>(AA55)-(Z55)</f>
        <v>0.0</v>
      </c>
      <c r="AC55" s="4"/>
      <c r="AD55" t="n" s="5">
        <f>45.83</f>
        <v>0.0</v>
      </c>
      <c r="AE55" t="n" s="5">
        <f>(AD55)-(AC55)</f>
        <v>0.0</v>
      </c>
      <c r="AF55" s="4"/>
      <c r="AG55" t="n" s="5">
        <f>45.83</f>
        <v>0.0</v>
      </c>
      <c r="AH55" t="n" s="5">
        <f>(AG55)-(AF55)</f>
        <v>0.0</v>
      </c>
      <c r="AI55" s="4"/>
      <c r="AJ55" t="n" s="5">
        <f>45.87</f>
        <v>0.0</v>
      </c>
      <c r="AK55" t="n" s="5">
        <f>(AJ55)-(AI55)</f>
        <v>0.0</v>
      </c>
      <c r="AL55" t="n" s="5">
        <f>(((((((((((B55)+(E55))+(H55))+(K55))+(N55))+(Q55))+(T55))+(W55))+(Z55))+(AC55))+(AF55))+(AI55)</f>
        <v>0.0</v>
      </c>
      <c r="AM55" t="n" s="5">
        <f>(((((((((((C55)+(F55))+(I55))+(L55))+(O55))+(R55))+(U55))+(X55))+(AA55))+(AD55))+(AG55))+(AJ55)</f>
        <v>0.0</v>
      </c>
      <c r="AN55" t="n" s="5">
        <f>(AM55)-(AL55)</f>
        <v>0.0</v>
      </c>
    </row>
    <row r="56">
      <c r="A56" t="s" s="3">
        <v>65</v>
      </c>
      <c r="B56" t="n" s="6">
        <f>(((((((((B46)+(B47))+(B48))+(B49))+(B50))+(B51))+(B52))+(B53))+(B54))+(B55)</f>
        <v>0.0</v>
      </c>
      <c r="C56" t="n" s="6">
        <f>(((((((((C46)+(C47))+(C48))+(C49))+(C50))+(C51))+(C52))+(C53))+(C54))+(C55)</f>
        <v>0.0</v>
      </c>
      <c r="D56" t="n" s="6">
        <f>(C56)-(B56)</f>
        <v>0.0</v>
      </c>
      <c r="E56" t="n" s="6">
        <f>(((((((((E46)+(E47))+(E48))+(E49))+(E50))+(E51))+(E52))+(E53))+(E54))+(E55)</f>
        <v>0.0</v>
      </c>
      <c r="F56" t="n" s="6">
        <f>(((((((((F46)+(F47))+(F48))+(F49))+(F50))+(F51))+(F52))+(F53))+(F54))+(F55)</f>
        <v>0.0</v>
      </c>
      <c r="G56" t="n" s="6">
        <f>(F56)-(E56)</f>
        <v>0.0</v>
      </c>
      <c r="H56" t="n" s="6">
        <f>(((((((((H46)+(H47))+(H48))+(H49))+(H50))+(H51))+(H52))+(H53))+(H54))+(H55)</f>
        <v>0.0</v>
      </c>
      <c r="I56" t="n" s="6">
        <f>(((((((((I46)+(I47))+(I48))+(I49))+(I50))+(I51))+(I52))+(I53))+(I54))+(I55)</f>
        <v>0.0</v>
      </c>
      <c r="J56" t="n" s="6">
        <f>(I56)-(H56)</f>
        <v>0.0</v>
      </c>
      <c r="K56" t="n" s="6">
        <f>(((((((((K46)+(K47))+(K48))+(K49))+(K50))+(K51))+(K52))+(K53))+(K54))+(K55)</f>
        <v>0.0</v>
      </c>
      <c r="L56" t="n" s="6">
        <f>(((((((((L46)+(L47))+(L48))+(L49))+(L50))+(L51))+(L52))+(L53))+(L54))+(L55)</f>
        <v>0.0</v>
      </c>
      <c r="M56" t="n" s="6">
        <f>(L56)-(K56)</f>
        <v>0.0</v>
      </c>
      <c r="N56" t="n" s="6">
        <f>(((((((((N46)+(N47))+(N48))+(N49))+(N50))+(N51))+(N52))+(N53))+(N54))+(N55)</f>
        <v>0.0</v>
      </c>
      <c r="O56" t="n" s="6">
        <f>(((((((((O46)+(O47))+(O48))+(O49))+(O50))+(O51))+(O52))+(O53))+(O54))+(O55)</f>
        <v>0.0</v>
      </c>
      <c r="P56" t="n" s="6">
        <f>(O56)-(N56)</f>
        <v>0.0</v>
      </c>
      <c r="Q56" t="n" s="6">
        <f>(((((((((Q46)+(Q47))+(Q48))+(Q49))+(Q50))+(Q51))+(Q52))+(Q53))+(Q54))+(Q55)</f>
        <v>0.0</v>
      </c>
      <c r="R56" t="n" s="6">
        <f>(((((((((R46)+(R47))+(R48))+(R49))+(R50))+(R51))+(R52))+(R53))+(R54))+(R55)</f>
        <v>0.0</v>
      </c>
      <c r="S56" t="n" s="6">
        <f>(R56)-(Q56)</f>
        <v>0.0</v>
      </c>
      <c r="T56" t="n" s="6">
        <f>(((((((((T46)+(T47))+(T48))+(T49))+(T50))+(T51))+(T52))+(T53))+(T54))+(T55)</f>
        <v>0.0</v>
      </c>
      <c r="U56" t="n" s="6">
        <f>(((((((((U46)+(U47))+(U48))+(U49))+(U50))+(U51))+(U52))+(U53))+(U54))+(U55)</f>
        <v>0.0</v>
      </c>
      <c r="V56" t="n" s="6">
        <f>(U56)-(T56)</f>
        <v>0.0</v>
      </c>
      <c r="W56" t="n" s="6">
        <f>(((((((((W46)+(W47))+(W48))+(W49))+(W50))+(W51))+(W52))+(W53))+(W54))+(W55)</f>
        <v>0.0</v>
      </c>
      <c r="X56" t="n" s="6">
        <f>(((((((((X46)+(X47))+(X48))+(X49))+(X50))+(X51))+(X52))+(X53))+(X54))+(X55)</f>
        <v>0.0</v>
      </c>
      <c r="Y56" t="n" s="6">
        <f>(X56)-(W56)</f>
        <v>0.0</v>
      </c>
      <c r="Z56" t="n" s="6">
        <f>(((((((((Z46)+(Z47))+(Z48))+(Z49))+(Z50))+(Z51))+(Z52))+(Z53))+(Z54))+(Z55)</f>
        <v>0.0</v>
      </c>
      <c r="AA56" t="n" s="6">
        <f>(((((((((AA46)+(AA47))+(AA48))+(AA49))+(AA50))+(AA51))+(AA52))+(AA53))+(AA54))+(AA55)</f>
        <v>0.0</v>
      </c>
      <c r="AB56" t="n" s="6">
        <f>(AA56)-(Z56)</f>
        <v>0.0</v>
      </c>
      <c r="AC56" t="n" s="6">
        <f>(((((((((AC46)+(AC47))+(AC48))+(AC49))+(AC50))+(AC51))+(AC52))+(AC53))+(AC54))+(AC55)</f>
        <v>0.0</v>
      </c>
      <c r="AD56" t="n" s="6">
        <f>(((((((((AD46)+(AD47))+(AD48))+(AD49))+(AD50))+(AD51))+(AD52))+(AD53))+(AD54))+(AD55)</f>
        <v>0.0</v>
      </c>
      <c r="AE56" t="n" s="6">
        <f>(AD56)-(AC56)</f>
        <v>0.0</v>
      </c>
      <c r="AF56" t="n" s="6">
        <f>(((((((((AF46)+(AF47))+(AF48))+(AF49))+(AF50))+(AF51))+(AF52))+(AF53))+(AF54))+(AF55)</f>
        <v>0.0</v>
      </c>
      <c r="AG56" t="n" s="6">
        <f>(((((((((AG46)+(AG47))+(AG48))+(AG49))+(AG50))+(AG51))+(AG52))+(AG53))+(AG54))+(AG55)</f>
        <v>0.0</v>
      </c>
      <c r="AH56" t="n" s="6">
        <f>(AG56)-(AF56)</f>
        <v>0.0</v>
      </c>
      <c r="AI56" t="n" s="6">
        <f>(((((((((AI46)+(AI47))+(AI48))+(AI49))+(AI50))+(AI51))+(AI52))+(AI53))+(AI54))+(AI55)</f>
        <v>0.0</v>
      </c>
      <c r="AJ56" t="n" s="6">
        <f>(((((((((AJ46)+(AJ47))+(AJ48))+(AJ49))+(AJ50))+(AJ51))+(AJ52))+(AJ53))+(AJ54))+(AJ55)</f>
        <v>0.0</v>
      </c>
      <c r="AK56" t="n" s="6">
        <f>(AJ56)-(AI56)</f>
        <v>0.0</v>
      </c>
      <c r="AL56" t="n" s="6">
        <f>(((((((((((B56)+(E56))+(H56))+(K56))+(N56))+(Q56))+(T56))+(W56))+(Z56))+(AC56))+(AF56))+(AI56)</f>
        <v>0.0</v>
      </c>
      <c r="AM56" t="n" s="6">
        <f>(((((((((((C56)+(F56))+(I56))+(L56))+(O56))+(R56))+(U56))+(X56))+(AA56))+(AD56))+(AG56))+(AJ56)</f>
        <v>0.0</v>
      </c>
      <c r="AN56" t="n" s="6">
        <f>(AM56)-(AL56)</f>
        <v>0.0</v>
      </c>
    </row>
    <row r="57">
      <c r="A57" t="s" s="3">
        <v>66</v>
      </c>
      <c r="B57" s="4"/>
      <c r="C57" s="4"/>
      <c r="D57" t="n" s="5">
        <f>(C57)-(B57)</f>
        <v>0.0</v>
      </c>
      <c r="E57" s="4"/>
      <c r="F57" s="4"/>
      <c r="G57" t="n" s="5">
        <f>(F57)-(E57)</f>
        <v>0.0</v>
      </c>
      <c r="H57" s="4"/>
      <c r="I57" s="4"/>
      <c r="J57" t="n" s="5">
        <f>(I57)-(H57)</f>
        <v>0.0</v>
      </c>
      <c r="K57" s="4"/>
      <c r="L57" s="4"/>
      <c r="M57" t="n" s="5">
        <f>(L57)-(K57)</f>
        <v>0.0</v>
      </c>
      <c r="N57" s="4"/>
      <c r="O57" s="4"/>
      <c r="P57" t="n" s="5">
        <f>(O57)-(N57)</f>
        <v>0.0</v>
      </c>
      <c r="Q57" s="4"/>
      <c r="R57" s="4"/>
      <c r="S57" t="n" s="5">
        <f>(R57)-(Q57)</f>
        <v>0.0</v>
      </c>
      <c r="T57" s="4"/>
      <c r="U57" s="4"/>
      <c r="V57" t="n" s="5">
        <f>(U57)-(T57)</f>
        <v>0.0</v>
      </c>
      <c r="W57" s="4"/>
      <c r="X57" s="4"/>
      <c r="Y57" t="n" s="5">
        <f>(X57)-(W57)</f>
        <v>0.0</v>
      </c>
      <c r="Z57" s="4"/>
      <c r="AA57" s="4"/>
      <c r="AB57" t="n" s="5">
        <f>(AA57)-(Z57)</f>
        <v>0.0</v>
      </c>
      <c r="AC57" s="4"/>
      <c r="AD57" s="4"/>
      <c r="AE57" t="n" s="5">
        <f>(AD57)-(AC57)</f>
        <v>0.0</v>
      </c>
      <c r="AF57" s="4"/>
      <c r="AG57" s="4"/>
      <c r="AH57" t="n" s="5">
        <f>(AG57)-(AF57)</f>
        <v>0.0</v>
      </c>
      <c r="AI57" s="4"/>
      <c r="AJ57" s="4"/>
      <c r="AK57" t="n" s="5">
        <f>(AJ57)-(AI57)</f>
        <v>0.0</v>
      </c>
      <c r="AL57" t="n" s="5">
        <f>(((((((((((B57)+(E57))+(H57))+(K57))+(N57))+(Q57))+(T57))+(W57))+(Z57))+(AC57))+(AF57))+(AI57)</f>
        <v>0.0</v>
      </c>
      <c r="AM57" t="n" s="5">
        <f>(((((((((((C57)+(F57))+(I57))+(L57))+(O57))+(R57))+(U57))+(X57))+(AA57))+(AD57))+(AG57))+(AJ57)</f>
        <v>0.0</v>
      </c>
      <c r="AN57" t="n" s="5">
        <f>(AM57)-(AL57)</f>
        <v>0.0</v>
      </c>
    </row>
    <row r="58">
      <c r="A58" t="s" s="3">
        <v>67</v>
      </c>
      <c r="B58" s="4"/>
      <c r="C58" t="n" s="5">
        <f>41.67</f>
        <v>0.0</v>
      </c>
      <c r="D58" t="n" s="5">
        <f>(C58)-(B58)</f>
        <v>0.0</v>
      </c>
      <c r="E58" s="4"/>
      <c r="F58" t="n" s="5">
        <f>41.67</f>
        <v>0.0</v>
      </c>
      <c r="G58" t="n" s="5">
        <f>(F58)-(E58)</f>
        <v>0.0</v>
      </c>
      <c r="H58" s="4"/>
      <c r="I58" t="n" s="5">
        <f>41.67</f>
        <v>0.0</v>
      </c>
      <c r="J58" t="n" s="5">
        <f>(I58)-(H58)</f>
        <v>0.0</v>
      </c>
      <c r="K58" s="4"/>
      <c r="L58" t="n" s="5">
        <f>41.67</f>
        <v>0.0</v>
      </c>
      <c r="M58" t="n" s="5">
        <f>(L58)-(K58)</f>
        <v>0.0</v>
      </c>
      <c r="N58" s="4"/>
      <c r="O58" t="n" s="5">
        <f>41.67</f>
        <v>0.0</v>
      </c>
      <c r="P58" t="n" s="5">
        <f>(O58)-(N58)</f>
        <v>0.0</v>
      </c>
      <c r="Q58" s="4"/>
      <c r="R58" t="n" s="5">
        <f>41.67</f>
        <v>0.0</v>
      </c>
      <c r="S58" t="n" s="5">
        <f>(R58)-(Q58)</f>
        <v>0.0</v>
      </c>
      <c r="T58" s="4"/>
      <c r="U58" t="n" s="5">
        <f>41.67</f>
        <v>0.0</v>
      </c>
      <c r="V58" t="n" s="5">
        <f>(U58)-(T58)</f>
        <v>0.0</v>
      </c>
      <c r="W58" s="4"/>
      <c r="X58" t="n" s="5">
        <f>41.67</f>
        <v>0.0</v>
      </c>
      <c r="Y58" t="n" s="5">
        <f>(X58)-(W58)</f>
        <v>0.0</v>
      </c>
      <c r="Z58" s="4"/>
      <c r="AA58" t="n" s="5">
        <f>41.67</f>
        <v>0.0</v>
      </c>
      <c r="AB58" t="n" s="5">
        <f>(AA58)-(Z58)</f>
        <v>0.0</v>
      </c>
      <c r="AC58" s="4"/>
      <c r="AD58" t="n" s="5">
        <f>41.67</f>
        <v>0.0</v>
      </c>
      <c r="AE58" t="n" s="5">
        <f>(AD58)-(AC58)</f>
        <v>0.0</v>
      </c>
      <c r="AF58" s="4"/>
      <c r="AG58" t="n" s="5">
        <f>41.67</f>
        <v>0.0</v>
      </c>
      <c r="AH58" t="n" s="5">
        <f>(AG58)-(AF58)</f>
        <v>0.0</v>
      </c>
      <c r="AI58" s="4"/>
      <c r="AJ58" t="n" s="5">
        <f>41.63</f>
        <v>0.0</v>
      </c>
      <c r="AK58" t="n" s="5">
        <f>(AJ58)-(AI58)</f>
        <v>0.0</v>
      </c>
      <c r="AL58" t="n" s="5">
        <f>(((((((((((B58)+(E58))+(H58))+(K58))+(N58))+(Q58))+(T58))+(W58))+(Z58))+(AC58))+(AF58))+(AI58)</f>
        <v>0.0</v>
      </c>
      <c r="AM58" t="n" s="5">
        <f>(((((((((((C58)+(F58))+(I58))+(L58))+(O58))+(R58))+(U58))+(X58))+(AA58))+(AD58))+(AG58))+(AJ58)</f>
        <v>0.0</v>
      </c>
      <c r="AN58" t="n" s="5">
        <f>(AM58)-(AL58)</f>
        <v>0.0</v>
      </c>
    </row>
    <row r="59">
      <c r="A59" t="s" s="3">
        <v>68</v>
      </c>
      <c r="B59" s="4"/>
      <c r="C59" t="n" s="5">
        <f>83.33</f>
        <v>0.0</v>
      </c>
      <c r="D59" t="n" s="5">
        <f>(C59)-(B59)</f>
        <v>0.0</v>
      </c>
      <c r="E59" s="4"/>
      <c r="F59" t="n" s="5">
        <f>83.33</f>
        <v>0.0</v>
      </c>
      <c r="G59" t="n" s="5">
        <f>(F59)-(E59)</f>
        <v>0.0</v>
      </c>
      <c r="H59" s="4"/>
      <c r="I59" t="n" s="5">
        <f>83.33</f>
        <v>0.0</v>
      </c>
      <c r="J59" t="n" s="5">
        <f>(I59)-(H59)</f>
        <v>0.0</v>
      </c>
      <c r="K59" s="4"/>
      <c r="L59" t="n" s="5">
        <f>83.33</f>
        <v>0.0</v>
      </c>
      <c r="M59" t="n" s="5">
        <f>(L59)-(K59)</f>
        <v>0.0</v>
      </c>
      <c r="N59" s="4"/>
      <c r="O59" t="n" s="5">
        <f>83.33</f>
        <v>0.0</v>
      </c>
      <c r="P59" t="n" s="5">
        <f>(O59)-(N59)</f>
        <v>0.0</v>
      </c>
      <c r="Q59" s="4"/>
      <c r="R59" t="n" s="5">
        <f>83.33</f>
        <v>0.0</v>
      </c>
      <c r="S59" t="n" s="5">
        <f>(R59)-(Q59)</f>
        <v>0.0</v>
      </c>
      <c r="T59" s="4"/>
      <c r="U59" t="n" s="5">
        <f>83.33</f>
        <v>0.0</v>
      </c>
      <c r="V59" t="n" s="5">
        <f>(U59)-(T59)</f>
        <v>0.0</v>
      </c>
      <c r="W59" s="4"/>
      <c r="X59" t="n" s="5">
        <f>83.33</f>
        <v>0.0</v>
      </c>
      <c r="Y59" t="n" s="5">
        <f>(X59)-(W59)</f>
        <v>0.0</v>
      </c>
      <c r="Z59" s="4"/>
      <c r="AA59" t="n" s="5">
        <f>83.33</f>
        <v>0.0</v>
      </c>
      <c r="AB59" t="n" s="5">
        <f>(AA59)-(Z59)</f>
        <v>0.0</v>
      </c>
      <c r="AC59" s="4"/>
      <c r="AD59" t="n" s="5">
        <f>83.33</f>
        <v>0.0</v>
      </c>
      <c r="AE59" t="n" s="5">
        <f>(AD59)-(AC59)</f>
        <v>0.0</v>
      </c>
      <c r="AF59" s="4"/>
      <c r="AG59" t="n" s="5">
        <f>83.33</f>
        <v>0.0</v>
      </c>
      <c r="AH59" t="n" s="5">
        <f>(AG59)-(AF59)</f>
        <v>0.0</v>
      </c>
      <c r="AI59" s="4"/>
      <c r="AJ59" t="n" s="5">
        <f>83.37</f>
        <v>0.0</v>
      </c>
      <c r="AK59" t="n" s="5">
        <f>(AJ59)-(AI59)</f>
        <v>0.0</v>
      </c>
      <c r="AL59" t="n" s="5">
        <f>(((((((((((B59)+(E59))+(H59))+(K59))+(N59))+(Q59))+(T59))+(W59))+(Z59))+(AC59))+(AF59))+(AI59)</f>
        <v>0.0</v>
      </c>
      <c r="AM59" t="n" s="5">
        <f>(((((((((((C59)+(F59))+(I59))+(L59))+(O59))+(R59))+(U59))+(X59))+(AA59))+(AD59))+(AG59))+(AJ59)</f>
        <v>0.0</v>
      </c>
      <c r="AN59" t="n" s="5">
        <f>(AM59)-(AL59)</f>
        <v>0.0</v>
      </c>
    </row>
    <row r="60">
      <c r="A60" t="s" s="3">
        <v>69</v>
      </c>
      <c r="B60" s="4"/>
      <c r="C60" t="n" s="5">
        <f>62.50</f>
        <v>0.0</v>
      </c>
      <c r="D60" t="n" s="5">
        <f>(C60)-(B60)</f>
        <v>0.0</v>
      </c>
      <c r="E60" s="4"/>
      <c r="F60" t="n" s="5">
        <f>62.50</f>
        <v>0.0</v>
      </c>
      <c r="G60" t="n" s="5">
        <f>(F60)-(E60)</f>
        <v>0.0</v>
      </c>
      <c r="H60" s="4"/>
      <c r="I60" t="n" s="5">
        <f>62.50</f>
        <v>0.0</v>
      </c>
      <c r="J60" t="n" s="5">
        <f>(I60)-(H60)</f>
        <v>0.0</v>
      </c>
      <c r="K60" s="4"/>
      <c r="L60" t="n" s="5">
        <f>62.50</f>
        <v>0.0</v>
      </c>
      <c r="M60" t="n" s="5">
        <f>(L60)-(K60)</f>
        <v>0.0</v>
      </c>
      <c r="N60" s="4"/>
      <c r="O60" t="n" s="5">
        <f>62.50</f>
        <v>0.0</v>
      </c>
      <c r="P60" t="n" s="5">
        <f>(O60)-(N60)</f>
        <v>0.0</v>
      </c>
      <c r="Q60" s="4"/>
      <c r="R60" t="n" s="5">
        <f>62.50</f>
        <v>0.0</v>
      </c>
      <c r="S60" t="n" s="5">
        <f>(R60)-(Q60)</f>
        <v>0.0</v>
      </c>
      <c r="T60" s="4"/>
      <c r="U60" t="n" s="5">
        <f>62.50</f>
        <v>0.0</v>
      </c>
      <c r="V60" t="n" s="5">
        <f>(U60)-(T60)</f>
        <v>0.0</v>
      </c>
      <c r="W60" s="4"/>
      <c r="X60" t="n" s="5">
        <f>62.50</f>
        <v>0.0</v>
      </c>
      <c r="Y60" t="n" s="5">
        <f>(X60)-(W60)</f>
        <v>0.0</v>
      </c>
      <c r="Z60" s="4"/>
      <c r="AA60" t="n" s="5">
        <f>62.50</f>
        <v>0.0</v>
      </c>
      <c r="AB60" t="n" s="5">
        <f>(AA60)-(Z60)</f>
        <v>0.0</v>
      </c>
      <c r="AC60" s="4"/>
      <c r="AD60" t="n" s="5">
        <f>62.50</f>
        <v>0.0</v>
      </c>
      <c r="AE60" t="n" s="5">
        <f>(AD60)-(AC60)</f>
        <v>0.0</v>
      </c>
      <c r="AF60" s="4"/>
      <c r="AG60" t="n" s="5">
        <f>62.50</f>
        <v>0.0</v>
      </c>
      <c r="AH60" t="n" s="5">
        <f>(AG60)-(AF60)</f>
        <v>0.0</v>
      </c>
      <c r="AI60" s="4"/>
      <c r="AJ60" t="n" s="5">
        <f>62.50</f>
        <v>0.0</v>
      </c>
      <c r="AK60" t="n" s="5">
        <f>(AJ60)-(AI60)</f>
        <v>0.0</v>
      </c>
      <c r="AL60" t="n" s="5">
        <f>(((((((((((B60)+(E60))+(H60))+(K60))+(N60))+(Q60))+(T60))+(W60))+(Z60))+(AC60))+(AF60))+(AI60)</f>
        <v>0.0</v>
      </c>
      <c r="AM60" t="n" s="5">
        <f>(((((((((((C60)+(F60))+(I60))+(L60))+(O60))+(R60))+(U60))+(X60))+(AA60))+(AD60))+(AG60))+(AJ60)</f>
        <v>0.0</v>
      </c>
      <c r="AN60" t="n" s="5">
        <f>(AM60)-(AL60)</f>
        <v>0.0</v>
      </c>
    </row>
    <row r="61">
      <c r="A61" t="s" s="3">
        <v>70</v>
      </c>
      <c r="B61" s="4"/>
      <c r="C61" t="n" s="5">
        <f>41.67</f>
        <v>0.0</v>
      </c>
      <c r="D61" t="n" s="5">
        <f>(C61)-(B61)</f>
        <v>0.0</v>
      </c>
      <c r="E61" s="4"/>
      <c r="F61" t="n" s="5">
        <f>41.67</f>
        <v>0.0</v>
      </c>
      <c r="G61" t="n" s="5">
        <f>(F61)-(E61)</f>
        <v>0.0</v>
      </c>
      <c r="H61" s="4"/>
      <c r="I61" t="n" s="5">
        <f>41.67</f>
        <v>0.0</v>
      </c>
      <c r="J61" t="n" s="5">
        <f>(I61)-(H61)</f>
        <v>0.0</v>
      </c>
      <c r="K61" s="4"/>
      <c r="L61" t="n" s="5">
        <f>41.67</f>
        <v>0.0</v>
      </c>
      <c r="M61" t="n" s="5">
        <f>(L61)-(K61)</f>
        <v>0.0</v>
      </c>
      <c r="N61" s="4"/>
      <c r="O61" t="n" s="5">
        <f>41.67</f>
        <v>0.0</v>
      </c>
      <c r="P61" t="n" s="5">
        <f>(O61)-(N61)</f>
        <v>0.0</v>
      </c>
      <c r="Q61" s="4"/>
      <c r="R61" t="n" s="5">
        <f>41.67</f>
        <v>0.0</v>
      </c>
      <c r="S61" t="n" s="5">
        <f>(R61)-(Q61)</f>
        <v>0.0</v>
      </c>
      <c r="T61" s="4"/>
      <c r="U61" t="n" s="5">
        <f>41.67</f>
        <v>0.0</v>
      </c>
      <c r="V61" t="n" s="5">
        <f>(U61)-(T61)</f>
        <v>0.0</v>
      </c>
      <c r="W61" s="4"/>
      <c r="X61" t="n" s="5">
        <f>41.67</f>
        <v>0.0</v>
      </c>
      <c r="Y61" t="n" s="5">
        <f>(X61)-(W61)</f>
        <v>0.0</v>
      </c>
      <c r="Z61" s="4"/>
      <c r="AA61" t="n" s="5">
        <f>41.67</f>
        <v>0.0</v>
      </c>
      <c r="AB61" t="n" s="5">
        <f>(AA61)-(Z61)</f>
        <v>0.0</v>
      </c>
      <c r="AC61" s="4"/>
      <c r="AD61" t="n" s="5">
        <f>41.67</f>
        <v>0.0</v>
      </c>
      <c r="AE61" t="n" s="5">
        <f>(AD61)-(AC61)</f>
        <v>0.0</v>
      </c>
      <c r="AF61" s="4"/>
      <c r="AG61" t="n" s="5">
        <f>41.67</f>
        <v>0.0</v>
      </c>
      <c r="AH61" t="n" s="5">
        <f>(AG61)-(AF61)</f>
        <v>0.0</v>
      </c>
      <c r="AI61" s="4"/>
      <c r="AJ61" t="n" s="5">
        <f>41.63</f>
        <v>0.0</v>
      </c>
      <c r="AK61" t="n" s="5">
        <f>(AJ61)-(AI61)</f>
        <v>0.0</v>
      </c>
      <c r="AL61" t="n" s="5">
        <f>(((((((((((B61)+(E61))+(H61))+(K61))+(N61))+(Q61))+(T61))+(W61))+(Z61))+(AC61))+(AF61))+(AI61)</f>
        <v>0.0</v>
      </c>
      <c r="AM61" t="n" s="5">
        <f>(((((((((((C61)+(F61))+(I61))+(L61))+(O61))+(R61))+(U61))+(X61))+(AA61))+(AD61))+(AG61))+(AJ61)</f>
        <v>0.0</v>
      </c>
      <c r="AN61" t="n" s="5">
        <f>(AM61)-(AL61)</f>
        <v>0.0</v>
      </c>
    </row>
    <row r="62">
      <c r="A62" t="s" s="3">
        <v>71</v>
      </c>
      <c r="B62" t="n" s="5">
        <f>300.00</f>
        <v>0.0</v>
      </c>
      <c r="C62" s="4"/>
      <c r="D62" t="n" s="5">
        <f>(C62)-(B62)</f>
        <v>0.0</v>
      </c>
      <c r="E62" t="n" s="5">
        <f>613.60</f>
        <v>0.0</v>
      </c>
      <c r="F62" s="4"/>
      <c r="G62" t="n" s="5">
        <f>(F62)-(E62)</f>
        <v>0.0</v>
      </c>
      <c r="H62" s="4"/>
      <c r="I62" s="4"/>
      <c r="J62" t="n" s="5">
        <f>(I62)-(H62)</f>
        <v>0.0</v>
      </c>
      <c r="K62" s="4"/>
      <c r="L62" s="4"/>
      <c r="M62" t="n" s="5">
        <f>(L62)-(K62)</f>
        <v>0.0</v>
      </c>
      <c r="N62" s="4"/>
      <c r="O62" s="4"/>
      <c r="P62" t="n" s="5">
        <f>(O62)-(N62)</f>
        <v>0.0</v>
      </c>
      <c r="Q62" s="4"/>
      <c r="R62" s="4"/>
      <c r="S62" t="n" s="5">
        <f>(R62)-(Q62)</f>
        <v>0.0</v>
      </c>
      <c r="T62" s="4"/>
      <c r="U62" s="4"/>
      <c r="V62" t="n" s="5">
        <f>(U62)-(T62)</f>
        <v>0.0</v>
      </c>
      <c r="W62" s="4"/>
      <c r="X62" s="4"/>
      <c r="Y62" t="n" s="5">
        <f>(X62)-(W62)</f>
        <v>0.0</v>
      </c>
      <c r="Z62" s="4"/>
      <c r="AA62" s="4"/>
      <c r="AB62" t="n" s="5">
        <f>(AA62)-(Z62)</f>
        <v>0.0</v>
      </c>
      <c r="AC62" s="4"/>
      <c r="AD62" s="4"/>
      <c r="AE62" t="n" s="5">
        <f>(AD62)-(AC62)</f>
        <v>0.0</v>
      </c>
      <c r="AF62" s="4"/>
      <c r="AG62" s="4"/>
      <c r="AH62" t="n" s="5">
        <f>(AG62)-(AF62)</f>
        <v>0.0</v>
      </c>
      <c r="AI62" s="4"/>
      <c r="AJ62" s="4"/>
      <c r="AK62" t="n" s="5">
        <f>(AJ62)-(AI62)</f>
        <v>0.0</v>
      </c>
      <c r="AL62" t="n" s="5">
        <f>(((((((((((B62)+(E62))+(H62))+(K62))+(N62))+(Q62))+(T62))+(W62))+(Z62))+(AC62))+(AF62))+(AI62)</f>
        <v>0.0</v>
      </c>
      <c r="AM62" t="n" s="5">
        <f>(((((((((((C62)+(F62))+(I62))+(L62))+(O62))+(R62))+(U62))+(X62))+(AA62))+(AD62))+(AG62))+(AJ62)</f>
        <v>0.0</v>
      </c>
      <c r="AN62" t="n" s="5">
        <f>(AM62)-(AL62)</f>
        <v>0.0</v>
      </c>
    </row>
    <row r="63">
      <c r="A63" t="s" s="3">
        <v>72</v>
      </c>
      <c r="B63" s="4"/>
      <c r="C63" t="n" s="5">
        <f>83.33</f>
        <v>0.0</v>
      </c>
      <c r="D63" t="n" s="5">
        <f>(C63)-(B63)</f>
        <v>0.0</v>
      </c>
      <c r="E63" s="4"/>
      <c r="F63" t="n" s="5">
        <f>83.33</f>
        <v>0.0</v>
      </c>
      <c r="G63" t="n" s="5">
        <f>(F63)-(E63)</f>
        <v>0.0</v>
      </c>
      <c r="H63" s="4"/>
      <c r="I63" t="n" s="5">
        <f>83.33</f>
        <v>0.0</v>
      </c>
      <c r="J63" t="n" s="5">
        <f>(I63)-(H63)</f>
        <v>0.0</v>
      </c>
      <c r="K63" s="4"/>
      <c r="L63" t="n" s="5">
        <f>83.33</f>
        <v>0.0</v>
      </c>
      <c r="M63" t="n" s="5">
        <f>(L63)-(K63)</f>
        <v>0.0</v>
      </c>
      <c r="N63" s="4"/>
      <c r="O63" t="n" s="5">
        <f>83.33</f>
        <v>0.0</v>
      </c>
      <c r="P63" t="n" s="5">
        <f>(O63)-(N63)</f>
        <v>0.0</v>
      </c>
      <c r="Q63" s="4"/>
      <c r="R63" t="n" s="5">
        <f>83.33</f>
        <v>0.0</v>
      </c>
      <c r="S63" t="n" s="5">
        <f>(R63)-(Q63)</f>
        <v>0.0</v>
      </c>
      <c r="T63" s="4"/>
      <c r="U63" t="n" s="5">
        <f>83.33</f>
        <v>0.0</v>
      </c>
      <c r="V63" t="n" s="5">
        <f>(U63)-(T63)</f>
        <v>0.0</v>
      </c>
      <c r="W63" t="n" s="5">
        <f>500.00</f>
        <v>0.0</v>
      </c>
      <c r="X63" t="n" s="5">
        <f>83.33</f>
        <v>0.0</v>
      </c>
      <c r="Y63" t="n" s="5">
        <f>(X63)-(W63)</f>
        <v>0.0</v>
      </c>
      <c r="Z63" s="4"/>
      <c r="AA63" t="n" s="5">
        <f>83.33</f>
        <v>0.0</v>
      </c>
      <c r="AB63" t="n" s="5">
        <f>(AA63)-(Z63)</f>
        <v>0.0</v>
      </c>
      <c r="AC63" s="4"/>
      <c r="AD63" t="n" s="5">
        <f>83.33</f>
        <v>0.0</v>
      </c>
      <c r="AE63" t="n" s="5">
        <f>(AD63)-(AC63)</f>
        <v>0.0</v>
      </c>
      <c r="AF63" s="4"/>
      <c r="AG63" t="n" s="5">
        <f>83.33</f>
        <v>0.0</v>
      </c>
      <c r="AH63" t="n" s="5">
        <f>(AG63)-(AF63)</f>
        <v>0.0</v>
      </c>
      <c r="AI63" s="4"/>
      <c r="AJ63" t="n" s="5">
        <f>83.37</f>
        <v>0.0</v>
      </c>
      <c r="AK63" t="n" s="5">
        <f>(AJ63)-(AI63)</f>
        <v>0.0</v>
      </c>
      <c r="AL63" t="n" s="5">
        <f>(((((((((((B63)+(E63))+(H63))+(K63))+(N63))+(Q63))+(T63))+(W63))+(Z63))+(AC63))+(AF63))+(AI63)</f>
        <v>0.0</v>
      </c>
      <c r="AM63" t="n" s="5">
        <f>(((((((((((C63)+(F63))+(I63))+(L63))+(O63))+(R63))+(U63))+(X63))+(AA63))+(AD63))+(AG63))+(AJ63)</f>
        <v>0.0</v>
      </c>
      <c r="AN63" t="n" s="5">
        <f>(AM63)-(AL63)</f>
        <v>0.0</v>
      </c>
    </row>
    <row r="64">
      <c r="A64" t="s" s="3">
        <v>73</v>
      </c>
      <c r="B64" s="4"/>
      <c r="C64" t="n" s="5">
        <f>208.33</f>
        <v>0.0</v>
      </c>
      <c r="D64" t="n" s="5">
        <f>(C64)-(B64)</f>
        <v>0.0</v>
      </c>
      <c r="E64" s="4"/>
      <c r="F64" t="n" s="5">
        <f>208.33</f>
        <v>0.0</v>
      </c>
      <c r="G64" t="n" s="5">
        <f>(F64)-(E64)</f>
        <v>0.0</v>
      </c>
      <c r="H64" s="4"/>
      <c r="I64" t="n" s="5">
        <f>208.33</f>
        <v>0.0</v>
      </c>
      <c r="J64" t="n" s="5">
        <f>(I64)-(H64)</f>
        <v>0.0</v>
      </c>
      <c r="K64" s="4"/>
      <c r="L64" t="n" s="5">
        <f>208.33</f>
        <v>0.0</v>
      </c>
      <c r="M64" t="n" s="5">
        <f>(L64)-(K64)</f>
        <v>0.0</v>
      </c>
      <c r="N64" s="4"/>
      <c r="O64" t="n" s="5">
        <f>208.33</f>
        <v>0.0</v>
      </c>
      <c r="P64" t="n" s="5">
        <f>(O64)-(N64)</f>
        <v>0.0</v>
      </c>
      <c r="Q64" s="4"/>
      <c r="R64" t="n" s="5">
        <f>208.33</f>
        <v>0.0</v>
      </c>
      <c r="S64" t="n" s="5">
        <f>(R64)-(Q64)</f>
        <v>0.0</v>
      </c>
      <c r="T64" s="4"/>
      <c r="U64" t="n" s="5">
        <f>208.33</f>
        <v>0.0</v>
      </c>
      <c r="V64" t="n" s="5">
        <f>(U64)-(T64)</f>
        <v>0.0</v>
      </c>
      <c r="W64" s="4"/>
      <c r="X64" t="n" s="5">
        <f>208.33</f>
        <v>0.0</v>
      </c>
      <c r="Y64" t="n" s="5">
        <f>(X64)-(W64)</f>
        <v>0.0</v>
      </c>
      <c r="Z64" s="4"/>
      <c r="AA64" t="n" s="5">
        <f>208.33</f>
        <v>0.0</v>
      </c>
      <c r="AB64" t="n" s="5">
        <f>(AA64)-(Z64)</f>
        <v>0.0</v>
      </c>
      <c r="AC64" s="4"/>
      <c r="AD64" t="n" s="5">
        <f>208.33</f>
        <v>0.0</v>
      </c>
      <c r="AE64" t="n" s="5">
        <f>(AD64)-(AC64)</f>
        <v>0.0</v>
      </c>
      <c r="AF64" s="4"/>
      <c r="AG64" t="n" s="5">
        <f>208.33</f>
        <v>0.0</v>
      </c>
      <c r="AH64" t="n" s="5">
        <f>(AG64)-(AF64)</f>
        <v>0.0</v>
      </c>
      <c r="AI64" s="4"/>
      <c r="AJ64" t="n" s="5">
        <f>208.37</f>
        <v>0.0</v>
      </c>
      <c r="AK64" t="n" s="5">
        <f>(AJ64)-(AI64)</f>
        <v>0.0</v>
      </c>
      <c r="AL64" t="n" s="5">
        <f>(((((((((((B64)+(E64))+(H64))+(K64))+(N64))+(Q64))+(T64))+(W64))+(Z64))+(AC64))+(AF64))+(AI64)</f>
        <v>0.0</v>
      </c>
      <c r="AM64" t="n" s="5">
        <f>(((((((((((C64)+(F64))+(I64))+(L64))+(O64))+(R64))+(U64))+(X64))+(AA64))+(AD64))+(AG64))+(AJ64)</f>
        <v>0.0</v>
      </c>
      <c r="AN64" t="n" s="5">
        <f>(AM64)-(AL64)</f>
        <v>0.0</v>
      </c>
    </row>
    <row r="65">
      <c r="A65" t="s" s="3">
        <v>74</v>
      </c>
      <c r="B65" s="4"/>
      <c r="C65" t="n" s="5">
        <f>58.33</f>
        <v>0.0</v>
      </c>
      <c r="D65" t="n" s="5">
        <f>(C65)-(B65)</f>
        <v>0.0</v>
      </c>
      <c r="E65" s="4"/>
      <c r="F65" t="n" s="5">
        <f>58.33</f>
        <v>0.0</v>
      </c>
      <c r="G65" t="n" s="5">
        <f>(F65)-(E65)</f>
        <v>0.0</v>
      </c>
      <c r="H65" s="4"/>
      <c r="I65" t="n" s="5">
        <f>58.33</f>
        <v>0.0</v>
      </c>
      <c r="J65" t="n" s="5">
        <f>(I65)-(H65)</f>
        <v>0.0</v>
      </c>
      <c r="K65" s="4"/>
      <c r="L65" t="n" s="5">
        <f>58.33</f>
        <v>0.0</v>
      </c>
      <c r="M65" t="n" s="5">
        <f>(L65)-(K65)</f>
        <v>0.0</v>
      </c>
      <c r="N65" s="4"/>
      <c r="O65" t="n" s="5">
        <f>58.33</f>
        <v>0.0</v>
      </c>
      <c r="P65" t="n" s="5">
        <f>(O65)-(N65)</f>
        <v>0.0</v>
      </c>
      <c r="Q65" s="4"/>
      <c r="R65" t="n" s="5">
        <f>58.33</f>
        <v>0.0</v>
      </c>
      <c r="S65" t="n" s="5">
        <f>(R65)-(Q65)</f>
        <v>0.0</v>
      </c>
      <c r="T65" s="4"/>
      <c r="U65" t="n" s="5">
        <f>58.33</f>
        <v>0.0</v>
      </c>
      <c r="V65" t="n" s="5">
        <f>(U65)-(T65)</f>
        <v>0.0</v>
      </c>
      <c r="W65" s="4"/>
      <c r="X65" t="n" s="5">
        <f>58.33</f>
        <v>0.0</v>
      </c>
      <c r="Y65" t="n" s="5">
        <f>(X65)-(W65)</f>
        <v>0.0</v>
      </c>
      <c r="Z65" s="4"/>
      <c r="AA65" t="n" s="5">
        <f>58.33</f>
        <v>0.0</v>
      </c>
      <c r="AB65" t="n" s="5">
        <f>(AA65)-(Z65)</f>
        <v>0.0</v>
      </c>
      <c r="AC65" s="4"/>
      <c r="AD65" t="n" s="5">
        <f>58.33</f>
        <v>0.0</v>
      </c>
      <c r="AE65" t="n" s="5">
        <f>(AD65)-(AC65)</f>
        <v>0.0</v>
      </c>
      <c r="AF65" s="4"/>
      <c r="AG65" t="n" s="5">
        <f>58.33</f>
        <v>0.0</v>
      </c>
      <c r="AH65" t="n" s="5">
        <f>(AG65)-(AF65)</f>
        <v>0.0</v>
      </c>
      <c r="AI65" s="4"/>
      <c r="AJ65" t="n" s="5">
        <f>58.37</f>
        <v>0.0</v>
      </c>
      <c r="AK65" t="n" s="5">
        <f>(AJ65)-(AI65)</f>
        <v>0.0</v>
      </c>
      <c r="AL65" t="n" s="5">
        <f>(((((((((((B65)+(E65))+(H65))+(K65))+(N65))+(Q65))+(T65))+(W65))+(Z65))+(AC65))+(AF65))+(AI65)</f>
        <v>0.0</v>
      </c>
      <c r="AM65" t="n" s="5">
        <f>(((((((((((C65)+(F65))+(I65))+(L65))+(O65))+(R65))+(U65))+(X65))+(AA65))+(AD65))+(AG65))+(AJ65)</f>
        <v>0.0</v>
      </c>
      <c r="AN65" t="n" s="5">
        <f>(AM65)-(AL65)</f>
        <v>0.0</v>
      </c>
    </row>
    <row r="66">
      <c r="A66" t="s" s="3">
        <v>75</v>
      </c>
      <c r="B66" s="4"/>
      <c r="C66" t="n" s="5">
        <f>41.67</f>
        <v>0.0</v>
      </c>
      <c r="D66" t="n" s="5">
        <f>(C66)-(B66)</f>
        <v>0.0</v>
      </c>
      <c r="E66" s="4"/>
      <c r="F66" t="n" s="5">
        <f>41.67</f>
        <v>0.0</v>
      </c>
      <c r="G66" t="n" s="5">
        <f>(F66)-(E66)</f>
        <v>0.0</v>
      </c>
      <c r="H66" s="4"/>
      <c r="I66" t="n" s="5">
        <f>41.67</f>
        <v>0.0</v>
      </c>
      <c r="J66" t="n" s="5">
        <f>(I66)-(H66)</f>
        <v>0.0</v>
      </c>
      <c r="K66" s="4"/>
      <c r="L66" t="n" s="5">
        <f>41.67</f>
        <v>0.0</v>
      </c>
      <c r="M66" t="n" s="5">
        <f>(L66)-(K66)</f>
        <v>0.0</v>
      </c>
      <c r="N66" s="4"/>
      <c r="O66" t="n" s="5">
        <f>41.67</f>
        <v>0.0</v>
      </c>
      <c r="P66" t="n" s="5">
        <f>(O66)-(N66)</f>
        <v>0.0</v>
      </c>
      <c r="Q66" s="4"/>
      <c r="R66" t="n" s="5">
        <f>41.67</f>
        <v>0.0</v>
      </c>
      <c r="S66" t="n" s="5">
        <f>(R66)-(Q66)</f>
        <v>0.0</v>
      </c>
      <c r="T66" s="4"/>
      <c r="U66" t="n" s="5">
        <f>41.67</f>
        <v>0.0</v>
      </c>
      <c r="V66" t="n" s="5">
        <f>(U66)-(T66)</f>
        <v>0.0</v>
      </c>
      <c r="W66" s="4"/>
      <c r="X66" t="n" s="5">
        <f>41.67</f>
        <v>0.0</v>
      </c>
      <c r="Y66" t="n" s="5">
        <f>(X66)-(W66)</f>
        <v>0.0</v>
      </c>
      <c r="Z66" s="4"/>
      <c r="AA66" t="n" s="5">
        <f>41.67</f>
        <v>0.0</v>
      </c>
      <c r="AB66" t="n" s="5">
        <f>(AA66)-(Z66)</f>
        <v>0.0</v>
      </c>
      <c r="AC66" s="4"/>
      <c r="AD66" t="n" s="5">
        <f>41.67</f>
        <v>0.0</v>
      </c>
      <c r="AE66" t="n" s="5">
        <f>(AD66)-(AC66)</f>
        <v>0.0</v>
      </c>
      <c r="AF66" s="4"/>
      <c r="AG66" t="n" s="5">
        <f>41.67</f>
        <v>0.0</v>
      </c>
      <c r="AH66" t="n" s="5">
        <f>(AG66)-(AF66)</f>
        <v>0.0</v>
      </c>
      <c r="AI66" s="4"/>
      <c r="AJ66" t="n" s="5">
        <f>41.63</f>
        <v>0.0</v>
      </c>
      <c r="AK66" t="n" s="5">
        <f>(AJ66)-(AI66)</f>
        <v>0.0</v>
      </c>
      <c r="AL66" t="n" s="5">
        <f>(((((((((((B66)+(E66))+(H66))+(K66))+(N66))+(Q66))+(T66))+(W66))+(Z66))+(AC66))+(AF66))+(AI66)</f>
        <v>0.0</v>
      </c>
      <c r="AM66" t="n" s="5">
        <f>(((((((((((C66)+(F66))+(I66))+(L66))+(O66))+(R66))+(U66))+(X66))+(AA66))+(AD66))+(AG66))+(AJ66)</f>
        <v>0.0</v>
      </c>
      <c r="AN66" t="n" s="5">
        <f>(AM66)-(AL66)</f>
        <v>0.0</v>
      </c>
    </row>
    <row r="67">
      <c r="A67" t="s" s="3">
        <v>76</v>
      </c>
      <c r="B67" s="4"/>
      <c r="C67" s="4"/>
      <c r="D67" t="n" s="5">
        <f>(C67)-(B67)</f>
        <v>0.0</v>
      </c>
      <c r="E67" s="4"/>
      <c r="F67" s="4"/>
      <c r="G67" t="n" s="5">
        <f>(F67)-(E67)</f>
        <v>0.0</v>
      </c>
      <c r="H67" s="4"/>
      <c r="I67" s="4"/>
      <c r="J67" t="n" s="5">
        <f>(I67)-(H67)</f>
        <v>0.0</v>
      </c>
      <c r="K67" s="4"/>
      <c r="L67" s="4"/>
      <c r="M67" t="n" s="5">
        <f>(L67)-(K67)</f>
        <v>0.0</v>
      </c>
      <c r="N67" s="4"/>
      <c r="O67" s="4"/>
      <c r="P67" t="n" s="5">
        <f>(O67)-(N67)</f>
        <v>0.0</v>
      </c>
      <c r="Q67" s="4"/>
      <c r="R67" s="4"/>
      <c r="S67" t="n" s="5">
        <f>(R67)-(Q67)</f>
        <v>0.0</v>
      </c>
      <c r="T67" s="4"/>
      <c r="U67" s="4"/>
      <c r="V67" t="n" s="5">
        <f>(U67)-(T67)</f>
        <v>0.0</v>
      </c>
      <c r="W67" t="n" s="5">
        <f>26.89</f>
        <v>0.0</v>
      </c>
      <c r="X67" s="4"/>
      <c r="Y67" t="n" s="5">
        <f>(X67)-(W67)</f>
        <v>0.0</v>
      </c>
      <c r="Z67" s="4"/>
      <c r="AA67" s="4"/>
      <c r="AB67" t="n" s="5">
        <f>(AA67)-(Z67)</f>
        <v>0.0</v>
      </c>
      <c r="AC67" s="4"/>
      <c r="AD67" s="4"/>
      <c r="AE67" t="n" s="5">
        <f>(AD67)-(AC67)</f>
        <v>0.0</v>
      </c>
      <c r="AF67" s="4"/>
      <c r="AG67" s="4"/>
      <c r="AH67" t="n" s="5">
        <f>(AG67)-(AF67)</f>
        <v>0.0</v>
      </c>
      <c r="AI67" s="4"/>
      <c r="AJ67" s="4"/>
      <c r="AK67" t="n" s="5">
        <f>(AJ67)-(AI67)</f>
        <v>0.0</v>
      </c>
      <c r="AL67" t="n" s="5">
        <f>(((((((((((B67)+(E67))+(H67))+(K67))+(N67))+(Q67))+(T67))+(W67))+(Z67))+(AC67))+(AF67))+(AI67)</f>
        <v>0.0</v>
      </c>
      <c r="AM67" t="n" s="5">
        <f>(((((((((((C67)+(F67))+(I67))+(L67))+(O67))+(R67))+(U67))+(X67))+(AA67))+(AD67))+(AG67))+(AJ67)</f>
        <v>0.0</v>
      </c>
      <c r="AN67" t="n" s="5">
        <f>(AM67)-(AL67)</f>
        <v>0.0</v>
      </c>
    </row>
    <row r="68">
      <c r="A68" t="s" s="3">
        <v>77</v>
      </c>
      <c r="B68" s="4"/>
      <c r="C68" t="n" s="5">
        <f>6.25</f>
        <v>0.0</v>
      </c>
      <c r="D68" t="n" s="5">
        <f>(C68)-(B68)</f>
        <v>0.0</v>
      </c>
      <c r="E68" s="4"/>
      <c r="F68" t="n" s="5">
        <f>6.25</f>
        <v>0.0</v>
      </c>
      <c r="G68" t="n" s="5">
        <f>(F68)-(E68)</f>
        <v>0.0</v>
      </c>
      <c r="H68" s="4"/>
      <c r="I68" t="n" s="5">
        <f>6.25</f>
        <v>0.0</v>
      </c>
      <c r="J68" t="n" s="5">
        <f>(I68)-(H68)</f>
        <v>0.0</v>
      </c>
      <c r="K68" s="4"/>
      <c r="L68" t="n" s="5">
        <f>6.25</f>
        <v>0.0</v>
      </c>
      <c r="M68" t="n" s="5">
        <f>(L68)-(K68)</f>
        <v>0.0</v>
      </c>
      <c r="N68" s="4"/>
      <c r="O68" t="n" s="5">
        <f>6.25</f>
        <v>0.0</v>
      </c>
      <c r="P68" t="n" s="5">
        <f>(O68)-(N68)</f>
        <v>0.0</v>
      </c>
      <c r="Q68" s="4"/>
      <c r="R68" t="n" s="5">
        <f>6.25</f>
        <v>0.0</v>
      </c>
      <c r="S68" t="n" s="5">
        <f>(R68)-(Q68)</f>
        <v>0.0</v>
      </c>
      <c r="T68" s="4"/>
      <c r="U68" t="n" s="5">
        <f>6.25</f>
        <v>0.0</v>
      </c>
      <c r="V68" t="n" s="5">
        <f>(U68)-(T68)</f>
        <v>0.0</v>
      </c>
      <c r="W68" s="4"/>
      <c r="X68" t="n" s="5">
        <f>6.25</f>
        <v>0.0</v>
      </c>
      <c r="Y68" t="n" s="5">
        <f>(X68)-(W68)</f>
        <v>0.0</v>
      </c>
      <c r="Z68" s="4"/>
      <c r="AA68" t="n" s="5">
        <f>6.25</f>
        <v>0.0</v>
      </c>
      <c r="AB68" t="n" s="5">
        <f>(AA68)-(Z68)</f>
        <v>0.0</v>
      </c>
      <c r="AC68" s="4"/>
      <c r="AD68" t="n" s="5">
        <f>6.25</f>
        <v>0.0</v>
      </c>
      <c r="AE68" t="n" s="5">
        <f>(AD68)-(AC68)</f>
        <v>0.0</v>
      </c>
      <c r="AF68" s="4"/>
      <c r="AG68" t="n" s="5">
        <f>6.25</f>
        <v>0.0</v>
      </c>
      <c r="AH68" t="n" s="5">
        <f>(AG68)-(AF68)</f>
        <v>0.0</v>
      </c>
      <c r="AI68" s="4"/>
      <c r="AJ68" t="n" s="5">
        <f>6.25</f>
        <v>0.0</v>
      </c>
      <c r="AK68" t="n" s="5">
        <f>(AJ68)-(AI68)</f>
        <v>0.0</v>
      </c>
      <c r="AL68" t="n" s="5">
        <f>(((((((((((B68)+(E68))+(H68))+(K68))+(N68))+(Q68))+(T68))+(W68))+(Z68))+(AC68))+(AF68))+(AI68)</f>
        <v>0.0</v>
      </c>
      <c r="AM68" t="n" s="5">
        <f>(((((((((((C68)+(F68))+(I68))+(L68))+(O68))+(R68))+(U68))+(X68))+(AA68))+(AD68))+(AG68))+(AJ68)</f>
        <v>0.0</v>
      </c>
      <c r="AN68" t="n" s="5">
        <f>(AM68)-(AL68)</f>
        <v>0.0</v>
      </c>
    </row>
    <row r="69">
      <c r="A69" t="s" s="3">
        <v>78</v>
      </c>
      <c r="B69" s="4"/>
      <c r="C69" t="n" s="5">
        <f>20.83</f>
        <v>0.0</v>
      </c>
      <c r="D69" t="n" s="5">
        <f>(C69)-(B69)</f>
        <v>0.0</v>
      </c>
      <c r="E69" s="4"/>
      <c r="F69" t="n" s="5">
        <f>20.83</f>
        <v>0.0</v>
      </c>
      <c r="G69" t="n" s="5">
        <f>(F69)-(E69)</f>
        <v>0.0</v>
      </c>
      <c r="H69" s="4"/>
      <c r="I69" t="n" s="5">
        <f>20.83</f>
        <v>0.0</v>
      </c>
      <c r="J69" t="n" s="5">
        <f>(I69)-(H69)</f>
        <v>0.0</v>
      </c>
      <c r="K69" s="4"/>
      <c r="L69" t="n" s="5">
        <f>20.83</f>
        <v>0.0</v>
      </c>
      <c r="M69" t="n" s="5">
        <f>(L69)-(K69)</f>
        <v>0.0</v>
      </c>
      <c r="N69" s="4"/>
      <c r="O69" t="n" s="5">
        <f>20.83</f>
        <v>0.0</v>
      </c>
      <c r="P69" t="n" s="5">
        <f>(O69)-(N69)</f>
        <v>0.0</v>
      </c>
      <c r="Q69" s="4"/>
      <c r="R69" t="n" s="5">
        <f>20.83</f>
        <v>0.0</v>
      </c>
      <c r="S69" t="n" s="5">
        <f>(R69)-(Q69)</f>
        <v>0.0</v>
      </c>
      <c r="T69" s="4"/>
      <c r="U69" t="n" s="5">
        <f>20.83</f>
        <v>0.0</v>
      </c>
      <c r="V69" t="n" s="5">
        <f>(U69)-(T69)</f>
        <v>0.0</v>
      </c>
      <c r="W69" s="4"/>
      <c r="X69" t="n" s="5">
        <f>20.83</f>
        <v>0.0</v>
      </c>
      <c r="Y69" t="n" s="5">
        <f>(X69)-(W69)</f>
        <v>0.0</v>
      </c>
      <c r="Z69" s="4"/>
      <c r="AA69" t="n" s="5">
        <f>20.83</f>
        <v>0.0</v>
      </c>
      <c r="AB69" t="n" s="5">
        <f>(AA69)-(Z69)</f>
        <v>0.0</v>
      </c>
      <c r="AC69" s="4"/>
      <c r="AD69" t="n" s="5">
        <f>20.83</f>
        <v>0.0</v>
      </c>
      <c r="AE69" t="n" s="5">
        <f>(AD69)-(AC69)</f>
        <v>0.0</v>
      </c>
      <c r="AF69" s="4"/>
      <c r="AG69" t="n" s="5">
        <f>20.83</f>
        <v>0.0</v>
      </c>
      <c r="AH69" t="n" s="5">
        <f>(AG69)-(AF69)</f>
        <v>0.0</v>
      </c>
      <c r="AI69" s="4"/>
      <c r="AJ69" t="n" s="5">
        <f>20.87</f>
        <v>0.0</v>
      </c>
      <c r="AK69" t="n" s="5">
        <f>(AJ69)-(AI69)</f>
        <v>0.0</v>
      </c>
      <c r="AL69" t="n" s="5">
        <f>(((((((((((B69)+(E69))+(H69))+(K69))+(N69))+(Q69))+(T69))+(W69))+(Z69))+(AC69))+(AF69))+(AI69)</f>
        <v>0.0</v>
      </c>
      <c r="AM69" t="n" s="5">
        <f>(((((((((((C69)+(F69))+(I69))+(L69))+(O69))+(R69))+(U69))+(X69))+(AA69))+(AD69))+(AG69))+(AJ69)</f>
        <v>0.0</v>
      </c>
      <c r="AN69" t="n" s="5">
        <f>(AM69)-(AL69)</f>
        <v>0.0</v>
      </c>
    </row>
    <row r="70">
      <c r="A70" t="s" s="3">
        <v>79</v>
      </c>
      <c r="B70" s="4"/>
      <c r="C70" t="n" s="5">
        <f>41.67</f>
        <v>0.0</v>
      </c>
      <c r="D70" t="n" s="5">
        <f>(C70)-(B70)</f>
        <v>0.0</v>
      </c>
      <c r="E70" t="n" s="5">
        <f>630.00</f>
        <v>0.0</v>
      </c>
      <c r="F70" t="n" s="5">
        <f>41.67</f>
        <v>0.0</v>
      </c>
      <c r="G70" t="n" s="5">
        <f>(F70)-(E70)</f>
        <v>0.0</v>
      </c>
      <c r="H70" t="n" s="5">
        <f>158.38</f>
        <v>0.0</v>
      </c>
      <c r="I70" t="n" s="5">
        <f>41.67</f>
        <v>0.0</v>
      </c>
      <c r="J70" t="n" s="5">
        <f>(I70)-(H70)</f>
        <v>0.0</v>
      </c>
      <c r="K70" s="4"/>
      <c r="L70" t="n" s="5">
        <f>41.67</f>
        <v>0.0</v>
      </c>
      <c r="M70" t="n" s="5">
        <f>(L70)-(K70)</f>
        <v>0.0</v>
      </c>
      <c r="N70" s="4"/>
      <c r="O70" t="n" s="5">
        <f>41.67</f>
        <v>0.0</v>
      </c>
      <c r="P70" t="n" s="5">
        <f>(O70)-(N70)</f>
        <v>0.0</v>
      </c>
      <c r="Q70" s="4"/>
      <c r="R70" t="n" s="5">
        <f>41.67</f>
        <v>0.0</v>
      </c>
      <c r="S70" t="n" s="5">
        <f>(R70)-(Q70)</f>
        <v>0.0</v>
      </c>
      <c r="T70" s="4"/>
      <c r="U70" t="n" s="5">
        <f>41.67</f>
        <v>0.0</v>
      </c>
      <c r="V70" t="n" s="5">
        <f>(U70)-(T70)</f>
        <v>0.0</v>
      </c>
      <c r="W70" s="4"/>
      <c r="X70" t="n" s="5">
        <f>41.67</f>
        <v>0.0</v>
      </c>
      <c r="Y70" t="n" s="5">
        <f>(X70)-(W70)</f>
        <v>0.0</v>
      </c>
      <c r="Z70" s="4"/>
      <c r="AA70" t="n" s="5">
        <f>41.67</f>
        <v>0.0</v>
      </c>
      <c r="AB70" t="n" s="5">
        <f>(AA70)-(Z70)</f>
        <v>0.0</v>
      </c>
      <c r="AC70" s="4"/>
      <c r="AD70" t="n" s="5">
        <f>41.67</f>
        <v>0.0</v>
      </c>
      <c r="AE70" t="n" s="5">
        <f>(AD70)-(AC70)</f>
        <v>0.0</v>
      </c>
      <c r="AF70" s="4"/>
      <c r="AG70" t="n" s="5">
        <f>41.67</f>
        <v>0.0</v>
      </c>
      <c r="AH70" t="n" s="5">
        <f>(AG70)-(AF70)</f>
        <v>0.0</v>
      </c>
      <c r="AI70" s="4"/>
      <c r="AJ70" t="n" s="5">
        <f>41.63</f>
        <v>0.0</v>
      </c>
      <c r="AK70" t="n" s="5">
        <f>(AJ70)-(AI70)</f>
        <v>0.0</v>
      </c>
      <c r="AL70" t="n" s="5">
        <f>(((((((((((B70)+(E70))+(H70))+(K70))+(N70))+(Q70))+(T70))+(W70))+(Z70))+(AC70))+(AF70))+(AI70)</f>
        <v>0.0</v>
      </c>
      <c r="AM70" t="n" s="5">
        <f>(((((((((((C70)+(F70))+(I70))+(L70))+(O70))+(R70))+(U70))+(X70))+(AA70))+(AD70))+(AG70))+(AJ70)</f>
        <v>0.0</v>
      </c>
      <c r="AN70" t="n" s="5">
        <f>(AM70)-(AL70)</f>
        <v>0.0</v>
      </c>
    </row>
    <row r="71">
      <c r="A71" t="s" s="3">
        <v>80</v>
      </c>
      <c r="B71" s="4"/>
      <c r="C71" t="n" s="5">
        <f>2.50</f>
        <v>0.0</v>
      </c>
      <c r="D71" t="n" s="5">
        <f>(C71)-(B71)</f>
        <v>0.0</v>
      </c>
      <c r="E71" t="n" s="5">
        <f>12.09</f>
        <v>0.0</v>
      </c>
      <c r="F71" t="n" s="5">
        <f>2.50</f>
        <v>0.0</v>
      </c>
      <c r="G71" t="n" s="5">
        <f>(F71)-(E71)</f>
        <v>0.0</v>
      </c>
      <c r="H71" s="4"/>
      <c r="I71" t="n" s="5">
        <f>2.50</f>
        <v>0.0</v>
      </c>
      <c r="J71" t="n" s="5">
        <f>(I71)-(H71)</f>
        <v>0.0</v>
      </c>
      <c r="K71" s="4"/>
      <c r="L71" t="n" s="5">
        <f>2.50</f>
        <v>0.0</v>
      </c>
      <c r="M71" t="n" s="5">
        <f>(L71)-(K71)</f>
        <v>0.0</v>
      </c>
      <c r="N71" s="4"/>
      <c r="O71" t="n" s="5">
        <f>2.50</f>
        <v>0.0</v>
      </c>
      <c r="P71" t="n" s="5">
        <f>(O71)-(N71)</f>
        <v>0.0</v>
      </c>
      <c r="Q71" s="4"/>
      <c r="R71" t="n" s="5">
        <f>2.50</f>
        <v>0.0</v>
      </c>
      <c r="S71" t="n" s="5">
        <f>(R71)-(Q71)</f>
        <v>0.0</v>
      </c>
      <c r="T71" s="4"/>
      <c r="U71" t="n" s="5">
        <f>2.50</f>
        <v>0.0</v>
      </c>
      <c r="V71" t="n" s="5">
        <f>(U71)-(T71)</f>
        <v>0.0</v>
      </c>
      <c r="W71" s="4"/>
      <c r="X71" t="n" s="5">
        <f>2.50</f>
        <v>0.0</v>
      </c>
      <c r="Y71" t="n" s="5">
        <f>(X71)-(W71)</f>
        <v>0.0</v>
      </c>
      <c r="Z71" s="4"/>
      <c r="AA71" t="n" s="5">
        <f>2.50</f>
        <v>0.0</v>
      </c>
      <c r="AB71" t="n" s="5">
        <f>(AA71)-(Z71)</f>
        <v>0.0</v>
      </c>
      <c r="AC71" s="4"/>
      <c r="AD71" t="n" s="5">
        <f>2.50</f>
        <v>0.0</v>
      </c>
      <c r="AE71" t="n" s="5">
        <f>(AD71)-(AC71)</f>
        <v>0.0</v>
      </c>
      <c r="AF71" s="4"/>
      <c r="AG71" t="n" s="5">
        <f>2.50</f>
        <v>0.0</v>
      </c>
      <c r="AH71" t="n" s="5">
        <f>(AG71)-(AF71)</f>
        <v>0.0</v>
      </c>
      <c r="AI71" s="4"/>
      <c r="AJ71" t="n" s="5">
        <f>2.50</f>
        <v>0.0</v>
      </c>
      <c r="AK71" t="n" s="5">
        <f>(AJ71)-(AI71)</f>
        <v>0.0</v>
      </c>
      <c r="AL71" t="n" s="5">
        <f>(((((((((((B71)+(E71))+(H71))+(K71))+(N71))+(Q71))+(T71))+(W71))+(Z71))+(AC71))+(AF71))+(AI71)</f>
        <v>0.0</v>
      </c>
      <c r="AM71" t="n" s="5">
        <f>(((((((((((C71)+(F71))+(I71))+(L71))+(O71))+(R71))+(U71))+(X71))+(AA71))+(AD71))+(AG71))+(AJ71)</f>
        <v>0.0</v>
      </c>
      <c r="AN71" t="n" s="5">
        <f>(AM71)-(AL71)</f>
        <v>0.0</v>
      </c>
    </row>
    <row r="72">
      <c r="A72" t="s" s="3">
        <v>81</v>
      </c>
      <c r="B72" t="n" s="6">
        <f>((((((((((((((B57)+(B58))+(B59))+(B60))+(B61))+(B62))+(B63))+(B64))+(B65))+(B66))+(B67))+(B68))+(B69))+(B70))+(B71)</f>
        <v>0.0</v>
      </c>
      <c r="C72" t="n" s="6">
        <f>((((((((((((((C57)+(C58))+(C59))+(C60))+(C61))+(C62))+(C63))+(C64))+(C65))+(C66))+(C67))+(C68))+(C69))+(C70))+(C71)</f>
        <v>0.0</v>
      </c>
      <c r="D72" t="n" s="6">
        <f>(C72)-(B72)</f>
        <v>0.0</v>
      </c>
      <c r="E72" t="n" s="6">
        <f>((((((((((((((E57)+(E58))+(E59))+(E60))+(E61))+(E62))+(E63))+(E64))+(E65))+(E66))+(E67))+(E68))+(E69))+(E70))+(E71)</f>
        <v>0.0</v>
      </c>
      <c r="F72" t="n" s="6">
        <f>((((((((((((((F57)+(F58))+(F59))+(F60))+(F61))+(F62))+(F63))+(F64))+(F65))+(F66))+(F67))+(F68))+(F69))+(F70))+(F71)</f>
        <v>0.0</v>
      </c>
      <c r="G72" t="n" s="6">
        <f>(F72)-(E72)</f>
        <v>0.0</v>
      </c>
      <c r="H72" t="n" s="6">
        <f>((((((((((((((H57)+(H58))+(H59))+(H60))+(H61))+(H62))+(H63))+(H64))+(H65))+(H66))+(H67))+(H68))+(H69))+(H70))+(H71)</f>
        <v>0.0</v>
      </c>
      <c r="I72" t="n" s="6">
        <f>((((((((((((((I57)+(I58))+(I59))+(I60))+(I61))+(I62))+(I63))+(I64))+(I65))+(I66))+(I67))+(I68))+(I69))+(I70))+(I71)</f>
        <v>0.0</v>
      </c>
      <c r="J72" t="n" s="6">
        <f>(I72)-(H72)</f>
        <v>0.0</v>
      </c>
      <c r="K72" t="n" s="6">
        <f>((((((((((((((K57)+(K58))+(K59))+(K60))+(K61))+(K62))+(K63))+(K64))+(K65))+(K66))+(K67))+(K68))+(K69))+(K70))+(K71)</f>
        <v>0.0</v>
      </c>
      <c r="L72" t="n" s="6">
        <f>((((((((((((((L57)+(L58))+(L59))+(L60))+(L61))+(L62))+(L63))+(L64))+(L65))+(L66))+(L67))+(L68))+(L69))+(L70))+(L71)</f>
        <v>0.0</v>
      </c>
      <c r="M72" t="n" s="6">
        <f>(L72)-(K72)</f>
        <v>0.0</v>
      </c>
      <c r="N72" t="n" s="6">
        <f>((((((((((((((N57)+(N58))+(N59))+(N60))+(N61))+(N62))+(N63))+(N64))+(N65))+(N66))+(N67))+(N68))+(N69))+(N70))+(N71)</f>
        <v>0.0</v>
      </c>
      <c r="O72" t="n" s="6">
        <f>((((((((((((((O57)+(O58))+(O59))+(O60))+(O61))+(O62))+(O63))+(O64))+(O65))+(O66))+(O67))+(O68))+(O69))+(O70))+(O71)</f>
        <v>0.0</v>
      </c>
      <c r="P72" t="n" s="6">
        <f>(O72)-(N72)</f>
        <v>0.0</v>
      </c>
      <c r="Q72" t="n" s="6">
        <f>((((((((((((((Q57)+(Q58))+(Q59))+(Q60))+(Q61))+(Q62))+(Q63))+(Q64))+(Q65))+(Q66))+(Q67))+(Q68))+(Q69))+(Q70))+(Q71)</f>
        <v>0.0</v>
      </c>
      <c r="R72" t="n" s="6">
        <f>((((((((((((((R57)+(R58))+(R59))+(R60))+(R61))+(R62))+(R63))+(R64))+(R65))+(R66))+(R67))+(R68))+(R69))+(R70))+(R71)</f>
        <v>0.0</v>
      </c>
      <c r="S72" t="n" s="6">
        <f>(R72)-(Q72)</f>
        <v>0.0</v>
      </c>
      <c r="T72" t="n" s="6">
        <f>((((((((((((((T57)+(T58))+(T59))+(T60))+(T61))+(T62))+(T63))+(T64))+(T65))+(T66))+(T67))+(T68))+(T69))+(T70))+(T71)</f>
        <v>0.0</v>
      </c>
      <c r="U72" t="n" s="6">
        <f>((((((((((((((U57)+(U58))+(U59))+(U60))+(U61))+(U62))+(U63))+(U64))+(U65))+(U66))+(U67))+(U68))+(U69))+(U70))+(U71)</f>
        <v>0.0</v>
      </c>
      <c r="V72" t="n" s="6">
        <f>(U72)-(T72)</f>
        <v>0.0</v>
      </c>
      <c r="W72" t="n" s="6">
        <f>((((((((((((((W57)+(W58))+(W59))+(W60))+(W61))+(W62))+(W63))+(W64))+(W65))+(W66))+(W67))+(W68))+(W69))+(W70))+(W71)</f>
        <v>0.0</v>
      </c>
      <c r="X72" t="n" s="6">
        <f>((((((((((((((X57)+(X58))+(X59))+(X60))+(X61))+(X62))+(X63))+(X64))+(X65))+(X66))+(X67))+(X68))+(X69))+(X70))+(X71)</f>
        <v>0.0</v>
      </c>
      <c r="Y72" t="n" s="6">
        <f>(X72)-(W72)</f>
        <v>0.0</v>
      </c>
      <c r="Z72" t="n" s="6">
        <f>((((((((((((((Z57)+(Z58))+(Z59))+(Z60))+(Z61))+(Z62))+(Z63))+(Z64))+(Z65))+(Z66))+(Z67))+(Z68))+(Z69))+(Z70))+(Z71)</f>
        <v>0.0</v>
      </c>
      <c r="AA72" t="n" s="6">
        <f>((((((((((((((AA57)+(AA58))+(AA59))+(AA60))+(AA61))+(AA62))+(AA63))+(AA64))+(AA65))+(AA66))+(AA67))+(AA68))+(AA69))+(AA70))+(AA71)</f>
        <v>0.0</v>
      </c>
      <c r="AB72" t="n" s="6">
        <f>(AA72)-(Z72)</f>
        <v>0.0</v>
      </c>
      <c r="AC72" t="n" s="6">
        <f>((((((((((((((AC57)+(AC58))+(AC59))+(AC60))+(AC61))+(AC62))+(AC63))+(AC64))+(AC65))+(AC66))+(AC67))+(AC68))+(AC69))+(AC70))+(AC71)</f>
        <v>0.0</v>
      </c>
      <c r="AD72" t="n" s="6">
        <f>((((((((((((((AD57)+(AD58))+(AD59))+(AD60))+(AD61))+(AD62))+(AD63))+(AD64))+(AD65))+(AD66))+(AD67))+(AD68))+(AD69))+(AD70))+(AD71)</f>
        <v>0.0</v>
      </c>
      <c r="AE72" t="n" s="6">
        <f>(AD72)-(AC72)</f>
        <v>0.0</v>
      </c>
      <c r="AF72" t="n" s="6">
        <f>((((((((((((((AF57)+(AF58))+(AF59))+(AF60))+(AF61))+(AF62))+(AF63))+(AF64))+(AF65))+(AF66))+(AF67))+(AF68))+(AF69))+(AF70))+(AF71)</f>
        <v>0.0</v>
      </c>
      <c r="AG72" t="n" s="6">
        <f>((((((((((((((AG57)+(AG58))+(AG59))+(AG60))+(AG61))+(AG62))+(AG63))+(AG64))+(AG65))+(AG66))+(AG67))+(AG68))+(AG69))+(AG70))+(AG71)</f>
        <v>0.0</v>
      </c>
      <c r="AH72" t="n" s="6">
        <f>(AG72)-(AF72)</f>
        <v>0.0</v>
      </c>
      <c r="AI72" t="n" s="6">
        <f>((((((((((((((AI57)+(AI58))+(AI59))+(AI60))+(AI61))+(AI62))+(AI63))+(AI64))+(AI65))+(AI66))+(AI67))+(AI68))+(AI69))+(AI70))+(AI71)</f>
        <v>0.0</v>
      </c>
      <c r="AJ72" t="n" s="6">
        <f>((((((((((((((AJ57)+(AJ58))+(AJ59))+(AJ60))+(AJ61))+(AJ62))+(AJ63))+(AJ64))+(AJ65))+(AJ66))+(AJ67))+(AJ68))+(AJ69))+(AJ70))+(AJ71)</f>
        <v>0.0</v>
      </c>
      <c r="AK72" t="n" s="6">
        <f>(AJ72)-(AI72)</f>
        <v>0.0</v>
      </c>
      <c r="AL72" t="n" s="6">
        <f>(((((((((((B72)+(E72))+(H72))+(K72))+(N72))+(Q72))+(T72))+(W72))+(Z72))+(AC72))+(AF72))+(AI72)</f>
        <v>0.0</v>
      </c>
      <c r="AM72" t="n" s="6">
        <f>(((((((((((C72)+(F72))+(I72))+(L72))+(O72))+(R72))+(U72))+(X72))+(AA72))+(AD72))+(AG72))+(AJ72)</f>
        <v>0.0</v>
      </c>
      <c r="AN72" t="n" s="6">
        <f>(AM72)-(AL72)</f>
        <v>0.0</v>
      </c>
    </row>
    <row r="73">
      <c r="A73" t="s" s="3">
        <v>82</v>
      </c>
      <c r="B73" t="n" s="6">
        <f>((((B28)+(B32))+(B45))+(B56))+(B72)</f>
        <v>0.0</v>
      </c>
      <c r="C73" t="n" s="6">
        <f>((((C28)+(C32))+(C45))+(C56))+(C72)</f>
        <v>0.0</v>
      </c>
      <c r="D73" t="n" s="6">
        <f>(C73)-(B73)</f>
        <v>0.0</v>
      </c>
      <c r="E73" t="n" s="6">
        <f>((((E28)+(E32))+(E45))+(E56))+(E72)</f>
        <v>0.0</v>
      </c>
      <c r="F73" t="n" s="6">
        <f>((((F28)+(F32))+(F45))+(F56))+(F72)</f>
        <v>0.0</v>
      </c>
      <c r="G73" t="n" s="6">
        <f>(F73)-(E73)</f>
        <v>0.0</v>
      </c>
      <c r="H73" t="n" s="6">
        <f>((((H28)+(H32))+(H45))+(H56))+(H72)</f>
        <v>0.0</v>
      </c>
      <c r="I73" t="n" s="6">
        <f>((((I28)+(I32))+(I45))+(I56))+(I72)</f>
        <v>0.0</v>
      </c>
      <c r="J73" t="n" s="6">
        <f>(I73)-(H73)</f>
        <v>0.0</v>
      </c>
      <c r="K73" t="n" s="6">
        <f>((((K28)+(K32))+(K45))+(K56))+(K72)</f>
        <v>0.0</v>
      </c>
      <c r="L73" t="n" s="6">
        <f>((((L28)+(L32))+(L45))+(L56))+(L72)</f>
        <v>0.0</v>
      </c>
      <c r="M73" t="n" s="6">
        <f>(L73)-(K73)</f>
        <v>0.0</v>
      </c>
      <c r="N73" t="n" s="6">
        <f>((((N28)+(N32))+(N45))+(N56))+(N72)</f>
        <v>0.0</v>
      </c>
      <c r="O73" t="n" s="6">
        <f>((((O28)+(O32))+(O45))+(O56))+(O72)</f>
        <v>0.0</v>
      </c>
      <c r="P73" t="n" s="6">
        <f>(O73)-(N73)</f>
        <v>0.0</v>
      </c>
      <c r="Q73" t="n" s="6">
        <f>((((Q28)+(Q32))+(Q45))+(Q56))+(Q72)</f>
        <v>0.0</v>
      </c>
      <c r="R73" t="n" s="6">
        <f>((((R28)+(R32))+(R45))+(R56))+(R72)</f>
        <v>0.0</v>
      </c>
      <c r="S73" t="n" s="6">
        <f>(R73)-(Q73)</f>
        <v>0.0</v>
      </c>
      <c r="T73" t="n" s="6">
        <f>((((T28)+(T32))+(T45))+(T56))+(T72)</f>
        <v>0.0</v>
      </c>
      <c r="U73" t="n" s="6">
        <f>((((U28)+(U32))+(U45))+(U56))+(U72)</f>
        <v>0.0</v>
      </c>
      <c r="V73" t="n" s="6">
        <f>(U73)-(T73)</f>
        <v>0.0</v>
      </c>
      <c r="W73" t="n" s="6">
        <f>((((W28)+(W32))+(W45))+(W56))+(W72)</f>
        <v>0.0</v>
      </c>
      <c r="X73" t="n" s="6">
        <f>((((X28)+(X32))+(X45))+(X56))+(X72)</f>
        <v>0.0</v>
      </c>
      <c r="Y73" t="n" s="6">
        <f>(X73)-(W73)</f>
        <v>0.0</v>
      </c>
      <c r="Z73" t="n" s="6">
        <f>((((Z28)+(Z32))+(Z45))+(Z56))+(Z72)</f>
        <v>0.0</v>
      </c>
      <c r="AA73" t="n" s="6">
        <f>((((AA28)+(AA32))+(AA45))+(AA56))+(AA72)</f>
        <v>0.0</v>
      </c>
      <c r="AB73" t="n" s="6">
        <f>(AA73)-(Z73)</f>
        <v>0.0</v>
      </c>
      <c r="AC73" t="n" s="6">
        <f>((((AC28)+(AC32))+(AC45))+(AC56))+(AC72)</f>
        <v>0.0</v>
      </c>
      <c r="AD73" t="n" s="6">
        <f>((((AD28)+(AD32))+(AD45))+(AD56))+(AD72)</f>
        <v>0.0</v>
      </c>
      <c r="AE73" t="n" s="6">
        <f>(AD73)-(AC73)</f>
        <v>0.0</v>
      </c>
      <c r="AF73" t="n" s="6">
        <f>((((AF28)+(AF32))+(AF45))+(AF56))+(AF72)</f>
        <v>0.0</v>
      </c>
      <c r="AG73" t="n" s="6">
        <f>((((AG28)+(AG32))+(AG45))+(AG56))+(AG72)</f>
        <v>0.0</v>
      </c>
      <c r="AH73" t="n" s="6">
        <f>(AG73)-(AF73)</f>
        <v>0.0</v>
      </c>
      <c r="AI73" t="n" s="6">
        <f>((((AI28)+(AI32))+(AI45))+(AI56))+(AI72)</f>
        <v>0.0</v>
      </c>
      <c r="AJ73" t="n" s="6">
        <f>((((AJ28)+(AJ32))+(AJ45))+(AJ56))+(AJ72)</f>
        <v>0.0</v>
      </c>
      <c r="AK73" t="n" s="6">
        <f>(AJ73)-(AI73)</f>
        <v>0.0</v>
      </c>
      <c r="AL73" t="n" s="6">
        <f>(((((((((((B73)+(E73))+(H73))+(K73))+(N73))+(Q73))+(T73))+(W73))+(Z73))+(AC73))+(AF73))+(AI73)</f>
        <v>0.0</v>
      </c>
      <c r="AM73" t="n" s="6">
        <f>(((((((((((C73)+(F73))+(I73))+(L73))+(O73))+(R73))+(U73))+(X73))+(AA73))+(AD73))+(AG73))+(AJ73)</f>
        <v>0.0</v>
      </c>
      <c r="AN73" t="n" s="6">
        <f>(AM73)-(AL73)</f>
        <v>0.0</v>
      </c>
    </row>
    <row r="74">
      <c r="A74" t="s" s="3">
        <v>83</v>
      </c>
      <c r="B74" t="n" s="6">
        <f>(B26)-(B73)</f>
        <v>0.0</v>
      </c>
      <c r="C74" t="n" s="6">
        <f>(C26)-(C73)</f>
        <v>0.0</v>
      </c>
      <c r="D74" t="n" s="6">
        <f>(C74)-(B74)</f>
        <v>0.0</v>
      </c>
      <c r="E74" t="n" s="6">
        <f>(E26)-(E73)</f>
        <v>0.0</v>
      </c>
      <c r="F74" t="n" s="6">
        <f>(F26)-(F73)</f>
        <v>0.0</v>
      </c>
      <c r="G74" t="n" s="6">
        <f>(F74)-(E74)</f>
        <v>0.0</v>
      </c>
      <c r="H74" t="n" s="6">
        <f>(H26)-(H73)</f>
        <v>0.0</v>
      </c>
      <c r="I74" t="n" s="6">
        <f>(I26)-(I73)</f>
        <v>0.0</v>
      </c>
      <c r="J74" t="n" s="6">
        <f>(I74)-(H74)</f>
        <v>0.0</v>
      </c>
      <c r="K74" t="n" s="6">
        <f>(K26)-(K73)</f>
        <v>0.0</v>
      </c>
      <c r="L74" t="n" s="6">
        <f>(L26)-(L73)</f>
        <v>0.0</v>
      </c>
      <c r="M74" t="n" s="6">
        <f>(L74)-(K74)</f>
        <v>0.0</v>
      </c>
      <c r="N74" t="n" s="6">
        <f>(N26)-(N73)</f>
        <v>0.0</v>
      </c>
      <c r="O74" t="n" s="6">
        <f>(O26)-(O73)</f>
        <v>0.0</v>
      </c>
      <c r="P74" t="n" s="6">
        <f>(O74)-(N74)</f>
        <v>0.0</v>
      </c>
      <c r="Q74" t="n" s="6">
        <f>(Q26)-(Q73)</f>
        <v>0.0</v>
      </c>
      <c r="R74" t="n" s="6">
        <f>(R26)-(R73)</f>
        <v>0.0</v>
      </c>
      <c r="S74" t="n" s="6">
        <f>(R74)-(Q74)</f>
        <v>0.0</v>
      </c>
      <c r="T74" t="n" s="6">
        <f>(T26)-(T73)</f>
        <v>0.0</v>
      </c>
      <c r="U74" t="n" s="6">
        <f>(U26)-(U73)</f>
        <v>0.0</v>
      </c>
      <c r="V74" t="n" s="6">
        <f>(U74)-(T74)</f>
        <v>0.0</v>
      </c>
      <c r="W74" t="n" s="6">
        <f>(W26)-(W73)</f>
        <v>0.0</v>
      </c>
      <c r="X74" t="n" s="6">
        <f>(X26)-(X73)</f>
        <v>0.0</v>
      </c>
      <c r="Y74" t="n" s="6">
        <f>(X74)-(W74)</f>
        <v>0.0</v>
      </c>
      <c r="Z74" t="n" s="6">
        <f>(Z26)-(Z73)</f>
        <v>0.0</v>
      </c>
      <c r="AA74" t="n" s="6">
        <f>(AA26)-(AA73)</f>
        <v>0.0</v>
      </c>
      <c r="AB74" t="n" s="6">
        <f>(AA74)-(Z74)</f>
        <v>0.0</v>
      </c>
      <c r="AC74" t="n" s="6">
        <f>(AC26)-(AC73)</f>
        <v>0.0</v>
      </c>
      <c r="AD74" t="n" s="6">
        <f>(AD26)-(AD73)</f>
        <v>0.0</v>
      </c>
      <c r="AE74" t="n" s="6">
        <f>(AD74)-(AC74)</f>
        <v>0.0</v>
      </c>
      <c r="AF74" t="n" s="6">
        <f>(AF26)-(AF73)</f>
        <v>0.0</v>
      </c>
      <c r="AG74" t="n" s="6">
        <f>(AG26)-(AG73)</f>
        <v>0.0</v>
      </c>
      <c r="AH74" t="n" s="6">
        <f>(AG74)-(AF74)</f>
        <v>0.0</v>
      </c>
      <c r="AI74" t="n" s="6">
        <f>(AI26)-(AI73)</f>
        <v>0.0</v>
      </c>
      <c r="AJ74" t="n" s="6">
        <f>(AJ26)-(AJ73)</f>
        <v>0.0</v>
      </c>
      <c r="AK74" t="n" s="6">
        <f>(AJ74)-(AI74)</f>
        <v>0.0</v>
      </c>
      <c r="AL74" t="n" s="6">
        <f>(((((((((((B74)+(E74))+(H74))+(K74))+(N74))+(Q74))+(T74))+(W74))+(Z74))+(AC74))+(AF74))+(AI74)</f>
        <v>0.0</v>
      </c>
      <c r="AM74" t="n" s="6">
        <f>(((((((((((C74)+(F74))+(I74))+(L74))+(O74))+(R74))+(U74))+(X74))+(AA74))+(AD74))+(AG74))+(AJ74)</f>
        <v>0.0</v>
      </c>
      <c r="AN74" t="n" s="6">
        <f>(AM74)-(AL74)</f>
        <v>0.0</v>
      </c>
    </row>
    <row r="75">
      <c r="A75" t="s" s="3">
        <v>84</v>
      </c>
      <c r="B75" t="n" s="7">
        <f>(B74)+(0)</f>
        <v>0.0</v>
      </c>
      <c r="C75" t="n" s="7">
        <f>(C74)+(0)</f>
        <v>0.0</v>
      </c>
      <c r="D75" t="n" s="7">
        <f>(C75)-(B75)</f>
        <v>0.0</v>
      </c>
      <c r="E75" t="n" s="7">
        <f>(E74)+(0)</f>
        <v>0.0</v>
      </c>
      <c r="F75" t="n" s="7">
        <f>(F74)+(0)</f>
        <v>0.0</v>
      </c>
      <c r="G75" t="n" s="7">
        <f>(F75)-(E75)</f>
        <v>0.0</v>
      </c>
      <c r="H75" t="n" s="7">
        <f>(H74)+(0)</f>
        <v>0.0</v>
      </c>
      <c r="I75" t="n" s="7">
        <f>(I74)+(0)</f>
        <v>0.0</v>
      </c>
      <c r="J75" t="n" s="7">
        <f>(I75)-(H75)</f>
        <v>0.0</v>
      </c>
      <c r="K75" t="n" s="7">
        <f>(K74)+(0)</f>
        <v>0.0</v>
      </c>
      <c r="L75" t="n" s="7">
        <f>(L74)+(0)</f>
        <v>0.0</v>
      </c>
      <c r="M75" t="n" s="7">
        <f>(L75)-(K75)</f>
        <v>0.0</v>
      </c>
      <c r="N75" t="n" s="7">
        <f>(N74)+(0)</f>
        <v>0.0</v>
      </c>
      <c r="O75" t="n" s="7">
        <f>(O74)+(0)</f>
        <v>0.0</v>
      </c>
      <c r="P75" t="n" s="7">
        <f>(O75)-(N75)</f>
        <v>0.0</v>
      </c>
      <c r="Q75" t="n" s="7">
        <f>(Q74)+(0)</f>
        <v>0.0</v>
      </c>
      <c r="R75" t="n" s="7">
        <f>(R74)+(0)</f>
        <v>0.0</v>
      </c>
      <c r="S75" t="n" s="7">
        <f>(R75)-(Q75)</f>
        <v>0.0</v>
      </c>
      <c r="T75" t="n" s="7">
        <f>(T74)+(0)</f>
        <v>0.0</v>
      </c>
      <c r="U75" t="n" s="7">
        <f>(U74)+(0)</f>
        <v>0.0</v>
      </c>
      <c r="V75" t="n" s="7">
        <f>(U75)-(T75)</f>
        <v>0.0</v>
      </c>
      <c r="W75" t="n" s="7">
        <f>(W74)+(0)</f>
        <v>0.0</v>
      </c>
      <c r="X75" t="n" s="7">
        <f>(X74)+(0)</f>
        <v>0.0</v>
      </c>
      <c r="Y75" t="n" s="7">
        <f>(X75)-(W75)</f>
        <v>0.0</v>
      </c>
      <c r="Z75" t="n" s="7">
        <f>(Z74)+(0)</f>
        <v>0.0</v>
      </c>
      <c r="AA75" t="n" s="7">
        <f>(AA74)+(0)</f>
        <v>0.0</v>
      </c>
      <c r="AB75" t="n" s="7">
        <f>(AA75)-(Z75)</f>
        <v>0.0</v>
      </c>
      <c r="AC75" t="n" s="7">
        <f>(AC74)+(0)</f>
        <v>0.0</v>
      </c>
      <c r="AD75" t="n" s="7">
        <f>(AD74)+(0)</f>
        <v>0.0</v>
      </c>
      <c r="AE75" t="n" s="7">
        <f>(AD75)-(AC75)</f>
        <v>0.0</v>
      </c>
      <c r="AF75" t="n" s="7">
        <f>(AF74)+(0)</f>
        <v>0.0</v>
      </c>
      <c r="AG75" t="n" s="7">
        <f>(AG74)+(0)</f>
        <v>0.0</v>
      </c>
      <c r="AH75" t="n" s="7">
        <f>(AG75)-(AF75)</f>
        <v>0.0</v>
      </c>
      <c r="AI75" t="n" s="7">
        <f>(AI74)+(0)</f>
        <v>0.0</v>
      </c>
      <c r="AJ75" t="n" s="7">
        <f>(AJ74)+(0)</f>
        <v>0.0</v>
      </c>
      <c r="AK75" t="n" s="7">
        <f>(AJ75)-(AI75)</f>
        <v>0.0</v>
      </c>
      <c r="AL75" t="n" s="7">
        <f>(((((((((((B75)+(E75))+(H75))+(K75))+(N75))+(Q75))+(T75))+(W75))+(Z75))+(AC75))+(AF75))+(AI75)</f>
        <v>0.0</v>
      </c>
      <c r="AM75" t="n" s="7">
        <f>(((((((((((C75)+(F75))+(I75))+(L75))+(O75))+(R75))+(U75))+(X75))+(AA75))+(AD75))+(AG75))+(AJ75)</f>
        <v>0.0</v>
      </c>
      <c r="AN75" t="n" s="7">
        <f>(AM75)-(AL75)</f>
        <v>0.0</v>
      </c>
    </row>
    <row r="76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9">
      <c r="A79" s="8" t="s">
        <v>85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</sheetData>
  <mergeCells count="17"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79:AN79"/>
    <mergeCell ref="A1:AN1"/>
    <mergeCell ref="A2:AN2"/>
    <mergeCell ref="A3:AN3"/>
  </mergeCells>
  <pageMargins bottom="0.75" footer="0.3" header="0.3" left="0.7" right="0.7" top="0.75"/>
  <headerFooter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2021-04-10T14:55:54Z</dcterms:created>
  <dc:creator>Apache POI</dc:creator>
</cp:coreProperties>
</file>