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365" windowHeight="2325" tabRatio="602" firstSheet="1" activeTab="1"/>
  </bookViews>
  <sheets>
    <sheet name="T3, R16" sheetId="1" state="veryHidden" r:id="rId1"/>
    <sheet name="Macros" sheetId="2" r:id="rId2"/>
  </sheets>
  <definedNames>
    <definedName name="_xlnm.Print_Area" localSheetId="0">'T3, R16'!$A$1:$Q$57</definedName>
  </definedNames>
  <calcPr fullCalcOnLoad="1"/>
</workbook>
</file>

<file path=xl/comments1.xml><?xml version="1.0" encoding="utf-8"?>
<comments xmlns="http://schemas.openxmlformats.org/spreadsheetml/2006/main">
  <authors>
    <author>CDS</author>
    <author>jfadriq</author>
    <author>Joe Alberico</author>
    <author>Albin Guerrero</author>
    <author>guerrea</author>
    <author>limh</author>
    <author>TMX Group Limited</author>
  </authors>
  <commentList>
    <comment ref="C2" authorId="0">
      <text>
        <r>
          <rPr>
            <b/>
            <sz val="9"/>
            <rFont val="Tahoma"/>
            <family val="2"/>
          </rPr>
          <t xml:space="preserve">HELP: </t>
        </r>
        <r>
          <rPr>
            <sz val="9"/>
            <rFont val="Tahoma"/>
            <family val="2"/>
          </rPr>
          <t xml:space="preserve"> Only deselect R16 box if you are not permitted to have unitholders who reside in Quebec. Otherwise, leave R16 box selected and enter Quebec Tax ID in cell C15 below.</t>
        </r>
        <r>
          <rPr>
            <sz val="8"/>
            <rFont val="Tahoma"/>
            <family val="2"/>
          </rPr>
          <t xml:space="preserve">
</t>
        </r>
      </text>
    </comment>
    <comment ref="C9" authorId="0">
      <text>
        <r>
          <rPr>
            <b/>
            <sz val="9"/>
            <rFont val="Tahoma"/>
            <family val="2"/>
          </rPr>
          <t>HELP:</t>
        </r>
        <r>
          <rPr>
            <sz val="9"/>
            <rFont val="Tahoma"/>
            <family val="2"/>
          </rPr>
          <t xml:space="preserve"> Enter the two letter Province or State Code
</t>
        </r>
      </text>
    </comment>
    <comment ref="C10" authorId="0">
      <text>
        <r>
          <rPr>
            <b/>
            <sz val="9"/>
            <rFont val="Tahoma"/>
            <family val="2"/>
          </rPr>
          <t xml:space="preserve">HELP: </t>
        </r>
        <r>
          <rPr>
            <sz val="9"/>
            <rFont val="Tahoma"/>
            <family val="2"/>
          </rPr>
          <t xml:space="preserve"> Three letter country code, eg. 'CAN' for Canada.  Consult the Guide for other codes.
</t>
        </r>
      </text>
    </comment>
    <comment ref="C15" authorId="0">
      <text>
        <r>
          <rPr>
            <b/>
            <sz val="9"/>
            <rFont val="Tahoma"/>
            <family val="2"/>
          </rPr>
          <t xml:space="preserve">HELP: </t>
        </r>
        <r>
          <rPr>
            <sz val="9"/>
            <rFont val="Tahoma"/>
            <family val="2"/>
          </rPr>
          <t>NEW for 2023 Quebec requires trusts with unitholders residing in Quebec to obtain a Quebec Tax ID.
This is irrespective of whether the trust had Quebec income tax payable or if the trust resides outside of Quebec. If you have not already done so please obtain your Quebec Tax ID by following Revenu Quebec application instructions (https://www.revenuquebec.ca/en/online-services/forms-and-publications/current-details/lm-58-1-2-v/).   
If your trust is not permitted to have unitholders resident in Quebec or if your trust had no reportable distributions for this reporting tax year uncheck the R16 box in line 2 above.</t>
        </r>
        <r>
          <rPr>
            <b/>
            <sz val="9"/>
            <rFont val="Tahoma"/>
            <family val="2"/>
          </rPr>
          <t xml:space="preserve">
</t>
        </r>
      </text>
    </comment>
    <comment ref="E2" authorId="1">
      <text>
        <r>
          <rPr>
            <b/>
            <sz val="9"/>
            <rFont val="Tahoma"/>
            <family val="2"/>
          </rPr>
          <t xml:space="preserve">HELP: </t>
        </r>
        <r>
          <rPr>
            <sz val="9"/>
            <rFont val="Tahoma"/>
            <family val="2"/>
          </rPr>
          <t xml:space="preserve"> Tick here if this record replaces one sent earlier, in error.</t>
        </r>
        <r>
          <rPr>
            <b/>
            <sz val="8"/>
            <rFont val="Tahoma"/>
            <family val="2"/>
          </rPr>
          <t xml:space="preserve">
</t>
        </r>
        <r>
          <rPr>
            <sz val="8"/>
            <rFont val="Tahoma"/>
            <family val="2"/>
          </rPr>
          <t xml:space="preserve">
</t>
        </r>
      </text>
    </comment>
    <comment ref="C33" authorId="2">
      <text>
        <r>
          <rPr>
            <b/>
            <sz val="8"/>
            <rFont val="Tahoma"/>
            <family val="2"/>
          </rPr>
          <t xml:space="preserve">HELP: </t>
        </r>
        <r>
          <rPr>
            <sz val="8"/>
            <rFont val="Tahoma"/>
            <family val="2"/>
          </rPr>
          <t>E</t>
        </r>
        <r>
          <rPr>
            <sz val="8"/>
            <rFont val="Tahoma"/>
            <family val="2"/>
          </rPr>
          <t xml:space="preserve">nter amount paid to unitholder but not reportable on T3 or Quebec RL-16
</t>
        </r>
      </text>
    </comment>
    <comment ref="C20" authorId="0">
      <text>
        <r>
          <rPr>
            <b/>
            <sz val="8"/>
            <rFont val="Tahoma"/>
            <family val="2"/>
          </rPr>
          <t xml:space="preserve">HELP: </t>
        </r>
        <r>
          <rPr>
            <sz val="8"/>
            <rFont val="Tahoma"/>
            <family val="2"/>
          </rPr>
          <t>Enter the date in YYYY/MM/DD format.</t>
        </r>
      </text>
    </comment>
    <comment ref="C21" authorId="0">
      <text>
        <r>
          <rPr>
            <b/>
            <sz val="8"/>
            <rFont val="Tahoma"/>
            <family val="2"/>
          </rPr>
          <t>HELP:</t>
        </r>
        <r>
          <rPr>
            <sz val="8"/>
            <rFont val="Tahoma"/>
            <family val="2"/>
          </rPr>
          <t xml:space="preserve"> Enter the date in YYYY/MM/DD format.
Date must be entered in chronological order.</t>
        </r>
      </text>
    </comment>
    <comment ref="M5" authorId="0">
      <text>
        <r>
          <rPr>
            <b/>
            <sz val="8"/>
            <rFont val="Tahoma"/>
            <family val="2"/>
          </rPr>
          <t xml:space="preserve">HELP: </t>
        </r>
        <r>
          <rPr>
            <sz val="8"/>
            <rFont val="Tahoma"/>
            <family val="2"/>
          </rPr>
          <t>Input applicable TSX stock ticker symbol</t>
        </r>
      </text>
    </comment>
    <comment ref="D18" authorId="0">
      <text>
        <r>
          <rPr>
            <b/>
            <sz val="8"/>
            <rFont val="Tahoma"/>
            <family val="2"/>
          </rPr>
          <t xml:space="preserve">HELP: </t>
        </r>
        <r>
          <rPr>
            <sz val="8"/>
            <rFont val="Tahoma"/>
            <family val="2"/>
          </rPr>
          <t xml:space="preserve">Start inputting tax information at distribution 1.
</t>
        </r>
        <r>
          <rPr>
            <b/>
            <sz val="8"/>
            <rFont val="Tahoma"/>
            <family val="2"/>
          </rPr>
          <t>DO NOT SKIP A COLUMN</t>
        </r>
      </text>
    </comment>
    <comment ref="E15" authorId="3">
      <text>
        <r>
          <rPr>
            <b/>
            <sz val="8"/>
            <rFont val="Tahoma"/>
            <family val="2"/>
          </rPr>
          <t xml:space="preserve">HELP: </t>
        </r>
        <r>
          <rPr>
            <sz val="8"/>
            <rFont val="Tahoma"/>
            <family val="2"/>
          </rPr>
          <t>Indicate the calculation method you are using.
If you have both cash and non-cash distributions to report it is recommended that you use the ‘RATE’ method.
If you are reporting using a foreign currency it is recommended that you use the ‘PERCENT’ Method</t>
        </r>
      </text>
    </comment>
    <comment ref="C13" authorId="4">
      <text>
        <r>
          <rPr>
            <b/>
            <sz val="8"/>
            <rFont val="Tahoma"/>
            <family val="2"/>
          </rPr>
          <t xml:space="preserve">HELP: </t>
        </r>
        <r>
          <rPr>
            <sz val="8"/>
            <rFont val="Tahoma"/>
            <family val="2"/>
          </rPr>
          <t xml:space="preserve">You must provide TIN#. Failure to do so may result in CRA issuing a new TIN#
</t>
        </r>
      </text>
    </comment>
    <comment ref="B42" authorId="5">
      <text>
        <r>
          <rPr>
            <b/>
            <sz val="9"/>
            <rFont val="Tahoma"/>
            <family val="2"/>
          </rPr>
          <t xml:space="preserve">HELP: </t>
        </r>
        <r>
          <rPr>
            <sz val="9"/>
            <rFont val="Tahoma"/>
            <family val="2"/>
          </rPr>
          <t xml:space="preserve"> Free form notes space; up to 1600 characters.</t>
        </r>
      </text>
    </comment>
    <comment ref="A40" authorId="5">
      <text>
        <r>
          <rPr>
            <b/>
            <sz val="8"/>
            <rFont val="Tahoma"/>
            <family val="2"/>
          </rPr>
          <t xml:space="preserve">HELP: </t>
        </r>
        <r>
          <rPr>
            <sz val="8"/>
            <rFont val="Tahoma"/>
            <family val="2"/>
          </rPr>
          <t xml:space="preserve">Please input total distribution amount for each payment, to help ensure the completeness of the data provided.
</t>
        </r>
      </text>
    </comment>
    <comment ref="C23" authorId="6">
      <text>
        <r>
          <rPr>
            <b/>
            <sz val="8"/>
            <rFont val="Arial"/>
            <family val="2"/>
          </rPr>
          <t xml:space="preserve">HELP: </t>
        </r>
        <r>
          <rPr>
            <sz val="8"/>
            <rFont val="Arial"/>
            <family val="2"/>
          </rPr>
          <t>Please combine Non-Cash and Cash distribution under one column if same Record and Payment Date.</t>
        </r>
        <r>
          <rPr>
            <sz val="9"/>
            <rFont val="Tahoma"/>
            <family val="2"/>
          </rPr>
          <t xml:space="preserve">
</t>
        </r>
      </text>
    </comment>
    <comment ref="M13" authorId="3">
      <text>
        <r>
          <rPr>
            <b/>
            <sz val="9"/>
            <rFont val="Tahoma"/>
            <family val="2"/>
          </rPr>
          <t xml:space="preserve">HELP: </t>
        </r>
        <r>
          <rPr>
            <sz val="9"/>
            <rFont val="Tahoma"/>
            <family val="2"/>
          </rPr>
          <t>If you do not have any Capital Gains or ROC to report for the tax year select 'NO'</t>
        </r>
        <r>
          <rPr>
            <sz val="9"/>
            <rFont val="Tahoma"/>
            <family val="2"/>
          </rPr>
          <t xml:space="preserve">
</t>
        </r>
      </text>
    </comment>
  </commentList>
</comments>
</file>

<file path=xl/sharedStrings.xml><?xml version="1.0" encoding="utf-8"?>
<sst xmlns="http://schemas.openxmlformats.org/spreadsheetml/2006/main" count="193" uniqueCount="167">
  <si>
    <t>SYMBOL:</t>
  </si>
  <si>
    <t>WEBSITE:</t>
  </si>
  <si>
    <t>TRUST NAME:</t>
  </si>
  <si>
    <t>CONTACT NAME:</t>
  </si>
  <si>
    <t>PHONE:</t>
  </si>
  <si>
    <t>TIN#:</t>
  </si>
  <si>
    <t>CUSIP#:</t>
  </si>
  <si>
    <t>Record Date</t>
  </si>
  <si>
    <t>Payment Date</t>
  </si>
  <si>
    <t>Foreign Business Income</t>
  </si>
  <si>
    <t>Foreign Non-Business Income</t>
  </si>
  <si>
    <t>PROVINCE:</t>
  </si>
  <si>
    <t>Capital gains eligible for deduction</t>
  </si>
  <si>
    <t>Foreign business income tax paid</t>
  </si>
  <si>
    <t>Foreign non-business income tax paid</t>
  </si>
  <si>
    <t>NOTES:</t>
  </si>
  <si>
    <t>Preparer information:</t>
  </si>
  <si>
    <t>R16 Box No.</t>
  </si>
  <si>
    <t>T3 Box No.</t>
  </si>
  <si>
    <t>E</t>
  </si>
  <si>
    <t>F</t>
  </si>
  <si>
    <t>H</t>
  </si>
  <si>
    <t>K</t>
  </si>
  <si>
    <t>L</t>
  </si>
  <si>
    <t>X</t>
  </si>
  <si>
    <t>CITY:</t>
  </si>
  <si>
    <t>COUNTRY CODE:</t>
  </si>
  <si>
    <t>POSTAL CODE:</t>
  </si>
  <si>
    <t>ADDRESS (1):</t>
  </si>
  <si>
    <t>ADDRESS (2):</t>
  </si>
  <si>
    <t>QUEBEC TAX ID:</t>
  </si>
  <si>
    <t>Total Distribution ($) Per Unit</t>
  </si>
  <si>
    <t>A</t>
  </si>
  <si>
    <t xml:space="preserve">Capital gain </t>
  </si>
  <si>
    <t xml:space="preserve">Return of Capital </t>
  </si>
  <si>
    <t>M</t>
  </si>
  <si>
    <t>C1</t>
  </si>
  <si>
    <t>Actual Amount of Eligible Dividends</t>
  </si>
  <si>
    <t>C2</t>
  </si>
  <si>
    <t>Actual Amount of Non Eligible Dividend</t>
  </si>
  <si>
    <t>Non Reportable Distribution</t>
  </si>
  <si>
    <t>CALCULATION METHOD:</t>
  </si>
  <si>
    <t>PER CENT</t>
  </si>
  <si>
    <t>RATE</t>
  </si>
  <si>
    <t>PER CENT - ALLOCATION MUST ADD TO 100
RATE - ALLOCATION TOTAL MUST ADD TO TOTAL INCOME ($) PER UNIT BEING ALLOCATED</t>
  </si>
  <si>
    <t>Yes</t>
  </si>
  <si>
    <t>No</t>
  </si>
  <si>
    <t>Total Cash Distribution ($) Per Unit</t>
  </si>
  <si>
    <t>Total Non Cash Distribution ($) Per Unit</t>
  </si>
  <si>
    <t>CAN</t>
  </si>
  <si>
    <t xml:space="preserve">         Select:</t>
  </si>
  <si>
    <t>Messages:</t>
  </si>
  <si>
    <t>Tax Form</t>
  </si>
  <si>
    <t>You must explain the changes using the Notes field for this amended posting</t>
  </si>
  <si>
    <t>Please restrict input to 5 decimal places only</t>
  </si>
  <si>
    <t>The percentage sign (%) is not allowed for any input value.</t>
  </si>
  <si>
    <t>Please make sure ALL SECURITY and PREPARER information is complete. Do you want to save this form anyway?</t>
  </si>
  <si>
    <t>Please use the Notes field to explain your amended posting</t>
  </si>
  <si>
    <t>Invalid Input: Numbers can only be 13 characters long</t>
  </si>
  <si>
    <t>PLEASE ENTER TIN NUMBER (T PLUS 8 DIGITS) WITHOUT SPACES OR HYPENS</t>
  </si>
  <si>
    <t>PLEASE ENTER 9 DIGIT CUSIP WITHOUT SPACES OR HYPENS</t>
  </si>
  <si>
    <t>SUM DOES NOT EQUAL 100.00000</t>
  </si>
  <si>
    <t>TAX FACTORS NOT BALANCED</t>
  </si>
  <si>
    <t>SELECT RATE OR PER CENT FOR CALCULATION METHOD</t>
  </si>
  <si>
    <t>G- 2 Not investment income</t>
  </si>
  <si>
    <t>G- 1 Investment income</t>
  </si>
  <si>
    <t>1) CORPORATE ACTIONS</t>
  </si>
  <si>
    <t>3) IS CAPITAL GAINS (BOX 21/A) DISTRIBUTION NR TAXABLE?:</t>
  </si>
  <si>
    <t>Part XIII Tax (Income Tax Act)</t>
  </si>
  <si>
    <t>4) IS ASSESSABLE DISTRIBUTIONS (ROC BOX 42/M) NR TAXABLE?:</t>
  </si>
  <si>
    <t>Part XIII.2 Tax (Income Tax Act)</t>
  </si>
  <si>
    <t>26 OTHER
INCOME</t>
  </si>
  <si>
    <t>G-CODE 1</t>
  </si>
  <si>
    <t>G-CODE 2</t>
  </si>
  <si>
    <r>
      <t>G- Other Income</t>
    </r>
    <r>
      <rPr>
        <sz val="8"/>
        <color indexed="8"/>
        <rFont val="Arial"/>
        <family val="2"/>
      </rPr>
      <t xml:space="preserve"> (Investment Income)</t>
    </r>
  </si>
  <si>
    <t>Lump-sum pension benefits</t>
  </si>
  <si>
    <t>Qualifying Pension income</t>
  </si>
  <si>
    <t>Eligible death benefits</t>
  </si>
  <si>
    <t>Part XII.2 tax credit</t>
  </si>
  <si>
    <t>Investment tax credit - Inv. Cost or exp.</t>
  </si>
  <si>
    <t>Other credits</t>
  </si>
  <si>
    <t>* You must input details in Notes field</t>
  </si>
  <si>
    <t>CUSIP:</t>
  </si>
  <si>
    <t>T3</t>
  </si>
  <si>
    <t>RL-16</t>
  </si>
  <si>
    <t>%</t>
  </si>
  <si>
    <t>42-ROC</t>
  </si>
  <si>
    <t>TOTALS:</t>
  </si>
  <si>
    <t>M- ROC</t>
  </si>
  <si>
    <t>TOTALS</t>
  </si>
  <si>
    <t>Provide details of the corporate actions in the Notes section</t>
  </si>
  <si>
    <t>TAXABLE CANADIAN PROPERTY (TCP) APPLICABLE TO NON-RESIDENT UNITHOLDERS (NR4):</t>
  </si>
  <si>
    <t>"999999999" IS NOT VALID. PLEASE ENTER VALID CUSIP NUMBER</t>
  </si>
  <si>
    <r>
      <t>CHECK</t>
    </r>
    <r>
      <rPr>
        <sz val="9"/>
        <rFont val="Arial"/>
        <family val="2"/>
      </rPr>
      <t>:  When the calculation method is Rate,  row 24 should match row 40; when the calculation method is Percentage rows 25 to 39 should add up to 100, when correct, no error message will appear in this row for completed columns.</t>
    </r>
  </si>
  <si>
    <t>Total Income Allocation (check figure)</t>
  </si>
  <si>
    <t>Total Income ($) per unit being allocated</t>
  </si>
  <si>
    <t>Provide details of the non cash distribution in the Notes section</t>
  </si>
  <si>
    <t>Please use the Notes field to explain your non cash distribution</t>
  </si>
  <si>
    <t>Please use the Notes field to explain your corporate actions</t>
  </si>
  <si>
    <t>Record date cannot be greater than the payment date</t>
  </si>
  <si>
    <t>DATE PREPARED:</t>
  </si>
  <si>
    <t>TAXATION YEAR:</t>
  </si>
  <si>
    <t>Statement of Trust Income Allocations and Designations</t>
  </si>
  <si>
    <t>Form Year:</t>
  </si>
  <si>
    <t>Sorry, you must enable macros to use this file.</t>
  </si>
  <si>
    <t>Investment tax credit</t>
  </si>
  <si>
    <t>One or more Payment/Record dates are invalid for selected tax year</t>
  </si>
  <si>
    <t>Total Distribution ($) per unit must match the corresponding Total Income ($) per unit being allocated value</t>
  </si>
  <si>
    <t>G</t>
  </si>
  <si>
    <t>There are values in Distribution {1} that should be under Distribution {2}. Please do not skip a distribution column.</t>
  </si>
  <si>
    <t>WAS THE TRUST INVOLVED IN ANY CORPORATE ACTION(S) THAT COULD AFFECT T3/RL-16 TAX REPORTING?:</t>
  </si>
  <si>
    <t>Distribution 1</t>
  </si>
  <si>
    <t>Distribution 2</t>
  </si>
  <si>
    <t>Distribution 3</t>
  </si>
  <si>
    <t>Distribution 4</t>
  </si>
  <si>
    <t>Distribution 5</t>
  </si>
  <si>
    <t>Distribution 6</t>
  </si>
  <si>
    <t>Distribution 7</t>
  </si>
  <si>
    <t>Distribution 8</t>
  </si>
  <si>
    <t>Distribution 9</t>
  </si>
  <si>
    <t>Distribution 10</t>
  </si>
  <si>
    <t>Distribution 11</t>
  </si>
  <si>
    <t>Distribution 12</t>
  </si>
  <si>
    <t>Distribution 13</t>
  </si>
  <si>
    <t>Distribution 14</t>
  </si>
  <si>
    <t>Total Distribution is mandatory when there is a value in any other field for the same distribution</t>
  </si>
  <si>
    <t>Total Distribution must match Total Income for the same distribution</t>
  </si>
  <si>
    <t>Record Date is mandatory when there is a value in any other field for the same distribution</t>
  </si>
  <si>
    <t>Payment Date is mandatory when there is a value in any other field for the same distribution</t>
  </si>
  <si>
    <t>This file is incomplete and cannot be uploaded via CDS. Please ensure:
- All cells shaded in blue are filled in (including cell G15: calculation method)
- Macro has not been tampered with (copy and paste is not permitted)                                                                                                      
- Distribution factors are reported sequentially (e.g., 4 quarterly distributions must be reported in columns D through G)</t>
  </si>
  <si>
    <t>INVALID TIN#</t>
  </si>
  <si>
    <t>2) WAS THERE ANY U.S.-SOURCE INCOME DISTRIBUTED IN REPORTING TAX YEAR?:</t>
  </si>
  <si>
    <t>Once you have changed the security level, reopen this file and click "Enable Macros" or "Enable Content" when prompted.</t>
  </si>
  <si>
    <t>SECONDARY E-MAIL:</t>
  </si>
  <si>
    <t>PRIMARY E-MAIL:</t>
  </si>
  <si>
    <t>Please provide a different e-mail address. Primary and secondary e-mail addresses must be different</t>
  </si>
  <si>
    <t>Payment Date in {1} is not in chronological order. Payment dates must be entered in chronological order.</t>
  </si>
  <si>
    <t>Incorrect date format. The proper format is YYYY/MM/DD (e.g. 2019/09/19)</t>
  </si>
  <si>
    <t>There is already a distribution with the same record date and payment date</t>
  </si>
  <si>
    <t>Horizons Enhanced US Large Cap Equity Covered Call ETF</t>
  </si>
  <si>
    <t>T40255025</t>
  </si>
  <si>
    <t>439918103</t>
  </si>
  <si>
    <t>USCL</t>
  </si>
  <si>
    <t>4049893821</t>
  </si>
  <si>
    <t>Kevin Ng</t>
  </si>
  <si>
    <t>416-777-5173</t>
  </si>
  <si>
    <t>Kng@Horizonsetfs.com</t>
  </si>
  <si>
    <t>Myeung@Horizonsetfs.com</t>
  </si>
  <si>
    <t>55 University Avenue, Suite 800</t>
  </si>
  <si>
    <t>Toronto</t>
  </si>
  <si>
    <t>ON</t>
  </si>
  <si>
    <t>M5J 2H7</t>
  </si>
  <si>
    <t>www.HorizonsETFs.com</t>
  </si>
  <si>
    <t>2023/07/31</t>
  </si>
  <si>
    <t>2023/08/31</t>
  </si>
  <si>
    <t>2023/09/29</t>
  </si>
  <si>
    <t>2023/10/31</t>
  </si>
  <si>
    <t>2023/11/30</t>
  </si>
  <si>
    <t>2023/12/29</t>
  </si>
  <si>
    <t>2023/08/08</t>
  </si>
  <si>
    <t>2023/09/08</t>
  </si>
  <si>
    <t>2023/10/06</t>
  </si>
  <si>
    <t>2023/11/07</t>
  </si>
  <si>
    <t>2023/12/07</t>
  </si>
  <si>
    <t>2024/01/08</t>
  </si>
  <si>
    <t/>
  </si>
  <si>
    <t>2024/02/23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</si>
</sst>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lt;=9999999]###\-####;\(###\)\ ###\-####"/>
    <numFmt numFmtId="181" formatCode="m/d"/>
    <numFmt numFmtId="182" formatCode="yyyymmdd"/>
    <numFmt numFmtId="183" formatCode="yyyymmdd\ hh:mm:ss"/>
    <numFmt numFmtId="184" formatCode="##########"/>
    <numFmt numFmtId="185" formatCode="[&lt;=9999999999]General"/>
    <numFmt numFmtId="186" formatCode="[=9999999999]General"/>
    <numFmt numFmtId="187" formatCode="[=0]General"/>
    <numFmt numFmtId="188" formatCode="[&lt;=999999999]General"/>
    <numFmt numFmtId="189" formatCode=";;;"/>
    <numFmt numFmtId="190" formatCode="0000000000.00"/>
    <numFmt numFmtId="191" formatCode="0.00000"/>
    <numFmt numFmtId="192" formatCode="[$-409]dddd\,\ mmmm\ dd\,\ yyyy"/>
    <numFmt numFmtId="193" formatCode="[$-409]d\-mmm\-yy;@"/>
    <numFmt numFmtId="194" formatCode="dd/mm/yyyy;@"/>
    <numFmt numFmtId="195" formatCode="\T########"/>
    <numFmt numFmtId="196" formatCode="\T000000"/>
    <numFmt numFmtId="197" formatCode="&quot;Yes&quot;;&quot;Yes&quot;;&quot;No&quot;"/>
    <numFmt numFmtId="198" formatCode="&quot;True&quot;;&quot;True&quot;;&quot;False&quot;"/>
    <numFmt numFmtId="199" formatCode="&quot;On&quot;;&quot;On&quot;;&quot;Off&quot;"/>
    <numFmt numFmtId="200" formatCode="[$€-2]\ #,##0.00_);[Red]\([$€-2]\ #,##0.00\)"/>
    <numFmt numFmtId="201" formatCode="0.00000%"/>
    <numFmt numFmtId="202" formatCode="[$-409]h:mm:ss\ AM/PM"/>
    <numFmt numFmtId="203" formatCode="0\ 00000"/>
    <numFmt numFmtId="204" formatCode="[$-C0C]d\ mmmm\ yyyy"/>
    <numFmt numFmtId="205" formatCode="[$-1009]mmmm\ d\,\ yyyy"/>
  </numFmts>
  <fonts count="65">
    <font>
      <sz val="10"/>
      <name val="Arial"/>
      <family val="0"/>
    </font>
    <font>
      <sz val="8"/>
      <name val="Arial"/>
      <family val="2"/>
    </font>
    <font>
      <sz val="8"/>
      <name val="Tahoma"/>
      <family val="2"/>
    </font>
    <font>
      <b/>
      <sz val="10"/>
      <name val="Arial"/>
      <family val="2"/>
    </font>
    <font>
      <b/>
      <sz val="8"/>
      <name val="Arial"/>
      <family val="2"/>
    </font>
    <font>
      <sz val="10"/>
      <color indexed="41"/>
      <name val="Arial"/>
      <family val="2"/>
    </font>
    <font>
      <b/>
      <sz val="8"/>
      <name val="Tahoma"/>
      <family val="2"/>
    </font>
    <font>
      <b/>
      <sz val="10"/>
      <color indexed="12"/>
      <name val="Arial"/>
      <family val="2"/>
    </font>
    <font>
      <sz val="10"/>
      <color indexed="12"/>
      <name val="Arial"/>
      <family val="2"/>
    </font>
    <font>
      <u val="single"/>
      <sz val="10"/>
      <color indexed="12"/>
      <name val="Arial"/>
      <family val="2"/>
    </font>
    <font>
      <sz val="9"/>
      <name val="Tahoma"/>
      <family val="2"/>
    </font>
    <font>
      <b/>
      <sz val="9"/>
      <name val="Tahoma"/>
      <family val="2"/>
    </font>
    <font>
      <u val="single"/>
      <sz val="10"/>
      <color indexed="36"/>
      <name val="Arial"/>
      <family val="2"/>
    </font>
    <font>
      <b/>
      <sz val="9"/>
      <name val="Arial"/>
      <family val="2"/>
    </font>
    <font>
      <sz val="9"/>
      <name val="Arial"/>
      <family val="2"/>
    </font>
    <font>
      <sz val="10"/>
      <color indexed="8"/>
      <name val="Arial"/>
      <family val="2"/>
    </font>
    <font>
      <sz val="10"/>
      <color indexed="44"/>
      <name val="Arial"/>
      <family val="2"/>
    </font>
    <font>
      <b/>
      <sz val="11"/>
      <name val="Arial"/>
      <family val="2"/>
    </font>
    <font>
      <b/>
      <sz val="7"/>
      <color indexed="10"/>
      <name val="Small Fonts"/>
      <family val="2"/>
    </font>
    <font>
      <sz val="8"/>
      <color indexed="8"/>
      <name val="Arial"/>
      <family val="2"/>
    </font>
    <font>
      <b/>
      <sz val="8"/>
      <color indexed="8"/>
      <name val="Arial"/>
      <family val="2"/>
    </font>
    <font>
      <b/>
      <sz val="9"/>
      <color indexed="8"/>
      <name val="Arial"/>
      <family val="2"/>
    </font>
    <font>
      <sz val="7"/>
      <color indexed="8"/>
      <name val="Small Fonts"/>
      <family val="2"/>
    </font>
    <font>
      <b/>
      <sz val="12"/>
      <name val="Arial"/>
      <family val="2"/>
    </font>
    <font>
      <sz val="8"/>
      <color indexed="10"/>
      <name val="Arial"/>
      <family val="2"/>
    </font>
    <font>
      <sz val="12"/>
      <color indexed="41"/>
      <name val="Arial"/>
      <family val="2"/>
    </font>
    <font>
      <b/>
      <u val="single"/>
      <sz val="14"/>
      <name val="Arial"/>
      <family val="2"/>
    </font>
    <font>
      <sz val="12"/>
      <name val="Arial"/>
      <family val="2"/>
    </font>
    <font>
      <b/>
      <sz val="16"/>
      <color indexed="10"/>
      <name val="Microsoft Sans Serif"/>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right style="thin"/>
      <top style="thin"/>
      <bottom>
        <color indexed="63"/>
      </bottom>
    </border>
    <border>
      <left style="thin"/>
      <right style="thin">
        <color indexed="55"/>
      </right>
      <top style="thin">
        <color indexed="55"/>
      </top>
      <bottom style="thin"/>
    </border>
    <border>
      <left style="thin"/>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color indexed="63"/>
      </top>
      <bottom>
        <color indexed="63"/>
      </bottom>
    </border>
    <border>
      <left style="thin">
        <color indexed="55"/>
      </left>
      <right>
        <color indexed="63"/>
      </right>
      <top style="thin">
        <color indexed="55"/>
      </top>
      <bottom style="thin">
        <color indexed="55"/>
      </bottom>
    </border>
    <border>
      <left style="thin"/>
      <right>
        <color indexed="63"/>
      </right>
      <top>
        <color indexed="63"/>
      </top>
      <bottom>
        <color indexed="63"/>
      </bottom>
    </border>
    <border>
      <left style="thin">
        <color indexed="55"/>
      </left>
      <right>
        <color indexed="63"/>
      </right>
      <top style="thin">
        <color indexed="55"/>
      </top>
      <bottom style="thin"/>
    </border>
    <border>
      <left>
        <color indexed="63"/>
      </left>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color rgb="FF969696"/>
      </right>
      <top style="thin">
        <color rgb="FF969696"/>
      </top>
      <bottom style="thin">
        <color rgb="FF969696"/>
      </bottom>
    </border>
    <border>
      <left style="thin">
        <color indexed="23"/>
      </left>
      <right style="thin">
        <color indexed="23"/>
      </right>
      <top style="thin"/>
      <bottom>
        <color indexed="63"/>
      </bottom>
    </border>
    <border>
      <left style="thin">
        <color indexed="55"/>
      </left>
      <right style="thin">
        <color indexed="55"/>
      </right>
      <top>
        <color indexed="63"/>
      </top>
      <bottom style="thin">
        <color indexed="55"/>
      </bottom>
    </border>
    <border>
      <left style="thin">
        <color rgb="FF969696"/>
      </left>
      <right style="thin">
        <color rgb="FF969696"/>
      </right>
      <top style="thin">
        <color rgb="FF969696"/>
      </top>
      <bottom style="thin">
        <color rgb="FF969696"/>
      </bottom>
    </border>
    <border>
      <left style="thin">
        <color rgb="FF969696"/>
      </left>
      <right style="thin"/>
      <top style="thin">
        <color rgb="FF969696"/>
      </top>
      <bottom style="thin">
        <color rgb="FF969696"/>
      </bottom>
    </border>
    <border>
      <left style="thin"/>
      <right style="thin">
        <color indexed="55"/>
      </right>
      <top style="thin">
        <color rgb="FF969696"/>
      </top>
      <bottom style="thin">
        <color indexed="55"/>
      </bottom>
    </border>
    <border>
      <left style="thin">
        <color indexed="23"/>
      </left>
      <right style="thin">
        <color indexed="23"/>
      </right>
      <top style="thin"/>
      <bottom style="thin">
        <color rgb="FF969696"/>
      </bottom>
    </border>
    <border>
      <left style="thin">
        <color indexed="55"/>
      </left>
      <right style="thin">
        <color indexed="55"/>
      </right>
      <top style="thin">
        <color rgb="FF969696"/>
      </top>
      <bottom style="thin">
        <color indexed="55"/>
      </bottom>
    </border>
    <border>
      <left style="thin"/>
      <right style="thin">
        <color indexed="23"/>
      </right>
      <top style="thin"/>
      <bottom style="thin">
        <color rgb="FF969696"/>
      </bottom>
    </border>
    <border>
      <left style="thin">
        <color indexed="23"/>
      </left>
      <right style="thin"/>
      <top style="thin"/>
      <bottom style="thin">
        <color rgb="FF969696"/>
      </bottom>
    </border>
    <border>
      <left style="thin">
        <color indexed="55"/>
      </left>
      <right style="thin"/>
      <top style="thin">
        <color rgb="FF969696"/>
      </top>
      <bottom style="thin">
        <color indexed="55"/>
      </bottom>
    </border>
    <border>
      <left style="thin">
        <color indexed="55"/>
      </left>
      <right style="thin"/>
      <top style="thin">
        <color rgb="FF969696"/>
      </top>
      <bottom style="thin">
        <color rgb="FF969696"/>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43">
    <xf numFmtId="0" fontId="0" fillId="0" borderId="0" xfId="0" applyAlignment="1">
      <alignment/>
    </xf>
    <xf numFmtId="0" fontId="0" fillId="0" borderId="10" xfId="0" applyFill="1" applyBorder="1" applyAlignment="1" applyProtection="1">
      <alignment horizontal="left"/>
      <protection locked="0"/>
    </xf>
    <xf numFmtId="189" fontId="0" fillId="33" borderId="0"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33" borderId="0" xfId="0" applyFill="1" applyAlignment="1" applyProtection="1">
      <alignment/>
      <protection/>
    </xf>
    <xf numFmtId="0" fontId="3" fillId="33" borderId="0" xfId="0" applyFont="1" applyFill="1" applyAlignment="1" applyProtection="1">
      <alignment/>
      <protection/>
    </xf>
    <xf numFmtId="0" fontId="0" fillId="33" borderId="0" xfId="0" applyFill="1" applyAlignment="1" applyProtection="1">
      <alignment horizontal="right"/>
      <protection/>
    </xf>
    <xf numFmtId="0" fontId="3" fillId="33" borderId="0" xfId="0" applyFont="1" applyFill="1" applyAlignment="1" applyProtection="1">
      <alignment horizontal="right"/>
      <protection/>
    </xf>
    <xf numFmtId="0" fontId="3" fillId="34" borderId="0" xfId="0" applyFont="1" applyFill="1" applyAlignment="1" applyProtection="1">
      <alignment horizontal="righ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vertical="top" wrapText="1"/>
      <protection/>
    </xf>
    <xf numFmtId="0" fontId="3" fillId="33" borderId="0" xfId="0" applyFont="1" applyFill="1" applyBorder="1" applyAlignment="1" applyProtection="1">
      <alignment horizontal="right" wrapText="1"/>
      <protection/>
    </xf>
    <xf numFmtId="0" fontId="9" fillId="33" borderId="0" xfId="53" applyFill="1" applyAlignment="1" applyProtection="1">
      <alignment/>
      <protection locked="0"/>
    </xf>
    <xf numFmtId="0" fontId="15" fillId="33" borderId="0" xfId="0" applyFont="1" applyFill="1" applyAlignment="1" applyProtection="1">
      <alignment/>
      <protection/>
    </xf>
    <xf numFmtId="0" fontId="9" fillId="33" borderId="0" xfId="53" applyFill="1" applyAlignment="1" applyProtection="1">
      <alignment/>
      <protection/>
    </xf>
    <xf numFmtId="189" fontId="5" fillId="33" borderId="0" xfId="0" applyNumberFormat="1" applyFont="1" applyFill="1" applyAlignment="1" applyProtection="1">
      <alignment/>
      <protection/>
    </xf>
    <xf numFmtId="0" fontId="0" fillId="33" borderId="0" xfId="0" applyFill="1" applyBorder="1" applyAlignment="1" applyProtection="1">
      <alignment horizontal="left"/>
      <protection/>
    </xf>
    <xf numFmtId="0" fontId="5" fillId="33" borderId="0" xfId="0" applyFont="1" applyFill="1" applyAlignment="1" applyProtection="1">
      <alignment/>
      <protection/>
    </xf>
    <xf numFmtId="0" fontId="0" fillId="33" borderId="0" xfId="0" applyFill="1" applyBorder="1" applyAlignment="1" applyProtection="1">
      <alignment horizontal="center" vertical="top"/>
      <protection/>
    </xf>
    <xf numFmtId="0" fontId="0" fillId="33" borderId="0" xfId="0" applyFill="1" applyAlignment="1" applyProtection="1">
      <alignment vertical="top"/>
      <protection/>
    </xf>
    <xf numFmtId="0" fontId="1" fillId="33" borderId="0" xfId="0" applyFont="1" applyFill="1" applyBorder="1" applyAlignment="1" applyProtection="1">
      <alignment vertical="top"/>
      <protection/>
    </xf>
    <xf numFmtId="0" fontId="1" fillId="35" borderId="12" xfId="0" applyFont="1" applyFill="1" applyBorder="1" applyAlignment="1" applyProtection="1">
      <alignment horizontal="center" vertical="top"/>
      <protection/>
    </xf>
    <xf numFmtId="0" fontId="1" fillId="35" borderId="12" xfId="0" applyFont="1" applyFill="1" applyBorder="1" applyAlignment="1" applyProtection="1">
      <alignment vertical="top"/>
      <protection/>
    </xf>
    <xf numFmtId="0" fontId="0" fillId="35" borderId="13" xfId="0" applyFill="1" applyBorder="1" applyAlignment="1" applyProtection="1">
      <alignment horizontal="center" vertical="top"/>
      <protection/>
    </xf>
    <xf numFmtId="0" fontId="0" fillId="33" borderId="0" xfId="0" applyFill="1" applyBorder="1" applyAlignment="1" applyProtection="1">
      <alignment vertical="top"/>
      <protection/>
    </xf>
    <xf numFmtId="0" fontId="0" fillId="35" borderId="14" xfId="0" applyFill="1" applyBorder="1" applyAlignment="1" applyProtection="1">
      <alignment/>
      <protection/>
    </xf>
    <xf numFmtId="0" fontId="0" fillId="35" borderId="15" xfId="0" applyFill="1" applyBorder="1" applyAlignment="1" applyProtection="1">
      <alignment/>
      <protection/>
    </xf>
    <xf numFmtId="49" fontId="18" fillId="33" borderId="0" xfId="0" applyNumberFormat="1" applyFont="1" applyFill="1" applyAlignment="1" applyProtection="1">
      <alignment horizontal="center" vertical="top" wrapText="1"/>
      <protection locked="0"/>
    </xf>
    <xf numFmtId="0" fontId="3" fillId="33" borderId="16"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19" fillId="33" borderId="17" xfId="0" applyFont="1" applyFill="1" applyBorder="1" applyAlignment="1" applyProtection="1">
      <alignment horizontal="left" wrapText="1"/>
      <protection/>
    </xf>
    <xf numFmtId="0" fontId="20" fillId="33" borderId="17" xfId="0" applyFont="1" applyFill="1" applyBorder="1" applyAlignment="1" applyProtection="1">
      <alignment horizontal="left" wrapText="1"/>
      <protection/>
    </xf>
    <xf numFmtId="0" fontId="19" fillId="33" borderId="10" xfId="0" applyFont="1" applyFill="1" applyBorder="1" applyAlignment="1" applyProtection="1">
      <alignment horizontal="center" vertical="center"/>
      <protection/>
    </xf>
    <xf numFmtId="0" fontId="19" fillId="33" borderId="18" xfId="0" applyFont="1" applyFill="1" applyBorder="1" applyAlignment="1" applyProtection="1">
      <alignment horizontal="center" vertical="center"/>
      <protection/>
    </xf>
    <xf numFmtId="0" fontId="19" fillId="33" borderId="10" xfId="0" applyFont="1" applyFill="1" applyBorder="1" applyAlignment="1" applyProtection="1">
      <alignment horizontal="left" wrapText="1"/>
      <protection/>
    </xf>
    <xf numFmtId="189" fontId="16" fillId="35" borderId="19" xfId="0" applyNumberFormat="1" applyFont="1" applyFill="1" applyBorder="1" applyAlignment="1" applyProtection="1">
      <alignment/>
      <protection locked="0"/>
    </xf>
    <xf numFmtId="0" fontId="0" fillId="35" borderId="17" xfId="0" applyFill="1" applyBorder="1" applyAlignment="1" applyProtection="1">
      <alignment/>
      <protection/>
    </xf>
    <xf numFmtId="191" fontId="4" fillId="33" borderId="20" xfId="0" applyNumberFormat="1" applyFont="1" applyFill="1" applyBorder="1" applyAlignment="1" applyProtection="1">
      <alignment horizontal="right" wrapText="1"/>
      <protection locked="0"/>
    </xf>
    <xf numFmtId="191" fontId="4" fillId="33" borderId="21" xfId="0" applyNumberFormat="1" applyFont="1" applyFill="1" applyBorder="1" applyAlignment="1" applyProtection="1">
      <alignment horizontal="right"/>
      <protection locked="0"/>
    </xf>
    <xf numFmtId="0" fontId="0" fillId="0" borderId="0" xfId="0" applyAlignment="1" applyProtection="1">
      <alignment/>
      <protection/>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19" fillId="33" borderId="17" xfId="0" applyFont="1" applyFill="1" applyBorder="1" applyAlignment="1" applyProtection="1">
      <alignment horizontal="left"/>
      <protection/>
    </xf>
    <xf numFmtId="189" fontId="16" fillId="35" borderId="14" xfId="0" applyNumberFormat="1" applyFont="1" applyFill="1" applyBorder="1" applyAlignment="1" applyProtection="1">
      <alignment horizontal="left"/>
      <protection locked="0"/>
    </xf>
    <xf numFmtId="189" fontId="1" fillId="35" borderId="12" xfId="0" applyNumberFormat="1" applyFont="1" applyFill="1" applyBorder="1" applyAlignment="1" applyProtection="1">
      <alignment horizontal="center" vertical="top"/>
      <protection locked="0"/>
    </xf>
    <xf numFmtId="189" fontId="0" fillId="35" borderId="19" xfId="0" applyNumberFormat="1" applyFill="1" applyBorder="1" applyAlignment="1" applyProtection="1">
      <alignment/>
      <protection locked="0"/>
    </xf>
    <xf numFmtId="189" fontId="3" fillId="33" borderId="0" xfId="0" applyNumberFormat="1" applyFont="1" applyFill="1" applyBorder="1" applyAlignment="1" applyProtection="1">
      <alignment horizontal="right" vertical="center"/>
      <protection locked="0"/>
    </xf>
    <xf numFmtId="0" fontId="0" fillId="35" borderId="13" xfId="0" applyFill="1" applyBorder="1" applyAlignment="1" applyProtection="1">
      <alignment/>
      <protection/>
    </xf>
    <xf numFmtId="0" fontId="16" fillId="35" borderId="15" xfId="0" applyFont="1" applyFill="1" applyBorder="1" applyAlignment="1" applyProtection="1">
      <alignment/>
      <protection/>
    </xf>
    <xf numFmtId="0" fontId="20" fillId="33" borderId="10" xfId="0" applyFont="1" applyFill="1" applyBorder="1" applyAlignment="1" applyProtection="1">
      <alignment horizontal="left" wrapText="1"/>
      <protection/>
    </xf>
    <xf numFmtId="0" fontId="0" fillId="33" borderId="0" xfId="0" applyFill="1" applyBorder="1" applyAlignment="1" applyProtection="1">
      <alignment horizontal="left" vertical="top" wrapText="1"/>
      <protection locked="0"/>
    </xf>
    <xf numFmtId="0" fontId="0" fillId="35" borderId="14" xfId="0" applyNumberFormat="1" applyFont="1" applyFill="1" applyBorder="1" applyAlignment="1" applyProtection="1">
      <alignment/>
      <protection locked="0"/>
    </xf>
    <xf numFmtId="189" fontId="16" fillId="35" borderId="15" xfId="0" applyNumberFormat="1" applyFont="1" applyFill="1" applyBorder="1" applyAlignment="1" applyProtection="1">
      <alignment horizontal="left"/>
      <protection locked="0"/>
    </xf>
    <xf numFmtId="0" fontId="19" fillId="33" borderId="11" xfId="0" applyFont="1" applyFill="1" applyBorder="1" applyAlignment="1" applyProtection="1">
      <alignment vertical="center" wrapText="1"/>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ill="1" applyAlignment="1">
      <alignment/>
    </xf>
    <xf numFmtId="0" fontId="22" fillId="33" borderId="18" xfId="0" applyFont="1" applyFill="1" applyBorder="1" applyAlignment="1" applyProtection="1">
      <alignment horizontal="center" vertical="center"/>
      <protection/>
    </xf>
    <xf numFmtId="0" fontId="22" fillId="33" borderId="10" xfId="0" applyFont="1" applyFill="1" applyBorder="1" applyAlignment="1" applyProtection="1">
      <alignment horizontal="center" vertical="center"/>
      <protection/>
    </xf>
    <xf numFmtId="0" fontId="3" fillId="36" borderId="22" xfId="0" applyFont="1" applyFill="1" applyBorder="1" applyAlignment="1" applyProtection="1">
      <alignment horizontal="left" vertical="top" wrapText="1"/>
      <protection/>
    </xf>
    <xf numFmtId="0" fontId="0" fillId="0" borderId="0" xfId="0" applyFont="1" applyAlignment="1" applyProtection="1">
      <alignment horizontal="center" wrapText="1"/>
      <protection/>
    </xf>
    <xf numFmtId="0" fontId="19" fillId="33" borderId="10" xfId="0" applyFont="1" applyFill="1" applyBorder="1" applyAlignment="1" applyProtection="1">
      <alignment horizontal="center" vertical="center"/>
      <protection locked="0"/>
    </xf>
    <xf numFmtId="0" fontId="0" fillId="0" borderId="0" xfId="0" applyAlignment="1" applyProtection="1">
      <alignment/>
      <protection hidden="1"/>
    </xf>
    <xf numFmtId="0" fontId="3" fillId="0" borderId="0" xfId="0" applyFont="1"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left" wrapText="1"/>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1" fillId="0" borderId="0" xfId="0" applyFont="1" applyAlignment="1" applyProtection="1">
      <alignment horizontal="center"/>
      <protection hidden="1"/>
    </xf>
    <xf numFmtId="0" fontId="0" fillId="0" borderId="10" xfId="0" applyNumberFormat="1" applyBorder="1" applyAlignment="1" applyProtection="1">
      <alignment horizontal="left"/>
      <protection hidden="1"/>
    </xf>
    <xf numFmtId="0" fontId="3" fillId="0" borderId="16" xfId="0" applyFont="1" applyBorder="1" applyAlignment="1" applyProtection="1">
      <alignment horizontal="right" wrapText="1"/>
      <protection hidden="1"/>
    </xf>
    <xf numFmtId="0" fontId="3" fillId="33" borderId="11" xfId="0" applyFont="1" applyFill="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1" fillId="33" borderId="10" xfId="0" applyFont="1" applyFill="1" applyBorder="1" applyAlignment="1" applyProtection="1">
      <alignment horizontal="center"/>
      <protection hidden="1"/>
    </xf>
    <xf numFmtId="191" fontId="1" fillId="0" borderId="10" xfId="0" applyNumberFormat="1" applyFont="1" applyBorder="1" applyAlignment="1" applyProtection="1">
      <alignment horizontal="right"/>
      <protection hidden="1"/>
    </xf>
    <xf numFmtId="201" fontId="1" fillId="0" borderId="10" xfId="0" applyNumberFormat="1" applyFont="1" applyBorder="1" applyAlignment="1" applyProtection="1">
      <alignment horizontal="right"/>
      <protection hidden="1"/>
    </xf>
    <xf numFmtId="0" fontId="1" fillId="33" borderId="10" xfId="0" applyFont="1" applyFill="1" applyBorder="1" applyAlignment="1" applyProtection="1">
      <alignment horizontal="center" vertical="center"/>
      <protection hidden="1"/>
    </xf>
    <xf numFmtId="191" fontId="1" fillId="0" borderId="10" xfId="0" applyNumberFormat="1" applyFont="1" applyBorder="1" applyAlignment="1" applyProtection="1">
      <alignment horizontal="right" vertical="center"/>
      <protection hidden="1"/>
    </xf>
    <xf numFmtId="191" fontId="0" fillId="0" borderId="10" xfId="0" applyNumberFormat="1" applyBorder="1" applyAlignment="1" applyProtection="1">
      <alignment horizontal="right"/>
      <protection hidden="1"/>
    </xf>
    <xf numFmtId="201" fontId="0" fillId="0" borderId="15" xfId="0" applyNumberFormat="1" applyBorder="1" applyAlignment="1" applyProtection="1">
      <alignment horizontal="right"/>
      <protection hidden="1"/>
    </xf>
    <xf numFmtId="0" fontId="0" fillId="0" borderId="0" xfId="0" applyAlignment="1" applyProtection="1">
      <alignment/>
      <protection locked="0"/>
    </xf>
    <xf numFmtId="0" fontId="3" fillId="0" borderId="0" xfId="0" applyFont="1" applyAlignment="1" applyProtection="1">
      <alignment/>
      <protection locked="0"/>
    </xf>
    <xf numFmtId="201" fontId="0" fillId="0" borderId="0" xfId="0" applyNumberFormat="1" applyAlignment="1" applyProtection="1">
      <alignment/>
      <protection/>
    </xf>
    <xf numFmtId="191" fontId="24" fillId="0" borderId="10" xfId="0" applyNumberFormat="1" applyFont="1" applyBorder="1" applyAlignment="1" applyProtection="1">
      <alignment horizontal="right"/>
      <protection hidden="1"/>
    </xf>
    <xf numFmtId="201" fontId="24" fillId="0" borderId="10" xfId="0" applyNumberFormat="1" applyFont="1" applyBorder="1" applyAlignment="1" applyProtection="1">
      <alignment horizontal="right"/>
      <protection hidden="1"/>
    </xf>
    <xf numFmtId="0" fontId="20" fillId="33" borderId="10" xfId="0" applyNumberFormat="1" applyFont="1" applyFill="1" applyBorder="1" applyAlignment="1" applyProtection="1">
      <alignment horizontal="left" wrapText="1"/>
      <protection/>
    </xf>
    <xf numFmtId="0" fontId="0" fillId="0" borderId="0" xfId="0" applyAlignment="1" applyProtection="1">
      <alignment horizontal="center" wrapText="1"/>
      <protection locked="0"/>
    </xf>
    <xf numFmtId="0" fontId="1" fillId="0" borderId="0" xfId="0" applyFont="1" applyAlignment="1" applyProtection="1">
      <alignment horizontal="center"/>
      <protection locked="0"/>
    </xf>
    <xf numFmtId="0" fontId="23" fillId="35" borderId="17" xfId="0" applyFont="1" applyFill="1" applyBorder="1" applyAlignment="1" applyProtection="1">
      <alignment vertical="center"/>
      <protection/>
    </xf>
    <xf numFmtId="189" fontId="5" fillId="33" borderId="0" xfId="0" applyNumberFormat="1" applyFont="1" applyFill="1" applyAlignment="1" applyProtection="1">
      <alignment/>
      <protection/>
    </xf>
    <xf numFmtId="0" fontId="17" fillId="35" borderId="16" xfId="0" applyFont="1" applyFill="1" applyBorder="1" applyAlignment="1" applyProtection="1">
      <alignment horizontal="center" vertical="center"/>
      <protection/>
    </xf>
    <xf numFmtId="0" fontId="3" fillId="0" borderId="0" xfId="0" applyFont="1" applyAlignment="1" applyProtection="1">
      <alignment/>
      <protection/>
    </xf>
    <xf numFmtId="0" fontId="0" fillId="37" borderId="0" xfId="0" applyFont="1" applyFill="1" applyBorder="1" applyAlignment="1">
      <alignment/>
    </xf>
    <xf numFmtId="0" fontId="0" fillId="37" borderId="0" xfId="0" applyFont="1" applyFill="1" applyAlignment="1">
      <alignment/>
    </xf>
    <xf numFmtId="0" fontId="0" fillId="37" borderId="0" xfId="0" applyFont="1" applyFill="1" applyAlignment="1">
      <alignment/>
    </xf>
    <xf numFmtId="0" fontId="0" fillId="37" borderId="0" xfId="0" applyFont="1" applyFill="1" applyBorder="1" applyAlignment="1">
      <alignment/>
    </xf>
    <xf numFmtId="0" fontId="0" fillId="37" borderId="0" xfId="0" applyFont="1" applyFill="1" applyBorder="1" applyAlignment="1">
      <alignment/>
    </xf>
    <xf numFmtId="0" fontId="0" fillId="37" borderId="0" xfId="0" applyFont="1" applyFill="1" applyAlignment="1">
      <alignment/>
    </xf>
    <xf numFmtId="0" fontId="0" fillId="37" borderId="0" xfId="0" applyFont="1" applyFill="1" applyBorder="1" applyAlignment="1">
      <alignment/>
    </xf>
    <xf numFmtId="14" fontId="0" fillId="37" borderId="0" xfId="0" applyNumberFormat="1" applyFont="1" applyFill="1" applyBorder="1" applyAlignment="1">
      <alignment/>
    </xf>
    <xf numFmtId="0" fontId="0" fillId="37" borderId="0" xfId="0" applyFont="1" applyFill="1" applyAlignment="1">
      <alignment/>
    </xf>
    <xf numFmtId="0" fontId="0" fillId="37" borderId="0" xfId="0" applyFont="1" applyFill="1" applyBorder="1" applyAlignment="1">
      <alignment/>
    </xf>
    <xf numFmtId="0" fontId="0" fillId="37" borderId="0" xfId="0" applyFont="1" applyFill="1" applyAlignment="1">
      <alignment/>
    </xf>
    <xf numFmtId="0" fontId="3" fillId="37" borderId="0" xfId="0" applyFont="1" applyFill="1" applyBorder="1" applyAlignment="1">
      <alignment/>
    </xf>
    <xf numFmtId="0" fontId="3" fillId="37" borderId="0" xfId="0" applyFont="1" applyFill="1" applyBorder="1" applyAlignment="1">
      <alignment horizontal="left"/>
    </xf>
    <xf numFmtId="0" fontId="3" fillId="35" borderId="16" xfId="0" applyFont="1" applyFill="1" applyBorder="1" applyAlignment="1" applyProtection="1">
      <alignment horizontal="left" vertical="center"/>
      <protection/>
    </xf>
    <xf numFmtId="191" fontId="4" fillId="33" borderId="23" xfId="0" applyNumberFormat="1" applyFont="1" applyFill="1" applyBorder="1" applyAlignment="1" applyProtection="1">
      <alignment horizontal="right"/>
      <protection locked="0"/>
    </xf>
    <xf numFmtId="191" fontId="1" fillId="0" borderId="24" xfId="0" applyNumberFormat="1" applyFont="1" applyFill="1" applyBorder="1" applyAlignment="1" applyProtection="1">
      <alignment horizontal="right"/>
      <protection locked="0"/>
    </xf>
    <xf numFmtId="191" fontId="1" fillId="0" borderId="20" xfId="0" applyNumberFormat="1" applyFont="1" applyFill="1" applyBorder="1" applyAlignment="1" applyProtection="1">
      <alignment horizontal="right" wrapText="1"/>
      <protection locked="0"/>
    </xf>
    <xf numFmtId="191" fontId="1" fillId="0" borderId="25" xfId="0" applyNumberFormat="1" applyFont="1" applyFill="1" applyBorder="1" applyAlignment="1" applyProtection="1">
      <alignment horizontal="right"/>
      <protection locked="0"/>
    </xf>
    <xf numFmtId="191" fontId="1" fillId="0" borderId="20" xfId="0" applyNumberFormat="1" applyFont="1" applyFill="1" applyBorder="1" applyAlignment="1" applyProtection="1">
      <alignment horizontal="right"/>
      <protection locked="0"/>
    </xf>
    <xf numFmtId="191" fontId="1" fillId="0" borderId="24" xfId="0" applyNumberFormat="1" applyFont="1" applyFill="1" applyBorder="1" applyAlignment="1" applyProtection="1">
      <alignment horizontal="right" wrapText="1"/>
      <protection locked="0"/>
    </xf>
    <xf numFmtId="191" fontId="4" fillId="33" borderId="24" xfId="0" applyNumberFormat="1" applyFont="1" applyFill="1" applyBorder="1" applyAlignment="1" applyProtection="1">
      <alignment horizontal="right" wrapText="1"/>
      <protection locked="0"/>
    </xf>
    <xf numFmtId="191" fontId="1" fillId="0" borderId="26" xfId="0" applyNumberFormat="1" applyFont="1" applyBorder="1" applyAlignment="1" applyProtection="1">
      <alignment horizontal="right"/>
      <protection/>
    </xf>
    <xf numFmtId="191" fontId="1" fillId="0" borderId="27" xfId="0" applyNumberFormat="1" applyFont="1" applyFill="1" applyBorder="1" applyAlignment="1" applyProtection="1">
      <alignment horizontal="right"/>
      <protection locked="0"/>
    </xf>
    <xf numFmtId="0" fontId="0" fillId="0" borderId="28" xfId="0" applyFont="1" applyFill="1" applyBorder="1" applyAlignment="1" applyProtection="1">
      <alignment horizontal="right" vertical="center"/>
      <protection locked="0"/>
    </xf>
    <xf numFmtId="191" fontId="4" fillId="33" borderId="29" xfId="0" applyNumberFormat="1" applyFont="1" applyFill="1" applyBorder="1" applyAlignment="1" applyProtection="1">
      <alignment horizontal="right"/>
      <protection locked="0"/>
    </xf>
    <xf numFmtId="191" fontId="1" fillId="0" borderId="30" xfId="0" applyNumberFormat="1" applyFont="1" applyFill="1" applyBorder="1" applyAlignment="1" applyProtection="1">
      <alignment horizontal="right" wrapText="1"/>
      <protection locked="0"/>
    </xf>
    <xf numFmtId="191" fontId="1" fillId="0" borderId="30" xfId="0" applyNumberFormat="1" applyFont="1" applyFill="1" applyBorder="1" applyAlignment="1" applyProtection="1">
      <alignment horizontal="right"/>
      <protection locked="0"/>
    </xf>
    <xf numFmtId="191" fontId="1" fillId="0" borderId="28" xfId="0" applyNumberFormat="1" applyFont="1" applyFill="1" applyBorder="1" applyAlignment="1" applyProtection="1">
      <alignment horizontal="right" wrapText="1"/>
      <protection locked="0"/>
    </xf>
    <xf numFmtId="191" fontId="1" fillId="0" borderId="28" xfId="0" applyNumberFormat="1" applyFont="1" applyFill="1" applyBorder="1" applyAlignment="1" applyProtection="1">
      <alignment horizontal="right"/>
      <protection locked="0"/>
    </xf>
    <xf numFmtId="0" fontId="0" fillId="0" borderId="28" xfId="0" applyFill="1" applyBorder="1" applyAlignment="1" applyProtection="1">
      <alignment/>
      <protection/>
    </xf>
    <xf numFmtId="0" fontId="8" fillId="33" borderId="0" xfId="0" applyFont="1" applyFill="1" applyAlignment="1" applyProtection="1">
      <alignment/>
      <protection locked="0"/>
    </xf>
    <xf numFmtId="0" fontId="0" fillId="0" borderId="0" xfId="0" applyFont="1" applyAlignment="1" applyProtection="1">
      <alignment/>
      <protection hidden="1"/>
    </xf>
    <xf numFmtId="191" fontId="1" fillId="0" borderId="20" xfId="0" applyNumberFormat="1" applyFont="1" applyBorder="1" applyAlignment="1" applyProtection="1">
      <alignment horizontal="right" wrapText="1"/>
      <protection locked="0"/>
    </xf>
    <xf numFmtId="191" fontId="4" fillId="33" borderId="31" xfId="0" applyNumberFormat="1" applyFont="1" applyFill="1" applyBorder="1" applyAlignment="1" applyProtection="1">
      <alignment horizontal="right"/>
      <protection locked="0"/>
    </xf>
    <xf numFmtId="49" fontId="1" fillId="0" borderId="32" xfId="0" applyNumberFormat="1" applyFont="1" applyFill="1" applyBorder="1" applyAlignment="1" applyProtection="1">
      <alignment horizontal="center"/>
      <protection locked="0"/>
    </xf>
    <xf numFmtId="191" fontId="1" fillId="0" borderId="33" xfId="0" applyNumberFormat="1" applyFont="1" applyFill="1" applyBorder="1" applyAlignment="1" applyProtection="1">
      <alignment/>
      <protection locked="0"/>
    </xf>
    <xf numFmtId="191" fontId="1" fillId="0" borderId="34" xfId="0" applyNumberFormat="1" applyFont="1" applyFill="1" applyBorder="1" applyAlignment="1" applyProtection="1">
      <alignment horizontal="right" wrapText="1"/>
      <protection locked="0"/>
    </xf>
    <xf numFmtId="49" fontId="1" fillId="0" borderId="35" xfId="0" applyNumberFormat="1" applyFont="1" applyFill="1" applyBorder="1" applyAlignment="1" applyProtection="1">
      <alignment horizontal="center" wrapText="1"/>
      <protection locked="0"/>
    </xf>
    <xf numFmtId="49" fontId="1" fillId="0" borderId="35" xfId="0" applyNumberFormat="1" applyFont="1" applyFill="1" applyBorder="1" applyAlignment="1" applyProtection="1">
      <alignment horizontal="center"/>
      <protection locked="0"/>
    </xf>
    <xf numFmtId="49" fontId="1" fillId="0" borderId="36" xfId="0" applyNumberFormat="1" applyFont="1" applyFill="1" applyBorder="1" applyAlignment="1" applyProtection="1">
      <alignment horizontal="center"/>
      <protection locked="0"/>
    </xf>
    <xf numFmtId="0" fontId="0" fillId="36" borderId="10" xfId="0" applyFont="1" applyFill="1" applyBorder="1" applyAlignment="1" applyProtection="1">
      <alignment horizontal="left"/>
      <protection locked="0"/>
    </xf>
    <xf numFmtId="191" fontId="1" fillId="0" borderId="37" xfId="0" applyNumberFormat="1" applyFont="1" applyBorder="1" applyAlignment="1" applyProtection="1">
      <alignment horizontal="right"/>
      <protection locked="0"/>
    </xf>
    <xf numFmtId="191" fontId="1" fillId="0" borderId="38" xfId="0" applyNumberFormat="1" applyFont="1" applyFill="1" applyBorder="1" applyAlignment="1" applyProtection="1">
      <alignment horizontal="right"/>
      <protection locked="0"/>
    </xf>
    <xf numFmtId="191" fontId="1" fillId="0" borderId="39" xfId="0" applyNumberFormat="1" applyFont="1" applyFill="1" applyBorder="1" applyAlignment="1" applyProtection="1">
      <alignment horizontal="right" wrapText="1"/>
      <protection locked="0"/>
    </xf>
    <xf numFmtId="191" fontId="1" fillId="0" borderId="40" xfId="0" applyNumberFormat="1" applyFont="1" applyFill="1" applyBorder="1" applyAlignment="1" applyProtection="1">
      <alignment horizontal="right"/>
      <protection locked="0"/>
    </xf>
    <xf numFmtId="191" fontId="1" fillId="0" borderId="41" xfId="0" applyNumberFormat="1" applyFont="1" applyFill="1" applyBorder="1" applyAlignment="1" applyProtection="1">
      <alignment horizontal="right"/>
      <protection locked="0"/>
    </xf>
    <xf numFmtId="191" fontId="1" fillId="0" borderId="42" xfId="0" applyNumberFormat="1" applyFont="1" applyFill="1" applyBorder="1" applyAlignment="1" applyProtection="1">
      <alignment horizontal="right"/>
      <protection locked="0"/>
    </xf>
    <xf numFmtId="191" fontId="1" fillId="0" borderId="39" xfId="0" applyNumberFormat="1" applyFont="1" applyFill="1" applyBorder="1" applyAlignment="1" applyProtection="1">
      <alignment horizontal="right"/>
      <protection locked="0"/>
    </xf>
    <xf numFmtId="191" fontId="1" fillId="0" borderId="43" xfId="0" applyNumberFormat="1" applyFont="1" applyFill="1" applyBorder="1" applyAlignment="1" applyProtection="1">
      <alignment horizontal="right"/>
      <protection locked="0"/>
    </xf>
    <xf numFmtId="0" fontId="0" fillId="0" borderId="0" xfId="0" applyFont="1" applyAlignment="1" applyProtection="1">
      <alignment/>
      <protection hidden="1"/>
    </xf>
    <xf numFmtId="49" fontId="0" fillId="35" borderId="10" xfId="0" applyNumberFormat="1"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Alignment="1" applyProtection="1">
      <alignment vertical="top"/>
      <protection hidden="1"/>
    </xf>
    <xf numFmtId="0" fontId="0" fillId="0" borderId="0" xfId="0" applyFont="1" applyAlignment="1" applyProtection="1" quotePrefix="1">
      <alignment/>
      <protection hidden="1"/>
    </xf>
    <xf numFmtId="0" fontId="0" fillId="33" borderId="0" xfId="0" applyFill="1" applyAlignment="1" applyProtection="1">
      <alignment wrapText="1"/>
      <protection/>
    </xf>
    <xf numFmtId="0" fontId="0" fillId="0" borderId="10" xfId="0" applyFill="1" applyBorder="1" applyAlignment="1" applyProtection="1">
      <alignment horizontal="center" vertical="center"/>
      <protection locked="0"/>
    </xf>
    <xf numFmtId="0" fontId="0" fillId="0" borderId="0" xfId="0" applyFont="1" applyFill="1" applyBorder="1" applyAlignment="1" applyProtection="1">
      <alignment/>
      <protection/>
    </xf>
    <xf numFmtId="189" fontId="0" fillId="33" borderId="0" xfId="0" applyNumberFormat="1" applyFill="1" applyBorder="1" applyAlignment="1" applyProtection="1">
      <alignment horizontal="left"/>
      <protection/>
    </xf>
    <xf numFmtId="189" fontId="0" fillId="0" borderId="0" xfId="0" applyNumberFormat="1" applyAlignment="1" applyProtection="1">
      <alignment/>
      <protection/>
    </xf>
    <xf numFmtId="191" fontId="1" fillId="0" borderId="20" xfId="0" applyNumberFormat="1" applyFont="1" applyBorder="1" applyAlignment="1" applyProtection="1">
      <alignment horizontal="right"/>
      <protection locked="0"/>
    </xf>
    <xf numFmtId="0" fontId="3" fillId="35" borderId="18" xfId="0" applyNumberFormat="1" applyFont="1" applyFill="1" applyBorder="1" applyAlignment="1" applyProtection="1">
      <alignment horizontal="center" wrapText="1"/>
      <protection hidden="1"/>
    </xf>
    <xf numFmtId="0" fontId="3" fillId="35" borderId="12" xfId="0" applyNumberFormat="1" applyFont="1" applyFill="1" applyBorder="1" applyAlignment="1" applyProtection="1">
      <alignment horizontal="center" wrapText="1"/>
      <protection hidden="1"/>
    </xf>
    <xf numFmtId="0" fontId="3" fillId="35" borderId="13" xfId="0" applyNumberFormat="1" applyFont="1" applyFill="1" applyBorder="1" applyAlignment="1" applyProtection="1">
      <alignment horizontal="center" wrapText="1"/>
      <protection hidden="1"/>
    </xf>
    <xf numFmtId="0" fontId="3" fillId="0" borderId="16" xfId="0" applyNumberFormat="1" applyFont="1" applyBorder="1" applyAlignment="1" applyProtection="1">
      <alignment horizontal="center" wrapText="1"/>
      <protection hidden="1"/>
    </xf>
    <xf numFmtId="0" fontId="3" fillId="0" borderId="19" xfId="0" applyNumberFormat="1" applyFont="1" applyBorder="1" applyAlignment="1" applyProtection="1">
      <alignment horizontal="center" wrapText="1"/>
      <protection hidden="1"/>
    </xf>
    <xf numFmtId="0" fontId="3" fillId="0" borderId="17" xfId="0" applyNumberFormat="1" applyFont="1" applyBorder="1" applyAlignment="1" applyProtection="1">
      <alignment horizontal="center" wrapText="1"/>
      <protection hidden="1"/>
    </xf>
    <xf numFmtId="0" fontId="1" fillId="33" borderId="22" xfId="0" applyFont="1" applyFill="1" applyBorder="1" applyAlignment="1" applyProtection="1">
      <alignment horizontal="center" wrapText="1"/>
      <protection hidden="1"/>
    </xf>
    <xf numFmtId="0" fontId="1" fillId="33" borderId="11" xfId="0" applyFont="1" applyFill="1" applyBorder="1" applyAlignment="1" applyProtection="1">
      <alignment horizontal="center"/>
      <protection hidden="1"/>
    </xf>
    <xf numFmtId="0" fontId="3" fillId="0" borderId="16"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33" borderId="0" xfId="0" applyFont="1" applyFill="1" applyAlignment="1" applyProtection="1">
      <alignment horizontal="right"/>
      <protection/>
    </xf>
    <xf numFmtId="0" fontId="3" fillId="33" borderId="14" xfId="0" applyFont="1" applyFill="1" applyBorder="1" applyAlignment="1" applyProtection="1">
      <alignment horizontal="right"/>
      <protection/>
    </xf>
    <xf numFmtId="0" fontId="7" fillId="33" borderId="28"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180" fontId="0" fillId="35" borderId="44" xfId="0" applyNumberFormat="1" applyFill="1" applyBorder="1" applyAlignment="1" applyProtection="1">
      <alignment horizontal="left"/>
      <protection locked="0"/>
    </xf>
    <xf numFmtId="180" fontId="0" fillId="35" borderId="15" xfId="0" applyNumberFormat="1" applyFill="1" applyBorder="1" applyAlignment="1" applyProtection="1">
      <alignment horizontal="left"/>
      <protection locked="0"/>
    </xf>
    <xf numFmtId="0" fontId="9" fillId="35" borderId="18" xfId="53" applyNumberFormat="1" applyFill="1" applyBorder="1" applyAlignment="1" applyProtection="1">
      <alignment horizontal="left"/>
      <protection locked="0"/>
    </xf>
    <xf numFmtId="0" fontId="0" fillId="35" borderId="13" xfId="0" applyNumberFormat="1" applyFill="1" applyBorder="1" applyAlignment="1" applyProtection="1">
      <alignment horizontal="left"/>
      <protection locked="0"/>
    </xf>
    <xf numFmtId="0" fontId="9" fillId="35" borderId="16" xfId="53" applyFill="1" applyBorder="1" applyAlignment="1" applyProtection="1">
      <alignment horizontal="left"/>
      <protection locked="0"/>
    </xf>
    <xf numFmtId="0" fontId="9" fillId="35" borderId="17" xfId="53" applyFill="1" applyBorder="1" applyAlignment="1" applyProtection="1">
      <alignment horizontal="left"/>
      <protection locked="0"/>
    </xf>
    <xf numFmtId="0" fontId="20" fillId="33" borderId="16" xfId="0" applyFont="1" applyFill="1" applyBorder="1" applyAlignment="1" applyProtection="1">
      <alignment horizontal="left" wrapText="1"/>
      <protection/>
    </xf>
    <xf numFmtId="0" fontId="0" fillId="0" borderId="19" xfId="0" applyBorder="1" applyAlignment="1">
      <alignment horizontal="left"/>
    </xf>
    <xf numFmtId="0" fontId="0" fillId="0" borderId="17" xfId="0" applyBorder="1" applyAlignment="1">
      <alignment horizontal="left"/>
    </xf>
    <xf numFmtId="0" fontId="29" fillId="33" borderId="0" xfId="0" applyFont="1" applyFill="1" applyBorder="1" applyAlignment="1" applyProtection="1">
      <alignment horizontal="left" vertical="center" wrapText="1"/>
      <protection locked="0"/>
    </xf>
    <xf numFmtId="0" fontId="14" fillId="0" borderId="14" xfId="0" applyFont="1" applyBorder="1" applyAlignment="1">
      <alignment wrapText="1"/>
    </xf>
    <xf numFmtId="0" fontId="13" fillId="38" borderId="12" xfId="0" applyFont="1" applyFill="1" applyBorder="1" applyAlignment="1" applyProtection="1">
      <alignment horizontal="left" vertical="top" wrapText="1"/>
      <protection/>
    </xf>
    <xf numFmtId="0" fontId="14" fillId="38" borderId="12" xfId="0" applyFont="1" applyFill="1" applyBorder="1" applyAlignment="1" applyProtection="1">
      <alignment horizontal="left" vertical="top" wrapText="1"/>
      <protection/>
    </xf>
    <xf numFmtId="0" fontId="15" fillId="33" borderId="22" xfId="0" applyFont="1" applyFill="1" applyBorder="1" applyAlignment="1" applyProtection="1">
      <alignment horizontal="center" vertical="center" wrapText="1"/>
      <protection/>
    </xf>
    <xf numFmtId="0" fontId="15" fillId="33" borderId="26"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22" fillId="33" borderId="22" xfId="0" applyFont="1" applyFill="1" applyBorder="1" applyAlignment="1" applyProtection="1">
      <alignment horizontal="center" vertical="center" wrapText="1"/>
      <protection/>
    </xf>
    <xf numFmtId="0" fontId="22" fillId="33" borderId="11" xfId="0" applyFont="1" applyFill="1" applyBorder="1" applyAlignment="1" applyProtection="1">
      <alignment horizontal="center" vertical="center"/>
      <protection/>
    </xf>
    <xf numFmtId="0" fontId="0" fillId="36" borderId="18" xfId="0" applyNumberFormat="1" applyFont="1" applyFill="1" applyBorder="1" applyAlignment="1" applyProtection="1">
      <alignment horizontal="left" vertical="top" wrapText="1"/>
      <protection locked="0"/>
    </xf>
    <xf numFmtId="0"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28"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44" xfId="0" applyNumberFormat="1" applyBorder="1" applyAlignment="1" applyProtection="1">
      <alignment/>
      <protection locked="0"/>
    </xf>
    <xf numFmtId="0" fontId="0" fillId="0" borderId="45" xfId="0" applyNumberFormat="1" applyBorder="1" applyAlignment="1" applyProtection="1">
      <alignment/>
      <protection locked="0"/>
    </xf>
    <xf numFmtId="0" fontId="0" fillId="0" borderId="15" xfId="0" applyNumberFormat="1" applyBorder="1" applyAlignment="1" applyProtection="1">
      <alignment/>
      <protection locked="0"/>
    </xf>
    <xf numFmtId="49" fontId="1" fillId="0" borderId="10" xfId="0" applyNumberFormat="1" applyFont="1"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horizontal="center"/>
      <protection locked="0"/>
    </xf>
    <xf numFmtId="0" fontId="1" fillId="35" borderId="44" xfId="0" applyFont="1" applyFill="1" applyBorder="1" applyAlignment="1" applyProtection="1">
      <alignment wrapText="1"/>
      <protection/>
    </xf>
    <xf numFmtId="0" fontId="0" fillId="0" borderId="45" xfId="0" applyBorder="1" applyAlignment="1">
      <alignment/>
    </xf>
    <xf numFmtId="0" fontId="0" fillId="0" borderId="15" xfId="0" applyBorder="1" applyAlignment="1">
      <alignment/>
    </xf>
    <xf numFmtId="0" fontId="4" fillId="35" borderId="18" xfId="0" applyFont="1" applyFill="1" applyBorder="1" applyAlignment="1" applyProtection="1">
      <alignment horizontal="left"/>
      <protection/>
    </xf>
    <xf numFmtId="0" fontId="4" fillId="35" borderId="12" xfId="0" applyFont="1" applyFill="1" applyBorder="1" applyAlignment="1" applyProtection="1">
      <alignment horizontal="left"/>
      <protection/>
    </xf>
    <xf numFmtId="0" fontId="23" fillId="33" borderId="0" xfId="0" applyFont="1" applyFill="1" applyAlignment="1" applyProtection="1">
      <alignment horizontal="center" vertical="center"/>
      <protection/>
    </xf>
    <xf numFmtId="0" fontId="0" fillId="0" borderId="0" xfId="0" applyFont="1" applyAlignment="1">
      <alignment/>
    </xf>
    <xf numFmtId="0" fontId="9" fillId="36" borderId="18" xfId="53" applyFill="1" applyBorder="1" applyAlignment="1" applyProtection="1">
      <alignment horizontal="left"/>
      <protection locked="0"/>
    </xf>
    <xf numFmtId="0" fontId="0" fillId="36" borderId="12" xfId="0" applyFill="1" applyBorder="1" applyAlignment="1" applyProtection="1">
      <alignment horizontal="left"/>
      <protection locked="0"/>
    </xf>
    <xf numFmtId="0" fontId="0" fillId="36" borderId="13" xfId="0" applyFill="1" applyBorder="1" applyAlignment="1" applyProtection="1">
      <alignment horizontal="left"/>
      <protection locked="0"/>
    </xf>
    <xf numFmtId="189" fontId="25" fillId="33" borderId="0" xfId="0" applyNumberFormat="1" applyFont="1" applyFill="1" applyAlignment="1" applyProtection="1">
      <alignment horizontal="left" wrapText="1"/>
      <protection locked="0"/>
    </xf>
    <xf numFmtId="189" fontId="25" fillId="33" borderId="0" xfId="0" applyNumberFormat="1" applyFont="1" applyFill="1" applyAlignment="1" applyProtection="1">
      <alignment wrapText="1"/>
      <protection locked="0"/>
    </xf>
    <xf numFmtId="0" fontId="3" fillId="33" borderId="28" xfId="0" applyFont="1" applyFill="1" applyBorder="1" applyAlignment="1" applyProtection="1">
      <alignment horizontal="right"/>
      <protection/>
    </xf>
    <xf numFmtId="0" fontId="0" fillId="35" borderId="16" xfId="0" applyFont="1" applyFill="1" applyBorder="1" applyAlignment="1" applyProtection="1">
      <alignment horizontal="left"/>
      <protection locked="0"/>
    </xf>
    <xf numFmtId="0" fontId="0" fillId="35" borderId="19" xfId="0" applyFill="1" applyBorder="1" applyAlignment="1" applyProtection="1">
      <alignment horizontal="left"/>
      <protection locked="0"/>
    </xf>
    <xf numFmtId="0" fontId="0" fillId="0" borderId="17" xfId="0" applyBorder="1" applyAlignment="1" applyProtection="1">
      <alignment/>
      <protection locked="0"/>
    </xf>
    <xf numFmtId="0" fontId="0" fillId="35" borderId="17" xfId="0" applyFill="1" applyBorder="1" applyAlignment="1" applyProtection="1">
      <alignment horizontal="left"/>
      <protection locked="0"/>
    </xf>
    <xf numFmtId="0" fontId="14" fillId="35" borderId="44" xfId="0" applyFont="1" applyFill="1" applyBorder="1" applyAlignment="1" applyProtection="1">
      <alignment horizontal="left" vertical="top"/>
      <protection/>
    </xf>
    <xf numFmtId="0" fontId="14" fillId="35" borderId="45" xfId="0" applyFont="1" applyFill="1" applyBorder="1" applyAlignment="1" applyProtection="1">
      <alignment horizontal="left" vertical="top"/>
      <protection/>
    </xf>
    <xf numFmtId="0" fontId="13" fillId="35" borderId="18" xfId="0" applyFont="1" applyFill="1" applyBorder="1" applyAlignment="1" applyProtection="1">
      <alignment horizontal="left"/>
      <protection/>
    </xf>
    <xf numFmtId="0" fontId="13" fillId="35" borderId="12" xfId="0" applyFont="1" applyFill="1" applyBorder="1" applyAlignment="1" applyProtection="1">
      <alignment horizontal="left"/>
      <protection/>
    </xf>
    <xf numFmtId="0" fontId="14" fillId="35" borderId="44" xfId="0" applyFont="1" applyFill="1" applyBorder="1" applyAlignment="1">
      <alignment horizontal="left"/>
    </xf>
    <xf numFmtId="0" fontId="14" fillId="35" borderId="45" xfId="0" applyFont="1" applyFill="1" applyBorder="1" applyAlignment="1">
      <alignment horizontal="left"/>
    </xf>
    <xf numFmtId="0" fontId="3" fillId="35" borderId="18" xfId="0" applyFont="1" applyFill="1" applyBorder="1" applyAlignment="1" applyProtection="1">
      <alignment horizontal="left"/>
      <protection/>
    </xf>
    <xf numFmtId="0" fontId="3" fillId="35" borderId="12" xfId="0" applyFont="1" applyFill="1" applyBorder="1" applyAlignment="1" applyProtection="1">
      <alignment horizontal="left"/>
      <protection/>
    </xf>
    <xf numFmtId="0" fontId="21" fillId="35" borderId="28" xfId="0" applyFont="1" applyFill="1" applyBorder="1" applyAlignment="1" applyProtection="1">
      <alignment horizontal="left" wrapText="1"/>
      <protection/>
    </xf>
    <xf numFmtId="0" fontId="21" fillId="35" borderId="0" xfId="0" applyFont="1" applyFill="1" applyBorder="1" applyAlignment="1" applyProtection="1">
      <alignment horizontal="left" wrapText="1"/>
      <protection/>
    </xf>
    <xf numFmtId="0" fontId="21" fillId="35" borderId="44" xfId="0" applyFont="1" applyFill="1" applyBorder="1" applyAlignment="1" applyProtection="1">
      <alignment horizontal="left" wrapText="1"/>
      <protection/>
    </xf>
    <xf numFmtId="0" fontId="21" fillId="35" borderId="45" xfId="0" applyFont="1" applyFill="1" applyBorder="1" applyAlignment="1" applyProtection="1">
      <alignment horizontal="left" wrapText="1"/>
      <protection/>
    </xf>
    <xf numFmtId="0" fontId="3" fillId="35" borderId="18" xfId="0" applyFont="1" applyFill="1" applyBorder="1" applyAlignment="1" applyProtection="1">
      <alignment horizontal="left" vertical="center" wrapText="1"/>
      <protection/>
    </xf>
    <xf numFmtId="0" fontId="3" fillId="35" borderId="12" xfId="0" applyFont="1" applyFill="1" applyBorder="1" applyAlignment="1" applyProtection="1">
      <alignment horizontal="left" vertical="center" wrapText="1"/>
      <protection/>
    </xf>
    <xf numFmtId="0" fontId="3" fillId="35" borderId="28"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13" fillId="35" borderId="16" xfId="0" applyFont="1" applyFill="1" applyBorder="1" applyAlignment="1" applyProtection="1">
      <alignment horizontal="left" vertical="center" wrapText="1"/>
      <protection/>
    </xf>
    <xf numFmtId="0" fontId="13" fillId="35" borderId="19" xfId="0" applyFont="1" applyFill="1" applyBorder="1" applyAlignment="1" applyProtection="1">
      <alignment horizontal="left" vertical="center" wrapText="1"/>
      <protection/>
    </xf>
    <xf numFmtId="0" fontId="13" fillId="35" borderId="28" xfId="0" applyFont="1" applyFill="1" applyBorder="1" applyAlignment="1" applyProtection="1">
      <alignment horizontal="left"/>
      <protection/>
    </xf>
    <xf numFmtId="0" fontId="13" fillId="35" borderId="0" xfId="0" applyFont="1" applyFill="1" applyBorder="1" applyAlignment="1" applyProtection="1">
      <alignment horizontal="left"/>
      <protection/>
    </xf>
    <xf numFmtId="0" fontId="7" fillId="33" borderId="0" xfId="0" applyFont="1" applyFill="1" applyAlignment="1" applyProtection="1">
      <alignment horizontal="left"/>
      <protection locked="0"/>
    </xf>
    <xf numFmtId="0" fontId="26" fillId="37" borderId="0" xfId="0" applyFont="1" applyFill="1" applyBorder="1" applyAlignment="1">
      <alignment horizontal="center"/>
    </xf>
    <xf numFmtId="0" fontId="27" fillId="37" borderId="0" xfId="0" applyFont="1" applyFill="1" applyBorder="1" applyAlignment="1">
      <alignment horizontal="center" vertical="center" wrapText="1"/>
    </xf>
    <xf numFmtId="0" fontId="28" fillId="37"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color indexed="10"/>
      </font>
    </dxf>
    <dxf>
      <fill>
        <patternFill>
          <bgColor indexed="41"/>
        </patternFill>
      </fill>
    </dxf>
    <dxf>
      <font>
        <color indexed="10"/>
      </font>
    </dxf>
    <dxf>
      <font>
        <color indexed="9"/>
      </font>
      <fill>
        <patternFill patternType="none">
          <bgColor indexed="65"/>
        </patternFill>
      </fill>
    </dxf>
    <dxf>
      <font>
        <color indexed="9"/>
      </font>
    </dxf>
    <dxf>
      <font>
        <color indexed="44"/>
      </font>
    </dxf>
    <dxf>
      <font>
        <b/>
        <i val="0"/>
      </font>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ont>
        <b/>
        <i val="0"/>
      </font>
    </dxf>
    <dxf>
      <font>
        <b/>
        <i val="0"/>
      </font>
    </dxf>
    <dxf>
      <font>
        <color indexed="10"/>
      </font>
    </dxf>
    <dxf>
      <font>
        <color indexed="9"/>
      </font>
    </dxf>
    <dxf>
      <font>
        <color indexed="41"/>
      </font>
      <fill>
        <patternFill>
          <bgColor indexed="41"/>
        </patternFill>
      </fill>
    </dxf>
    <dxf>
      <fill>
        <patternFill>
          <bgColor indexed="41"/>
        </patternFill>
      </fill>
    </dxf>
    <dxf>
      <font>
        <color indexed="9"/>
      </font>
    </dxf>
    <dxf>
      <font>
        <color indexed="41"/>
      </font>
      <fill>
        <patternFill>
          <bgColor indexed="41"/>
        </patternFill>
      </fill>
    </dxf>
    <dxf>
      <fill>
        <patternFill>
          <bgColor indexed="41"/>
        </patternFill>
      </fill>
    </dxf>
    <dxf>
      <font>
        <color indexed="9"/>
      </font>
    </dxf>
    <dxf>
      <font>
        <color indexed="41"/>
      </font>
      <fill>
        <patternFill>
          <bgColor indexed="41"/>
        </patternFill>
      </fill>
    </dxf>
    <dxf>
      <fill>
        <patternFill>
          <bgColor indexed="41"/>
        </patternFill>
      </fill>
    </dxf>
    <dxf>
      <font>
        <strike/>
        <color indexed="10"/>
      </font>
    </dxf>
    <dxf>
      <fill>
        <patternFill>
          <bgColor indexed="41"/>
        </patternFill>
      </fill>
    </dxf>
    <dxf>
      <fill>
        <patternFill>
          <bgColor indexed="41"/>
        </patternFill>
      </fill>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ont>
        <color auto="1"/>
      </font>
      <fill>
        <patternFill>
          <bgColor rgb="FFFF8080"/>
        </patternFill>
      </fill>
      <border>
        <left style="thin">
          <color rgb="FF000000"/>
        </left>
        <right style="thin">
          <color rgb="FF000000"/>
        </right>
        <top style="thin"/>
        <bottom style="thin">
          <color rgb="FF000000"/>
        </bottom>
      </border>
    </dxf>
    <dxf>
      <font>
        <b/>
        <i val="0"/>
      </font>
      <fill>
        <patternFill>
          <bgColor rgb="FFFF808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115"/>
  <sheetViews>
    <sheetView showGridLines="0" zoomScalePageLayoutView="0" workbookViewId="0" topLeftCell="A1">
      <selection activeCell="C5" sqref="C5:F5"/>
    </sheetView>
  </sheetViews>
  <sheetFormatPr defaultColWidth="9.140625" defaultRowHeight="12.75"/>
  <cols>
    <col min="1" max="1" width="7.8515625" style="40" customWidth="1"/>
    <col min="2" max="2" width="8.8515625" style="40" customWidth="1"/>
    <col min="3" max="3" width="33.28125" style="40" customWidth="1"/>
    <col min="4" max="4" width="14.421875" style="40" customWidth="1"/>
    <col min="5" max="5" width="14.57421875" style="40" customWidth="1"/>
    <col min="6" max="6" width="14.421875" style="40" customWidth="1"/>
    <col min="7" max="7" width="14.7109375" style="40" customWidth="1"/>
    <col min="8" max="8" width="14.421875" style="40" customWidth="1"/>
    <col min="9" max="9" width="14.57421875" style="40" customWidth="1"/>
    <col min="10" max="17" width="14.421875" style="40" customWidth="1"/>
    <col min="18" max="18" width="12.140625" style="43" customWidth="1"/>
    <col min="19" max="19" width="0.2890625" style="43" hidden="1" customWidth="1"/>
    <col min="20" max="20" width="11.00390625" style="67" hidden="1" customWidth="1"/>
    <col min="21" max="21" width="2.00390625" style="67" hidden="1" customWidth="1"/>
    <col min="22" max="22" width="5.00390625" style="67" hidden="1" customWidth="1"/>
    <col min="23" max="23" width="3.57421875" style="40" hidden="1" customWidth="1"/>
    <col min="24" max="24" width="2.421875" style="40" hidden="1" customWidth="1"/>
    <col min="25" max="25" width="3.7109375" style="40" hidden="1" customWidth="1"/>
    <col min="26" max="26" width="3.00390625" style="40" hidden="1" customWidth="1"/>
    <col min="27" max="27" width="6.57421875" style="40" customWidth="1"/>
    <col min="28" max="30" width="14.7109375" style="40" customWidth="1"/>
    <col min="31" max="32" width="13.7109375" style="40" customWidth="1"/>
    <col min="33" max="33" width="11.28125" style="40" bestFit="1" customWidth="1"/>
    <col min="34" max="34" width="10.28125" style="40" bestFit="1" customWidth="1"/>
    <col min="35" max="35" width="11.28125" style="40" bestFit="1" customWidth="1"/>
    <col min="36" max="16384" width="9.140625" style="40" customWidth="1"/>
  </cols>
  <sheetData>
    <row r="1" spans="1:28" ht="22.5" customHeight="1">
      <c r="A1" s="207" t="s">
        <v>102</v>
      </c>
      <c r="B1" s="208"/>
      <c r="C1" s="208"/>
      <c r="D1" s="208"/>
      <c r="E1" s="208"/>
      <c r="F1" s="208"/>
      <c r="G1" s="208"/>
      <c r="H1" s="208"/>
      <c r="I1" s="208"/>
      <c r="J1" s="208"/>
      <c r="K1" s="208"/>
      <c r="L1" s="208"/>
      <c r="M1" s="208"/>
      <c r="N1" s="208"/>
      <c r="O1" s="208"/>
      <c r="P1" s="208"/>
      <c r="Q1" s="208"/>
      <c r="R1" s="61"/>
      <c r="S1" s="61"/>
      <c r="V1" s="67" t="str">
        <f>IF(AND(D20&lt;&gt;"",D21&lt;&gt;""),CONCATENATE(TEXT(D20,"YYYY-MM-DD"),TEXT(D21,"YYYY-MM-DD")),1)</f>
        <v>2023-07-312023-08-08</v>
      </c>
      <c r="AB1" s="156"/>
    </row>
    <row r="2" spans="1:22" ht="22.5" customHeight="1">
      <c r="A2" s="95">
        <f ca="1">OFFSET(T2,A3-1,0)</f>
        <v>2023</v>
      </c>
      <c r="B2" s="50">
        <v>1</v>
      </c>
      <c r="C2" s="111" t="s">
        <v>50</v>
      </c>
      <c r="D2" s="49" t="b">
        <v>1</v>
      </c>
      <c r="E2" s="49" t="b">
        <v>1</v>
      </c>
      <c r="F2" s="36" t="b">
        <v>0</v>
      </c>
      <c r="G2" s="36" t="b">
        <v>0</v>
      </c>
      <c r="H2" s="37"/>
      <c r="I2" s="4"/>
      <c r="J2" s="4"/>
      <c r="K2" s="4"/>
      <c r="L2" s="4"/>
      <c r="M2" s="4"/>
      <c r="N2" s="4"/>
      <c r="O2" s="4"/>
      <c r="P2" s="4"/>
      <c r="Q2" s="4"/>
      <c r="R2" s="154"/>
      <c r="S2" s="45"/>
      <c r="T2" s="129">
        <v>2021</v>
      </c>
      <c r="V2" s="67" t="str">
        <f>IF(AND(E20&lt;&gt;"",E21&lt;&gt;""),CONCATENATE(TEXT(E20,"YYYY-MM-DD"),TEXT(E21,"YYYY-MM-DD")),2)</f>
        <v>2023-08-312023-09-08</v>
      </c>
    </row>
    <row r="3" spans="1:22" ht="18.75" customHeight="1">
      <c r="A3" s="212">
        <v>3</v>
      </c>
      <c r="B3" s="213"/>
      <c r="C3" s="96" t="s">
        <v>101</v>
      </c>
      <c r="D3" s="94"/>
      <c r="E3" s="18"/>
      <c r="F3" s="18"/>
      <c r="G3" s="4"/>
      <c r="H3" s="4"/>
      <c r="I3" s="4"/>
      <c r="J3" s="4"/>
      <c r="K3" s="4"/>
      <c r="L3" s="4"/>
      <c r="M3" s="4"/>
      <c r="N3" s="14"/>
      <c r="O3" s="4"/>
      <c r="P3" s="4"/>
      <c r="Q3" s="4"/>
      <c r="R3" s="45"/>
      <c r="S3" s="45"/>
      <c r="T3" s="67">
        <v>2022</v>
      </c>
      <c r="V3" s="67" t="str">
        <f>IF(AND(F20&lt;&gt;"",F21&lt;&gt;""),CONCATENATE(TEXT(F20,"YYYY-MM-DD"),TEXT(F21,"YYYY-MM-DD")),3)</f>
        <v>2023-09-292023-10-06</v>
      </c>
    </row>
    <row r="4" spans="1:22" ht="12.75">
      <c r="A4" s="5"/>
      <c r="B4" s="6"/>
      <c r="C4" s="4"/>
      <c r="D4" s="4"/>
      <c r="E4" s="4"/>
      <c r="F4" s="16">
        <f>D2+2*E2</f>
        <v>3</v>
      </c>
      <c r="G4" s="168" t="s">
        <v>16</v>
      </c>
      <c r="H4" s="168"/>
      <c r="I4" s="4"/>
      <c r="J4" s="4"/>
      <c r="K4" s="4"/>
      <c r="L4" s="4"/>
      <c r="M4" s="4"/>
      <c r="N4" s="4"/>
      <c r="O4" s="4"/>
      <c r="P4" s="4"/>
      <c r="Q4" s="4"/>
      <c r="R4" s="45"/>
      <c r="S4" s="45"/>
      <c r="T4" s="67">
        <v>2023</v>
      </c>
      <c r="V4" s="67" t="str">
        <f>IF(AND(G20&lt;&gt;"",G21&lt;&gt;""),CONCATENATE(TEXT(G20,"YYYY-MM-DD"),TEXT(G21,"YYYY-MM-DD")),4)</f>
        <v>2023-10-312023-11-07</v>
      </c>
    </row>
    <row r="5" spans="1:22" ht="12.75">
      <c r="A5" s="168" t="s">
        <v>2</v>
      </c>
      <c r="B5" s="169"/>
      <c r="C5" s="215" t="s">
        <v>139</v>
      </c>
      <c r="D5" s="216"/>
      <c r="E5" s="216"/>
      <c r="F5" s="217"/>
      <c r="G5" s="214" t="s">
        <v>3</v>
      </c>
      <c r="H5" s="169"/>
      <c r="I5" s="215" t="s">
        <v>144</v>
      </c>
      <c r="J5" s="216"/>
      <c r="K5" s="218"/>
      <c r="L5" s="7" t="s">
        <v>0</v>
      </c>
      <c r="M5" s="138" t="s">
        <v>142</v>
      </c>
      <c r="N5" s="4"/>
      <c r="O5" s="4"/>
      <c r="P5" s="4"/>
      <c r="Q5" s="4"/>
      <c r="R5" s="45"/>
      <c r="S5" s="45"/>
      <c r="T5" s="67">
        <v>2024</v>
      </c>
      <c r="V5" s="67" t="str">
        <f>IF(AND(H20&lt;&gt;"",H21&lt;&gt;""),CONCATENATE(TEXT(H20,"YYYY-MM-DD"),TEXT(H21,"YYYY-MM-DD")),5)</f>
        <v>2023-11-302023-12-07</v>
      </c>
    </row>
    <row r="6" spans="1:22" ht="12.75">
      <c r="A6" s="168" t="s">
        <v>28</v>
      </c>
      <c r="B6" s="169"/>
      <c r="C6" s="3" t="s">
        <v>148</v>
      </c>
      <c r="D6" s="17"/>
      <c r="E6" s="17"/>
      <c r="F6" s="4"/>
      <c r="G6" s="168" t="s">
        <v>100</v>
      </c>
      <c r="H6" s="169"/>
      <c r="I6" s="199" t="s">
        <v>166</v>
      </c>
      <c r="J6" s="200"/>
      <c r="K6" s="201"/>
      <c r="L6" s="7" t="s">
        <v>1</v>
      </c>
      <c r="M6" s="209" t="s">
        <v>152</v>
      </c>
      <c r="N6" s="210"/>
      <c r="O6" s="210"/>
      <c r="P6" s="211"/>
      <c r="Q6" s="13" t="str">
        <f>IF(LEFT(TRIM(M6),7)="http://",HYPERLINK(M6,"Go"),HYPERLINK(CONCATENATE("HTTP://",M6),"Go"))</f>
        <v>Go</v>
      </c>
      <c r="R6" s="45"/>
      <c r="S6" s="45"/>
      <c r="T6" s="97" t="s">
        <v>103</v>
      </c>
      <c r="V6" s="67" t="str">
        <f>IF(AND(I20&lt;&gt;"",I21&lt;&gt;""),CONCATENATE(TEXT(I20,"YYYY-MM-DD"),TEXT(I21,"YYYY-MM-DD")),6)</f>
        <v>2023-12-292024-01-08</v>
      </c>
    </row>
    <row r="7" spans="1:22" ht="12.75">
      <c r="A7" s="168" t="s">
        <v>29</v>
      </c>
      <c r="B7" s="169"/>
      <c r="C7" s="1"/>
      <c r="D7" s="155"/>
      <c r="E7" s="17"/>
      <c r="F7" s="4"/>
      <c r="G7" s="168" t="s">
        <v>4</v>
      </c>
      <c r="H7" s="169"/>
      <c r="I7" s="172" t="s">
        <v>145</v>
      </c>
      <c r="J7" s="173"/>
      <c r="K7" s="17"/>
      <c r="L7" s="4"/>
      <c r="M7" s="225" t="s">
        <v>66</v>
      </c>
      <c r="N7" s="226"/>
      <c r="O7" s="226"/>
      <c r="P7" s="226"/>
      <c r="Q7" s="51"/>
      <c r="R7" s="45"/>
      <c r="S7" s="45"/>
      <c r="T7" s="97">
        <v>2023</v>
      </c>
      <c r="V7" s="67">
        <f>IF(AND(J20&lt;&gt;"",J21&lt;&gt;""),CONCATENATE(TEXT(J20,"YYYY-MM-DD"),TEXT(J21,"YYYY-MM-DD")),7)</f>
        <v>7</v>
      </c>
    </row>
    <row r="8" spans="1:22" ht="12.75">
      <c r="A8" s="168" t="s">
        <v>25</v>
      </c>
      <c r="B8" s="169"/>
      <c r="C8" s="1" t="s">
        <v>149</v>
      </c>
      <c r="D8" s="17"/>
      <c r="E8" s="17"/>
      <c r="F8" s="4"/>
      <c r="G8" s="168" t="s">
        <v>134</v>
      </c>
      <c r="H8" s="169"/>
      <c r="I8" s="174" t="s">
        <v>146</v>
      </c>
      <c r="J8" s="175"/>
      <c r="K8" s="17"/>
      <c r="L8" s="4"/>
      <c r="M8" s="227" t="s">
        <v>110</v>
      </c>
      <c r="N8" s="228"/>
      <c r="O8" s="228"/>
      <c r="P8" s="228"/>
      <c r="Q8" s="55"/>
      <c r="R8" s="45"/>
      <c r="S8" s="45"/>
      <c r="T8" s="68" t="s">
        <v>51</v>
      </c>
      <c r="V8" s="67">
        <f>IF(AND(K20&lt;&gt;"",K21&lt;&gt;""),CONCATENATE(TEXT(K20,"YYYY-MM-DD"),TEXT(K21,"YYYY-MM-DD")),8)</f>
        <v>8</v>
      </c>
    </row>
    <row r="9" spans="1:22" ht="12.75">
      <c r="A9" s="168" t="s">
        <v>11</v>
      </c>
      <c r="B9" s="169"/>
      <c r="C9" s="1" t="s">
        <v>150</v>
      </c>
      <c r="D9" s="17"/>
      <c r="E9" s="2">
        <v>1</v>
      </c>
      <c r="F9" s="4"/>
      <c r="G9" s="168" t="s">
        <v>133</v>
      </c>
      <c r="H9" s="169"/>
      <c r="I9" s="176" t="s">
        <v>147</v>
      </c>
      <c r="J9" s="177"/>
      <c r="K9" s="17"/>
      <c r="L9" s="15"/>
      <c r="M9" s="229"/>
      <c r="N9" s="230"/>
      <c r="O9" s="230"/>
      <c r="P9" s="230"/>
      <c r="Q9" s="56">
        <v>2</v>
      </c>
      <c r="R9" s="45"/>
      <c r="S9" s="45"/>
      <c r="V9" s="67">
        <f>IF(AND(L20&lt;&gt;"",L21&lt;&gt;""),CONCATENATE(TEXT(L20,"YYYY-MM-DD"),TEXT(L21,"YYYY-MM-DD")),9)</f>
        <v>9</v>
      </c>
    </row>
    <row r="10" spans="1:22" ht="22.5" customHeight="1">
      <c r="A10" s="168" t="s">
        <v>26</v>
      </c>
      <c r="B10" s="169"/>
      <c r="C10" s="153" t="s">
        <v>49</v>
      </c>
      <c r="D10" s="17"/>
      <c r="E10" s="181"/>
      <c r="F10" s="181"/>
      <c r="G10" s="181"/>
      <c r="H10" s="181"/>
      <c r="I10" s="181"/>
      <c r="J10" s="181"/>
      <c r="K10" s="181"/>
      <c r="L10" s="182"/>
      <c r="M10" s="235" t="s">
        <v>131</v>
      </c>
      <c r="N10" s="236"/>
      <c r="O10" s="236"/>
      <c r="P10" s="236"/>
      <c r="Q10" s="47">
        <v>2</v>
      </c>
      <c r="R10" s="45"/>
      <c r="S10" s="45"/>
      <c r="T10" s="67" t="s">
        <v>45</v>
      </c>
      <c r="V10" s="67">
        <f>IF(AND(M20&lt;&gt;"",M21&lt;&gt;""),CONCATENATE(TEXT(M20,"YYYY-MM-DD"),TEXT(M21,"YYYY-MM-DD")),10)</f>
        <v>10</v>
      </c>
    </row>
    <row r="11" spans="1:22" ht="12.75">
      <c r="A11" s="168" t="s">
        <v>27</v>
      </c>
      <c r="B11" s="169"/>
      <c r="C11" s="1" t="s">
        <v>151</v>
      </c>
      <c r="D11" s="17"/>
      <c r="E11" s="181"/>
      <c r="F11" s="181"/>
      <c r="G11" s="181"/>
      <c r="H11" s="181"/>
      <c r="I11" s="181"/>
      <c r="J11" s="181"/>
      <c r="K11" s="181"/>
      <c r="L11" s="182"/>
      <c r="M11" s="231" t="s">
        <v>91</v>
      </c>
      <c r="N11" s="232"/>
      <c r="O11" s="232"/>
      <c r="P11" s="232"/>
      <c r="Q11" s="51"/>
      <c r="R11" s="45"/>
      <c r="S11" s="45"/>
      <c r="T11" s="67" t="s">
        <v>46</v>
      </c>
      <c r="V11" s="67">
        <f>IF(AND(N20&lt;&gt;"",N21&lt;&gt;""),CONCATENATE(TEXT(N20,"YYYY-MM-DD"),TEXT(N21,"YYYY-MM-DD")),11)</f>
        <v>11</v>
      </c>
    </row>
    <row r="12" spans="1:22" ht="16.5" customHeight="1">
      <c r="A12" s="8"/>
      <c r="B12" s="8"/>
      <c r="C12" s="152"/>
      <c r="D12" s="4"/>
      <c r="E12" s="181"/>
      <c r="F12" s="181"/>
      <c r="G12" s="181"/>
      <c r="H12" s="181"/>
      <c r="I12" s="181"/>
      <c r="J12" s="181"/>
      <c r="K12" s="181"/>
      <c r="L12" s="182"/>
      <c r="M12" s="233"/>
      <c r="N12" s="234"/>
      <c r="O12" s="234"/>
      <c r="P12" s="234"/>
      <c r="Q12" s="26"/>
      <c r="R12" s="45"/>
      <c r="S12" s="149"/>
      <c r="T12" s="129" t="s">
        <v>130</v>
      </c>
      <c r="V12" s="67">
        <f>IF(AND(O20&lt;&gt;"",O21&lt;&gt;""),CONCATENATE(TEXT(O20,"YYYY-MM-DD"),TEXT(O21,"YYYY-MM-DD")),12)</f>
        <v>12</v>
      </c>
    </row>
    <row r="13" spans="1:22" ht="12.75">
      <c r="A13" s="168" t="s">
        <v>5</v>
      </c>
      <c r="B13" s="169"/>
      <c r="C13" s="148" t="s">
        <v>140</v>
      </c>
      <c r="D13" s="170"/>
      <c r="E13" s="239"/>
      <c r="F13" s="239"/>
      <c r="G13" s="239"/>
      <c r="H13" s="239"/>
      <c r="I13" s="239"/>
      <c r="J13" s="4"/>
      <c r="K13" s="4"/>
      <c r="L13" s="9"/>
      <c r="M13" s="237" t="s">
        <v>67</v>
      </c>
      <c r="N13" s="238"/>
      <c r="O13" s="238"/>
      <c r="P13" s="238"/>
      <c r="Q13" s="47">
        <v>2</v>
      </c>
      <c r="R13" s="45"/>
      <c r="S13" s="45"/>
      <c r="T13" s="129" t="s">
        <v>135</v>
      </c>
      <c r="V13" s="67">
        <f>IF(AND(P20&lt;&gt;"",P21&lt;&gt;""),CONCATENATE(TEXT(P20,"YYYY-MM-DD"),TEXT(P21,"YYYY-MM-DD")),13)</f>
        <v>13</v>
      </c>
    </row>
    <row r="14" spans="1:22" ht="12.75">
      <c r="A14" s="168" t="s">
        <v>6</v>
      </c>
      <c r="B14" s="169"/>
      <c r="C14" s="148" t="s">
        <v>141</v>
      </c>
      <c r="D14" s="170"/>
      <c r="E14" s="171"/>
      <c r="F14" s="171"/>
      <c r="G14" s="171"/>
      <c r="H14" s="171"/>
      <c r="I14" s="171"/>
      <c r="J14" s="4"/>
      <c r="K14" s="10"/>
      <c r="L14" s="9"/>
      <c r="M14" s="223" t="s">
        <v>68</v>
      </c>
      <c r="N14" s="224"/>
      <c r="O14" s="224"/>
      <c r="P14" s="224"/>
      <c r="Q14" s="52"/>
      <c r="R14" s="45"/>
      <c r="S14" s="45"/>
      <c r="T14" s="129"/>
      <c r="V14" s="67">
        <f>IF(AND(Q20&lt;&gt;"",Q21&lt;&gt;""),CONCATENATE(TEXT(Q20,"YYYY-MM-DD"),TEXT(Q21,"YYYY-MM-DD")),14)</f>
        <v>14</v>
      </c>
    </row>
    <row r="15" spans="1:22" ht="14.25" customHeight="1">
      <c r="A15" s="168" t="s">
        <v>30</v>
      </c>
      <c r="B15" s="169"/>
      <c r="C15" s="148" t="s">
        <v>143</v>
      </c>
      <c r="D15" s="4"/>
      <c r="E15" s="205" t="s">
        <v>41</v>
      </c>
      <c r="F15" s="206"/>
      <c r="G15" s="48">
        <v>2</v>
      </c>
      <c r="H15" s="23"/>
      <c r="I15" s="22"/>
      <c r="J15" s="24"/>
      <c r="K15" s="19"/>
      <c r="L15" s="9"/>
      <c r="M15" s="221" t="s">
        <v>69</v>
      </c>
      <c r="N15" s="222"/>
      <c r="O15" s="222"/>
      <c r="P15" s="222"/>
      <c r="Q15" s="47">
        <v>2</v>
      </c>
      <c r="R15" s="45"/>
      <c r="S15" s="45"/>
      <c r="T15" s="129" t="s">
        <v>109</v>
      </c>
      <c r="V15" s="67">
        <f>SUMPRODUCT(COUNTIF($V$1:$V$14,$V$1:$V$14)-1)</f>
        <v>0</v>
      </c>
    </row>
    <row r="16" spans="1:19" ht="29.25" customHeight="1">
      <c r="A16" s="128"/>
      <c r="B16" s="4"/>
      <c r="C16" s="4"/>
      <c r="D16" s="4"/>
      <c r="E16" s="202" t="s">
        <v>44</v>
      </c>
      <c r="F16" s="203"/>
      <c r="G16" s="203"/>
      <c r="H16" s="203"/>
      <c r="I16" s="203"/>
      <c r="J16" s="204"/>
      <c r="K16" s="19"/>
      <c r="L16" s="4"/>
      <c r="M16" s="219" t="s">
        <v>70</v>
      </c>
      <c r="N16" s="220"/>
      <c r="O16" s="220"/>
      <c r="P16" s="220"/>
      <c r="Q16" s="27"/>
      <c r="R16" s="45"/>
      <c r="S16" s="45"/>
    </row>
    <row r="17" spans="1:19" ht="7.5" customHeight="1">
      <c r="A17" s="4"/>
      <c r="B17" s="4"/>
      <c r="C17" s="4"/>
      <c r="D17" s="4"/>
      <c r="E17" s="21"/>
      <c r="F17" s="25"/>
      <c r="G17" s="25"/>
      <c r="H17" s="25"/>
      <c r="I17" s="25"/>
      <c r="J17" s="25"/>
      <c r="K17" s="20"/>
      <c r="L17" s="4"/>
      <c r="M17" s="4"/>
      <c r="N17" s="4"/>
      <c r="O17" s="4"/>
      <c r="P17" s="4"/>
      <c r="Q17" s="4"/>
      <c r="R17" s="45"/>
      <c r="S17" s="45"/>
    </row>
    <row r="18" spans="1:20" ht="12.75">
      <c r="A18" s="4"/>
      <c r="B18" s="4"/>
      <c r="C18" s="4"/>
      <c r="D18" s="29" t="s">
        <v>111</v>
      </c>
      <c r="E18" s="29" t="s">
        <v>112</v>
      </c>
      <c r="F18" s="29" t="s">
        <v>113</v>
      </c>
      <c r="G18" s="30" t="s">
        <v>114</v>
      </c>
      <c r="H18" s="30" t="s">
        <v>115</v>
      </c>
      <c r="I18" s="30" t="s">
        <v>116</v>
      </c>
      <c r="J18" s="30" t="s">
        <v>117</v>
      </c>
      <c r="K18" s="30" t="s">
        <v>118</v>
      </c>
      <c r="L18" s="30" t="s">
        <v>119</v>
      </c>
      <c r="M18" s="30" t="s">
        <v>120</v>
      </c>
      <c r="N18" s="30" t="s">
        <v>121</v>
      </c>
      <c r="O18" s="30" t="s">
        <v>122</v>
      </c>
      <c r="P18" s="30" t="s">
        <v>123</v>
      </c>
      <c r="Q18" s="30" t="s">
        <v>124</v>
      </c>
      <c r="R18" s="58"/>
      <c r="S18" s="58"/>
      <c r="T18" s="67" t="s">
        <v>42</v>
      </c>
    </row>
    <row r="19" spans="1:29" ht="12.75" customHeight="1">
      <c r="A19" s="185" t="s">
        <v>18</v>
      </c>
      <c r="B19" s="185" t="s">
        <v>17</v>
      </c>
      <c r="C19" s="46" t="s">
        <v>31</v>
      </c>
      <c r="D19" s="142">
        <v>0.231</v>
      </c>
      <c r="E19" s="140">
        <v>0.231</v>
      </c>
      <c r="F19" s="140">
        <v>0.231</v>
      </c>
      <c r="G19" s="140">
        <v>0.23</v>
      </c>
      <c r="H19" s="140">
        <v>0.23</v>
      </c>
      <c r="I19" s="140">
        <v>0.23</v>
      </c>
      <c r="J19" s="140"/>
      <c r="K19" s="133"/>
      <c r="L19" s="133"/>
      <c r="M19" s="140"/>
      <c r="N19" s="140"/>
      <c r="O19" s="140"/>
      <c r="P19" s="133"/>
      <c r="Q19" s="143"/>
      <c r="R19" s="121"/>
      <c r="S19" s="59"/>
      <c r="T19" s="67" t="s">
        <v>43</v>
      </c>
      <c r="AC19" s="86"/>
    </row>
    <row r="20" spans="1:29" ht="12.75" customHeight="1">
      <c r="A20" s="186"/>
      <c r="B20" s="186"/>
      <c r="C20" s="31" t="s">
        <v>7</v>
      </c>
      <c r="D20" s="132" t="s">
        <v>153</v>
      </c>
      <c r="E20" s="135" t="s">
        <v>154</v>
      </c>
      <c r="F20" s="136" t="s">
        <v>155</v>
      </c>
      <c r="G20" s="136" t="s">
        <v>156</v>
      </c>
      <c r="H20" s="136" t="s">
        <v>157</v>
      </c>
      <c r="I20" s="135" t="s">
        <v>158</v>
      </c>
      <c r="J20" s="135"/>
      <c r="K20" s="135"/>
      <c r="L20" s="135"/>
      <c r="M20" s="135"/>
      <c r="N20" s="135"/>
      <c r="O20" s="135"/>
      <c r="P20" s="135"/>
      <c r="Q20" s="137"/>
      <c r="R20" s="121"/>
      <c r="S20" s="60"/>
      <c r="W20" s="86"/>
      <c r="X20" s="86"/>
      <c r="Y20" s="86"/>
      <c r="Z20" s="86"/>
      <c r="AC20" s="86"/>
    </row>
    <row r="21" spans="1:29" s="41" customFormat="1" ht="12.75">
      <c r="A21" s="186"/>
      <c r="B21" s="186"/>
      <c r="C21" s="31" t="s">
        <v>8</v>
      </c>
      <c r="D21" s="132" t="s">
        <v>159</v>
      </c>
      <c r="E21" s="136" t="s">
        <v>160</v>
      </c>
      <c r="F21" s="136" t="s">
        <v>161</v>
      </c>
      <c r="G21" s="136" t="s">
        <v>162</v>
      </c>
      <c r="H21" s="136" t="s">
        <v>163</v>
      </c>
      <c r="I21" s="136" t="s">
        <v>164</v>
      </c>
      <c r="J21" s="136"/>
      <c r="K21" s="136"/>
      <c r="L21" s="136"/>
      <c r="M21" s="136"/>
      <c r="N21" s="136"/>
      <c r="O21" s="136"/>
      <c r="P21" s="136"/>
      <c r="Q21" s="137"/>
      <c r="R21" s="121"/>
      <c r="S21" s="60"/>
      <c r="T21" s="69"/>
      <c r="U21" s="69"/>
      <c r="V21" s="69"/>
      <c r="W21" s="158" t="str">
        <f>IF(C5="","",C5)</f>
        <v>Horizons Enhanced US Large Cap Equity Covered Call ETF</v>
      </c>
      <c r="X21" s="159"/>
      <c r="Y21" s="159"/>
      <c r="Z21" s="160"/>
      <c r="AC21" s="92"/>
    </row>
    <row r="22" spans="1:29" s="41" customFormat="1" ht="12.75" customHeight="1">
      <c r="A22" s="186"/>
      <c r="B22" s="186"/>
      <c r="C22" s="31" t="s">
        <v>47</v>
      </c>
      <c r="D22" s="139">
        <v>0.231</v>
      </c>
      <c r="E22" s="141">
        <v>0.231</v>
      </c>
      <c r="F22" s="145">
        <v>0.231</v>
      </c>
      <c r="G22" s="145">
        <v>0.23</v>
      </c>
      <c r="H22" s="145">
        <v>0.23</v>
      </c>
      <c r="I22" s="141">
        <v>0.23</v>
      </c>
      <c r="J22" s="134"/>
      <c r="K22" s="134"/>
      <c r="L22" s="134"/>
      <c r="M22" s="141"/>
      <c r="N22" s="141"/>
      <c r="O22" s="141"/>
      <c r="P22" s="134"/>
      <c r="Q22" s="146"/>
      <c r="R22" s="121"/>
      <c r="S22" s="60"/>
      <c r="T22" s="70" t="s">
        <v>65</v>
      </c>
      <c r="U22" s="69"/>
      <c r="V22" s="69"/>
      <c r="W22" s="76" t="s">
        <v>82</v>
      </c>
      <c r="X22" s="75" t="str">
        <f>IF(C14="","",C14)</f>
        <v>439918103</v>
      </c>
      <c r="Y22" s="76" t="s">
        <v>0</v>
      </c>
      <c r="Z22" s="75" t="str">
        <f>IF(M5="","",M5)</f>
        <v>USCL</v>
      </c>
      <c r="AC22" s="92"/>
    </row>
    <row r="23" spans="1:29" s="41" customFormat="1" ht="13.5" customHeight="1">
      <c r="A23" s="186"/>
      <c r="B23" s="186"/>
      <c r="C23" s="31" t="s">
        <v>48</v>
      </c>
      <c r="D23" s="117"/>
      <c r="E23" s="130"/>
      <c r="F23" s="114"/>
      <c r="G23" s="114"/>
      <c r="H23" s="114"/>
      <c r="I23" s="114"/>
      <c r="J23" s="114"/>
      <c r="K23" s="114"/>
      <c r="L23" s="114"/>
      <c r="M23" s="114"/>
      <c r="N23" s="114"/>
      <c r="O23" s="114"/>
      <c r="P23" s="114"/>
      <c r="Q23" s="144"/>
      <c r="R23" s="121"/>
      <c r="S23" s="60"/>
      <c r="T23" s="70" t="s">
        <v>64</v>
      </c>
      <c r="U23" s="69"/>
      <c r="V23" s="69"/>
      <c r="W23" s="161" t="str">
        <f>CONCATENATE("TOTAL T3/RL-16 BREAKDOWN FOR TAXATION YEAR ",A2)</f>
        <v>TOTAL T3/RL-16 BREAKDOWN FOR TAXATION YEAR 2023</v>
      </c>
      <c r="X23" s="162"/>
      <c r="Y23" s="162"/>
      <c r="Z23" s="163"/>
      <c r="AC23" s="92"/>
    </row>
    <row r="24" spans="1:29" s="41" customFormat="1" ht="63.75">
      <c r="A24" s="187"/>
      <c r="B24" s="187"/>
      <c r="C24" s="32" t="s">
        <v>95</v>
      </c>
      <c r="D24" s="118">
        <v>0.231</v>
      </c>
      <c r="E24" s="38">
        <v>0.231</v>
      </c>
      <c r="F24" s="38">
        <v>0.231</v>
      </c>
      <c r="G24" s="38">
        <v>0.23</v>
      </c>
      <c r="H24" s="38">
        <v>0.23</v>
      </c>
      <c r="I24" s="38">
        <v>0.23</v>
      </c>
      <c r="J24" s="38"/>
      <c r="K24" s="38"/>
      <c r="L24" s="38"/>
      <c r="M24" s="38"/>
      <c r="N24" s="38"/>
      <c r="O24" s="38"/>
      <c r="P24" s="38"/>
      <c r="Q24" s="131"/>
      <c r="R24" s="121"/>
      <c r="S24" s="60"/>
      <c r="T24" s="69"/>
      <c r="U24" s="69"/>
      <c r="V24" s="69"/>
      <c r="W24" s="77" t="s">
        <v>83</v>
      </c>
      <c r="X24" s="77" t="s">
        <v>84</v>
      </c>
      <c r="Y24" s="78" t="s">
        <v>89</v>
      </c>
      <c r="Z24" s="78" t="s">
        <v>85</v>
      </c>
      <c r="AA24" s="65"/>
      <c r="AB24" s="65"/>
      <c r="AC24" s="92"/>
    </row>
    <row r="25" spans="1:29" s="42" customFormat="1" ht="12.75">
      <c r="A25" s="33">
        <v>21</v>
      </c>
      <c r="B25" s="34" t="s">
        <v>32</v>
      </c>
      <c r="C25" s="35" t="s">
        <v>33</v>
      </c>
      <c r="D25" s="117"/>
      <c r="E25" s="114"/>
      <c r="F25" s="114"/>
      <c r="G25" s="114"/>
      <c r="H25" s="114"/>
      <c r="I25" s="114"/>
      <c r="J25" s="114"/>
      <c r="K25" s="114"/>
      <c r="L25" s="114"/>
      <c r="M25" s="114"/>
      <c r="N25" s="114"/>
      <c r="O25" s="114"/>
      <c r="P25" s="114"/>
      <c r="Q25" s="120"/>
      <c r="R25" s="125"/>
      <c r="S25" s="123">
        <v>1</v>
      </c>
      <c r="T25" s="67" t="s">
        <v>52</v>
      </c>
      <c r="U25" s="74"/>
      <c r="V25" s="74"/>
      <c r="W25" s="79">
        <v>21</v>
      </c>
      <c r="X25" s="79" t="s">
        <v>32</v>
      </c>
      <c r="Y25" s="80">
        <f>IF(G15=2,SUM(D25:Q25),"")</f>
        <v>0</v>
      </c>
      <c r="Z25" s="81">
        <f>IF($G$15=2,IF($Y$40=0,"",ABS($Y26/$Y$40)),IF(AND(D25=0,E25=0,F25=0,G25=0,H25=0,I25=0,J25=0,K25=0,L25=0,M25=0,N25=0,O25=0,P25=0,Q25=0),"",SUM(D25:Q25)/SUM($D$40:$Q$40)))</f>
        <v>0</v>
      </c>
      <c r="AC25" s="93"/>
    </row>
    <row r="26" spans="1:29" ht="12.75">
      <c r="A26" s="33">
        <v>49</v>
      </c>
      <c r="B26" s="34" t="s">
        <v>36</v>
      </c>
      <c r="C26" s="35" t="s">
        <v>37</v>
      </c>
      <c r="D26" s="113"/>
      <c r="E26" s="116"/>
      <c r="F26" s="116"/>
      <c r="G26" s="116"/>
      <c r="H26" s="116"/>
      <c r="I26" s="116"/>
      <c r="J26" s="116"/>
      <c r="K26" s="116"/>
      <c r="L26" s="116"/>
      <c r="M26" s="116"/>
      <c r="N26" s="116"/>
      <c r="O26" s="116"/>
      <c r="P26" s="116"/>
      <c r="Q26" s="120"/>
      <c r="R26" s="126"/>
      <c r="S26" s="124">
        <v>1</v>
      </c>
      <c r="T26" s="129" t="s">
        <v>137</v>
      </c>
      <c r="W26" s="79">
        <v>49</v>
      </c>
      <c r="X26" s="79" t="s">
        <v>36</v>
      </c>
      <c r="Y26" s="80">
        <f>IF(G15=2,SUM(D26:Q26),"")</f>
        <v>0</v>
      </c>
      <c r="Z26" s="81">
        <f aca="true" t="shared" si="0" ref="Z26:Z39">IF($G$15=2,IF($Y$40=0,"",ABS($Y26/$Y$40)),IF(AND(D26=0,E26=0,F26=0,G26=0,H26=0,I26=0,J26=0,K26=0,L26=0,M26=0,N26=0,O26=0,P26=0,Q26=0),"",SUM(D26:Q26)/SUM($D$40:$Q$40)))</f>
        <v>0</v>
      </c>
      <c r="AC26" s="86"/>
    </row>
    <row r="27" spans="1:29" ht="12.75">
      <c r="A27" s="33">
        <v>23</v>
      </c>
      <c r="B27" s="34" t="s">
        <v>38</v>
      </c>
      <c r="C27" s="35" t="s">
        <v>39</v>
      </c>
      <c r="D27" s="113"/>
      <c r="E27" s="116"/>
      <c r="F27" s="116"/>
      <c r="G27" s="116"/>
      <c r="H27" s="116"/>
      <c r="I27" s="116"/>
      <c r="J27" s="116"/>
      <c r="K27" s="116"/>
      <c r="L27" s="116"/>
      <c r="M27" s="116"/>
      <c r="N27" s="116"/>
      <c r="O27" s="116"/>
      <c r="P27" s="116"/>
      <c r="Q27" s="146"/>
      <c r="R27" s="126"/>
      <c r="S27" s="124">
        <v>1</v>
      </c>
      <c r="T27" s="67" t="s">
        <v>53</v>
      </c>
      <c r="W27" s="79">
        <v>23</v>
      </c>
      <c r="X27" s="79" t="s">
        <v>38</v>
      </c>
      <c r="Y27" s="80">
        <f>IF(G15=2,SUM(D27:Q27),"")</f>
        <v>0</v>
      </c>
      <c r="Z27" s="81">
        <f t="shared" si="0"/>
        <v>0</v>
      </c>
      <c r="AC27" s="86"/>
    </row>
    <row r="28" spans="1:29" ht="12.75">
      <c r="A28" s="33">
        <v>24</v>
      </c>
      <c r="B28" s="34" t="s">
        <v>19</v>
      </c>
      <c r="C28" s="35" t="s">
        <v>9</v>
      </c>
      <c r="D28" s="113"/>
      <c r="E28" s="116"/>
      <c r="F28" s="157"/>
      <c r="G28" s="116"/>
      <c r="H28" s="116"/>
      <c r="I28" s="116"/>
      <c r="J28" s="116"/>
      <c r="K28" s="116"/>
      <c r="L28" s="116"/>
      <c r="M28" s="116"/>
      <c r="N28" s="116"/>
      <c r="O28" s="116"/>
      <c r="P28" s="116"/>
      <c r="Q28" s="146"/>
      <c r="R28" s="126"/>
      <c r="S28" s="124">
        <v>1</v>
      </c>
      <c r="T28" s="67" t="s">
        <v>54</v>
      </c>
      <c r="W28" s="79">
        <v>24</v>
      </c>
      <c r="X28" s="79" t="s">
        <v>19</v>
      </c>
      <c r="Y28" s="80">
        <f>IF(G15=2,SUM(D28:Q28),"")</f>
        <v>0</v>
      </c>
      <c r="Z28" s="81">
        <f t="shared" si="0"/>
        <v>0</v>
      </c>
      <c r="AC28" s="86"/>
    </row>
    <row r="29" spans="1:29" ht="12.75">
      <c r="A29" s="33">
        <v>25</v>
      </c>
      <c r="B29" s="34" t="s">
        <v>20</v>
      </c>
      <c r="C29" s="35" t="s">
        <v>10</v>
      </c>
      <c r="D29" s="113"/>
      <c r="E29" s="157"/>
      <c r="F29" s="157"/>
      <c r="G29" s="116"/>
      <c r="H29" s="116"/>
      <c r="I29" s="116"/>
      <c r="J29" s="116"/>
      <c r="K29" s="116"/>
      <c r="L29" s="116"/>
      <c r="M29" s="116"/>
      <c r="N29" s="116"/>
      <c r="O29" s="116"/>
      <c r="P29" s="116"/>
      <c r="Q29" s="120"/>
      <c r="R29" s="126"/>
      <c r="S29" s="124">
        <v>1</v>
      </c>
      <c r="T29" s="67" t="s">
        <v>55</v>
      </c>
      <c r="W29" s="79">
        <v>25</v>
      </c>
      <c r="X29" s="79" t="s">
        <v>20</v>
      </c>
      <c r="Y29" s="80">
        <f>IF(G15=2,SUM(D29:Q29),"")</f>
        <v>0</v>
      </c>
      <c r="Z29" s="81">
        <f t="shared" si="0"/>
        <v>0</v>
      </c>
      <c r="AC29" s="86"/>
    </row>
    <row r="30" spans="1:29" ht="12.75">
      <c r="A30" s="188" t="s">
        <v>71</v>
      </c>
      <c r="B30" s="62" t="s">
        <v>108</v>
      </c>
      <c r="C30" s="53" t="s">
        <v>74</v>
      </c>
      <c r="D30" s="113"/>
      <c r="E30" s="116"/>
      <c r="F30" s="157"/>
      <c r="G30" s="116"/>
      <c r="H30" s="116"/>
      <c r="I30" s="116"/>
      <c r="J30" s="116"/>
      <c r="K30" s="116"/>
      <c r="L30" s="116"/>
      <c r="M30" s="116"/>
      <c r="N30" s="116"/>
      <c r="O30" s="116"/>
      <c r="P30" s="116"/>
      <c r="Q30" s="120"/>
      <c r="R30" s="126"/>
      <c r="S30" s="124">
        <v>1</v>
      </c>
      <c r="T30" s="67" t="s">
        <v>56</v>
      </c>
      <c r="W30" s="164" t="s">
        <v>71</v>
      </c>
      <c r="X30" s="79" t="s">
        <v>72</v>
      </c>
      <c r="Y30" s="80">
        <f>IF(G15=2,SUM(D30:Q30),"")</f>
        <v>0</v>
      </c>
      <c r="Z30" s="81">
        <f t="shared" si="0"/>
        <v>0</v>
      </c>
      <c r="AC30" s="86"/>
    </row>
    <row r="31" spans="1:29" ht="12.75">
      <c r="A31" s="189"/>
      <c r="B31" s="63"/>
      <c r="C31" s="91"/>
      <c r="D31" s="118"/>
      <c r="E31" s="38"/>
      <c r="F31" s="38"/>
      <c r="G31" s="38"/>
      <c r="H31" s="38"/>
      <c r="I31" s="38"/>
      <c r="J31" s="38"/>
      <c r="K31" s="38"/>
      <c r="L31" s="38"/>
      <c r="M31" s="38"/>
      <c r="N31" s="38"/>
      <c r="O31" s="38"/>
      <c r="P31" s="38"/>
      <c r="Q31" s="131"/>
      <c r="R31" s="126"/>
      <c r="S31" s="124">
        <v>1</v>
      </c>
      <c r="T31" s="67" t="s">
        <v>57</v>
      </c>
      <c r="W31" s="165"/>
      <c r="X31" s="79" t="s">
        <v>73</v>
      </c>
      <c r="Y31" s="80">
        <f>IF(G15=2,SUM(D31:Q31),"")</f>
        <v>0</v>
      </c>
      <c r="Z31" s="81">
        <f t="shared" si="0"/>
        <v>0</v>
      </c>
      <c r="AC31" s="86"/>
    </row>
    <row r="32" spans="1:29" ht="12.75">
      <c r="A32" s="33">
        <v>42</v>
      </c>
      <c r="B32" s="33" t="s">
        <v>35</v>
      </c>
      <c r="C32" s="35" t="s">
        <v>34</v>
      </c>
      <c r="D32" s="113">
        <v>0.231</v>
      </c>
      <c r="E32" s="116">
        <v>0.231</v>
      </c>
      <c r="F32" s="116">
        <v>0.231</v>
      </c>
      <c r="G32" s="116">
        <v>0.23</v>
      </c>
      <c r="H32" s="116">
        <v>0.23</v>
      </c>
      <c r="I32" s="116">
        <v>0.23</v>
      </c>
      <c r="J32" s="116"/>
      <c r="K32" s="116"/>
      <c r="L32" s="116"/>
      <c r="M32" s="116"/>
      <c r="N32" s="116"/>
      <c r="O32" s="116"/>
      <c r="P32" s="116"/>
      <c r="Q32" s="120"/>
      <c r="R32" s="126"/>
      <c r="S32" s="124">
        <v>1</v>
      </c>
      <c r="T32" s="67" t="s">
        <v>58</v>
      </c>
      <c r="W32" s="79" t="s">
        <v>86</v>
      </c>
      <c r="X32" s="79" t="s">
        <v>88</v>
      </c>
      <c r="Y32" s="80">
        <f>IF(G15=2,SUM(D32:Q32),"")</f>
        <v>1.383</v>
      </c>
      <c r="Z32" s="81">
        <f t="shared" si="0"/>
        <v>1</v>
      </c>
      <c r="AC32" s="86"/>
    </row>
    <row r="33" spans="1:29" ht="12.75">
      <c r="A33" s="33" t="s">
        <v>24</v>
      </c>
      <c r="B33" s="33" t="s">
        <v>24</v>
      </c>
      <c r="C33" s="35" t="s">
        <v>40</v>
      </c>
      <c r="D33" s="113"/>
      <c r="E33" s="116"/>
      <c r="F33" s="115"/>
      <c r="G33" s="116"/>
      <c r="H33" s="116"/>
      <c r="I33" s="116"/>
      <c r="J33" s="116"/>
      <c r="K33" s="116"/>
      <c r="L33" s="116"/>
      <c r="M33" s="116"/>
      <c r="N33" s="116"/>
      <c r="O33" s="116"/>
      <c r="P33" s="116"/>
      <c r="Q33" s="120"/>
      <c r="R33" s="126"/>
      <c r="S33" s="124">
        <v>1</v>
      </c>
      <c r="T33" s="67" t="s">
        <v>59</v>
      </c>
      <c r="W33" s="79" t="s">
        <v>24</v>
      </c>
      <c r="X33" s="79" t="s">
        <v>24</v>
      </c>
      <c r="Y33" s="80">
        <f>IF(G15=2,SUM(D33:Q33),"")</f>
        <v>0</v>
      </c>
      <c r="Z33" s="81">
        <f t="shared" si="0"/>
        <v>0</v>
      </c>
      <c r="AC33" s="86"/>
    </row>
    <row r="34" spans="1:29" ht="12.75">
      <c r="A34" s="33">
        <v>30</v>
      </c>
      <c r="B34" s="34" t="s">
        <v>21</v>
      </c>
      <c r="C34" s="35" t="s">
        <v>12</v>
      </c>
      <c r="D34" s="113"/>
      <c r="E34" s="116"/>
      <c r="F34" s="116"/>
      <c r="G34" s="116"/>
      <c r="H34" s="116"/>
      <c r="I34" s="116"/>
      <c r="J34" s="116"/>
      <c r="K34" s="116"/>
      <c r="L34" s="116"/>
      <c r="M34" s="116"/>
      <c r="N34" s="116"/>
      <c r="O34" s="116"/>
      <c r="P34" s="116"/>
      <c r="Q34" s="120"/>
      <c r="R34" s="126"/>
      <c r="S34" s="124">
        <v>1</v>
      </c>
      <c r="T34" s="67" t="s">
        <v>60</v>
      </c>
      <c r="W34" s="79">
        <v>30</v>
      </c>
      <c r="X34" s="79" t="s">
        <v>21</v>
      </c>
      <c r="Y34" s="80">
        <f>IF(G15=2,SUM(D34:Q34),"")</f>
        <v>0</v>
      </c>
      <c r="Z34" s="81">
        <f t="shared" si="0"/>
        <v>0</v>
      </c>
      <c r="AC34" s="86"/>
    </row>
    <row r="35" spans="1:33" ht="12.75">
      <c r="A35" s="33">
        <v>33</v>
      </c>
      <c r="B35" s="33" t="s">
        <v>22</v>
      </c>
      <c r="C35" s="35" t="s">
        <v>13</v>
      </c>
      <c r="D35" s="113"/>
      <c r="E35" s="116"/>
      <c r="F35" s="116"/>
      <c r="G35" s="116"/>
      <c r="H35" s="116"/>
      <c r="I35" s="116"/>
      <c r="J35" s="116"/>
      <c r="K35" s="116"/>
      <c r="L35" s="116"/>
      <c r="M35" s="116"/>
      <c r="N35" s="116"/>
      <c r="O35" s="116"/>
      <c r="P35" s="116"/>
      <c r="Q35" s="120"/>
      <c r="R35" s="126"/>
      <c r="S35" s="124">
        <v>1</v>
      </c>
      <c r="T35" s="147" t="s">
        <v>129</v>
      </c>
      <c r="W35" s="79">
        <v>33</v>
      </c>
      <c r="X35" s="79" t="s">
        <v>22</v>
      </c>
      <c r="Y35" s="89">
        <f>IF(G15=2,SUM(D35:Q35),"")</f>
        <v>0</v>
      </c>
      <c r="Z35" s="90">
        <f t="shared" si="0"/>
        <v>0</v>
      </c>
      <c r="AC35" s="86"/>
      <c r="AE35" s="88"/>
      <c r="AG35" s="88"/>
    </row>
    <row r="36" spans="1:31" ht="12.75">
      <c r="A36" s="33">
        <v>34</v>
      </c>
      <c r="B36" s="33" t="s">
        <v>23</v>
      </c>
      <c r="C36" s="35" t="s">
        <v>14</v>
      </c>
      <c r="D36" s="113"/>
      <c r="E36" s="116"/>
      <c r="F36" s="116"/>
      <c r="G36" s="116"/>
      <c r="H36" s="116"/>
      <c r="I36" s="116"/>
      <c r="J36" s="116"/>
      <c r="K36" s="116"/>
      <c r="L36" s="116"/>
      <c r="M36" s="116"/>
      <c r="N36" s="116"/>
      <c r="O36" s="116"/>
      <c r="P36" s="116"/>
      <c r="Q36" s="120"/>
      <c r="R36" s="126"/>
      <c r="S36" s="124">
        <v>1</v>
      </c>
      <c r="T36" s="71" t="s">
        <v>61</v>
      </c>
      <c r="W36" s="79">
        <v>34</v>
      </c>
      <c r="X36" s="79" t="s">
        <v>23</v>
      </c>
      <c r="Y36" s="89">
        <f>IF(G15=2,SUM(D36:Q36),"")</f>
        <v>0</v>
      </c>
      <c r="Z36" s="90">
        <f t="shared" si="0"/>
        <v>0</v>
      </c>
      <c r="AC36" s="86"/>
      <c r="AE36" s="88"/>
    </row>
    <row r="37" spans="1:35" ht="15" customHeight="1">
      <c r="A37" s="66">
        <v>1</v>
      </c>
      <c r="B37" s="33">
        <f>IF((A37=1),"",IF((A37=2),"B",IF((A37=3),"D",IF((A37=4),"N/A","X"))))</f>
      </c>
      <c r="C37" s="57">
        <f>IF(A37=1,"",VLOOKUP(A37,T57:U63,2,FALSE))</f>
      </c>
      <c r="D37" s="113"/>
      <c r="E37" s="116"/>
      <c r="F37" s="116"/>
      <c r="G37" s="116"/>
      <c r="H37" s="116"/>
      <c r="I37" s="116"/>
      <c r="J37" s="115"/>
      <c r="K37" s="115"/>
      <c r="L37" s="115"/>
      <c r="M37" s="115"/>
      <c r="N37" s="115"/>
      <c r="O37" s="115"/>
      <c r="P37" s="115"/>
      <c r="Q37" s="120"/>
      <c r="R37" s="126"/>
      <c r="S37" s="124">
        <v>1</v>
      </c>
      <c r="T37" s="71" t="s">
        <v>62</v>
      </c>
      <c r="W37" s="82">
        <f>IF((A37=1),"",IF((A37=2),"22",IF((A37=3),"31",IF((A37=4),"35",IF((A37=5),"38",IF((A37=6),"40",IF((A37=7),"41",IF((A37=8),"45"))))))))</f>
      </c>
      <c r="X37" s="82">
        <f>IF((A37=1),"",IF((A37=2),"B",IF((A37=3),"D",IF((A37=4),"N/A","X"))))</f>
      </c>
      <c r="Y37" s="83">
        <f>IF(G15=2,SUM(D37:Q37),"")</f>
        <v>0</v>
      </c>
      <c r="Z37" s="81">
        <f t="shared" si="0"/>
        <v>0</v>
      </c>
      <c r="AC37" s="86"/>
      <c r="AF37" s="88"/>
      <c r="AG37" s="88"/>
      <c r="AH37" s="88"/>
      <c r="AI37" s="88"/>
    </row>
    <row r="38" spans="1:29" ht="15" customHeight="1">
      <c r="A38" s="66">
        <v>1</v>
      </c>
      <c r="B38" s="33">
        <f>IF((A38=1),"",IF((A38=2),"B",IF((A38=3),"D",IF((A38=4),"N/A","X"))))</f>
      </c>
      <c r="C38" s="57">
        <f>IF(A38=1,"",VLOOKUP(A38,T57:U63,2,FALSE))</f>
      </c>
      <c r="D38" s="113"/>
      <c r="E38" s="116"/>
      <c r="F38" s="116"/>
      <c r="G38" s="116"/>
      <c r="H38" s="116"/>
      <c r="I38" s="116"/>
      <c r="J38" s="115"/>
      <c r="K38" s="115"/>
      <c r="L38" s="115"/>
      <c r="M38" s="115"/>
      <c r="N38" s="115"/>
      <c r="O38" s="115"/>
      <c r="P38" s="115"/>
      <c r="Q38" s="120"/>
      <c r="R38" s="126"/>
      <c r="S38" s="124">
        <v>1</v>
      </c>
      <c r="T38" s="71" t="s">
        <v>63</v>
      </c>
      <c r="W38" s="82">
        <f>IF((A38=1),"",IF((A38=2),"22",IF((A38=3),"31",IF((A38=4),"35",IF((A38=5),"38",IF((A38=6),"40",IF((A38=7),"41",IF((A38=8),"45"))))))))</f>
      </c>
      <c r="X38" s="82">
        <f>IF((A38=1),"",IF((A38=2),"B",IF((A38=3),"D",IF((A38=4),"N/A","X"))))</f>
      </c>
      <c r="Y38" s="83">
        <f>IF(G15=2,SUM(D38:Q38),"")</f>
        <v>0</v>
      </c>
      <c r="Z38" s="81">
        <f t="shared" si="0"/>
        <v>0</v>
      </c>
      <c r="AC38" s="86"/>
    </row>
    <row r="39" spans="1:29" ht="15" customHeight="1">
      <c r="A39" s="66">
        <v>1</v>
      </c>
      <c r="B39" s="33">
        <f>IF((A39=1),"",IF((A39=2),"B",IF((A39=3),"D",IF((A39=4),"N/A","X"))))</f>
      </c>
      <c r="C39" s="57">
        <f>IF(A39=1,"",VLOOKUP(A39,T57:U63,2,FALSE))</f>
      </c>
      <c r="D39" s="113"/>
      <c r="E39" s="116"/>
      <c r="F39" s="116"/>
      <c r="G39" s="116"/>
      <c r="H39" s="116"/>
      <c r="I39" s="116"/>
      <c r="J39" s="115"/>
      <c r="K39" s="115"/>
      <c r="L39" s="116"/>
      <c r="M39" s="115"/>
      <c r="N39" s="115"/>
      <c r="O39" s="115"/>
      <c r="P39" s="115"/>
      <c r="Q39" s="120"/>
      <c r="R39" s="126"/>
      <c r="S39" s="124">
        <v>1</v>
      </c>
      <c r="T39" s="71" t="s">
        <v>90</v>
      </c>
      <c r="W39" s="82">
        <f>IF((A39=1),"",IF((A39=2),"22",IF((A39=3),"31",IF((A39=4),"35",IF((A39=5),"38",IF((A39=6),"40",IF((A39=7),"41",IF((A39=8),"45"))))))))</f>
      </c>
      <c r="X39" s="82">
        <f>IF((A39=1),"",IF((A39=2),"B",IF((A39=3),"D",IF((A39=4),"N/A","X"))))</f>
      </c>
      <c r="Y39" s="83">
        <f>IF(G15=2,SUM(D39:Q39),"")</f>
        <v>0</v>
      </c>
      <c r="Z39" s="81">
        <f t="shared" si="0"/>
        <v>0</v>
      </c>
      <c r="AC39" s="86"/>
    </row>
    <row r="40" spans="1:26" ht="12.75">
      <c r="A40" s="178" t="s">
        <v>94</v>
      </c>
      <c r="B40" s="179"/>
      <c r="C40" s="180"/>
      <c r="D40" s="112">
        <v>0.231</v>
      </c>
      <c r="E40" s="39">
        <v>0.231</v>
      </c>
      <c r="F40" s="39">
        <v>0.231</v>
      </c>
      <c r="G40" s="39">
        <v>0.23</v>
      </c>
      <c r="H40" s="39">
        <v>0.23</v>
      </c>
      <c r="I40" s="39">
        <v>0.23</v>
      </c>
      <c r="J40" s="39"/>
      <c r="K40" s="39"/>
      <c r="L40" s="39"/>
      <c r="M40" s="39"/>
      <c r="N40" s="39"/>
      <c r="O40" s="39"/>
      <c r="P40" s="39"/>
      <c r="Q40" s="122"/>
      <c r="R40" s="127"/>
      <c r="S40" s="45"/>
      <c r="T40" s="71" t="s">
        <v>97</v>
      </c>
      <c r="W40" s="166" t="s">
        <v>87</v>
      </c>
      <c r="X40" s="167"/>
      <c r="Y40" s="84">
        <f>IF(G15=2,SUM(Y25:Y34,Y37:Y39)-SUM(Y35:Y36),"")</f>
        <v>1.383</v>
      </c>
      <c r="Z40" s="85">
        <f>IF(G15=1,AVERAGE(D40:Q40)/100,IF(G15=2,SUM(Z25:Z34,Z37:Z39)-SUM(Z35:Z36),""))</f>
        <v>1</v>
      </c>
    </row>
    <row r="41" spans="1:26" ht="49.5" customHeight="1">
      <c r="A41" s="183" t="s">
        <v>93</v>
      </c>
      <c r="B41" s="184"/>
      <c r="C41" s="184"/>
      <c r="D41" s="28" t="s">
        <v>165</v>
      </c>
      <c r="E41" s="28" t="s">
        <v>165</v>
      </c>
      <c r="F41" s="28" t="s">
        <v>165</v>
      </c>
      <c r="G41" s="28" t="s">
        <v>165</v>
      </c>
      <c r="H41" s="28" t="s">
        <v>165</v>
      </c>
      <c r="I41" s="28" t="s">
        <v>165</v>
      </c>
      <c r="J41" s="28" t="s">
        <v>165</v>
      </c>
      <c r="K41" s="28" t="s">
        <v>165</v>
      </c>
      <c r="L41" s="28" t="s">
        <v>165</v>
      </c>
      <c r="M41" s="28" t="s">
        <v>165</v>
      </c>
      <c r="N41" s="28" t="s">
        <v>165</v>
      </c>
      <c r="O41" s="28" t="s">
        <v>165</v>
      </c>
      <c r="P41" s="28" t="s">
        <v>165</v>
      </c>
      <c r="Q41" s="28" t="s">
        <v>165</v>
      </c>
      <c r="R41" s="45"/>
      <c r="S41" s="45"/>
      <c r="T41" s="150"/>
      <c r="W41" s="86"/>
      <c r="X41" s="86"/>
      <c r="Y41" s="87"/>
      <c r="Z41" s="87"/>
    </row>
    <row r="42" spans="1:20" ht="12.75">
      <c r="A42" s="11"/>
      <c r="B42" s="64" t="s">
        <v>15</v>
      </c>
      <c r="C42" s="12"/>
      <c r="D42" s="11"/>
      <c r="E42" s="11"/>
      <c r="F42" s="11"/>
      <c r="G42" s="11"/>
      <c r="H42" s="11"/>
      <c r="I42" s="11"/>
      <c r="J42" s="11"/>
      <c r="K42" s="11"/>
      <c r="L42" s="11"/>
      <c r="M42" s="54"/>
      <c r="N42" s="10"/>
      <c r="O42" s="10"/>
      <c r="P42" s="10"/>
      <c r="Q42" s="4"/>
      <c r="R42" s="45"/>
      <c r="S42" s="45"/>
      <c r="T42" s="67">
        <v>22</v>
      </c>
    </row>
    <row r="43" spans="1:20" ht="12.75">
      <c r="A43" s="11"/>
      <c r="B43" s="190"/>
      <c r="C43" s="191"/>
      <c r="D43" s="191"/>
      <c r="E43" s="191"/>
      <c r="F43" s="191"/>
      <c r="G43" s="191"/>
      <c r="H43" s="191"/>
      <c r="I43" s="191"/>
      <c r="J43" s="191"/>
      <c r="K43" s="191"/>
      <c r="L43" s="191"/>
      <c r="M43" s="192"/>
      <c r="N43" s="10"/>
      <c r="O43" s="10"/>
      <c r="P43" s="10"/>
      <c r="Q43" s="4"/>
      <c r="R43" s="45"/>
      <c r="S43" s="45"/>
      <c r="T43" s="67">
        <v>31</v>
      </c>
    </row>
    <row r="44" spans="1:20" ht="12.75">
      <c r="A44" s="11"/>
      <c r="B44" s="193"/>
      <c r="C44" s="194"/>
      <c r="D44" s="194"/>
      <c r="E44" s="194"/>
      <c r="F44" s="194"/>
      <c r="G44" s="194"/>
      <c r="H44" s="194"/>
      <c r="I44" s="194"/>
      <c r="J44" s="194"/>
      <c r="K44" s="194"/>
      <c r="L44" s="194"/>
      <c r="M44" s="195"/>
      <c r="N44" s="10"/>
      <c r="O44" s="10"/>
      <c r="P44" s="10"/>
      <c r="Q44" s="10"/>
      <c r="R44" s="45"/>
      <c r="S44" s="45"/>
      <c r="T44" s="72">
        <v>35</v>
      </c>
    </row>
    <row r="45" spans="1:20" ht="12.75">
      <c r="A45" s="11"/>
      <c r="B45" s="193"/>
      <c r="C45" s="194"/>
      <c r="D45" s="194"/>
      <c r="E45" s="194"/>
      <c r="F45" s="194"/>
      <c r="G45" s="194"/>
      <c r="H45" s="194"/>
      <c r="I45" s="194"/>
      <c r="J45" s="194"/>
      <c r="K45" s="194"/>
      <c r="L45" s="194"/>
      <c r="M45" s="195"/>
      <c r="N45" s="10"/>
      <c r="O45" s="10"/>
      <c r="P45" s="10"/>
      <c r="Q45" s="10"/>
      <c r="R45" s="45"/>
      <c r="S45" s="45"/>
      <c r="T45" s="73">
        <v>38</v>
      </c>
    </row>
    <row r="46" spans="1:20" ht="12.75">
      <c r="A46" s="11"/>
      <c r="B46" s="193"/>
      <c r="C46" s="194"/>
      <c r="D46" s="194"/>
      <c r="E46" s="194"/>
      <c r="F46" s="194"/>
      <c r="G46" s="194"/>
      <c r="H46" s="194"/>
      <c r="I46" s="194"/>
      <c r="J46" s="194"/>
      <c r="K46" s="194"/>
      <c r="L46" s="194"/>
      <c r="M46" s="195"/>
      <c r="N46" s="10"/>
      <c r="O46" s="10"/>
      <c r="P46" s="10"/>
      <c r="Q46" s="10"/>
      <c r="R46" s="45"/>
      <c r="S46" s="45"/>
      <c r="T46" s="73">
        <v>40</v>
      </c>
    </row>
    <row r="47" spans="1:20" ht="12.75">
      <c r="A47" s="11"/>
      <c r="B47" s="193"/>
      <c r="C47" s="194"/>
      <c r="D47" s="194"/>
      <c r="E47" s="194"/>
      <c r="F47" s="194"/>
      <c r="G47" s="194"/>
      <c r="H47" s="194"/>
      <c r="I47" s="194"/>
      <c r="J47" s="194"/>
      <c r="K47" s="194"/>
      <c r="L47" s="194"/>
      <c r="M47" s="195"/>
      <c r="N47" s="10"/>
      <c r="O47" s="10"/>
      <c r="P47" s="10"/>
      <c r="Q47" s="10"/>
      <c r="R47" s="45"/>
      <c r="S47" s="45"/>
      <c r="T47" s="73">
        <v>41</v>
      </c>
    </row>
    <row r="48" spans="1:20" ht="12.75">
      <c r="A48" s="11"/>
      <c r="B48" s="193"/>
      <c r="C48" s="194"/>
      <c r="D48" s="194"/>
      <c r="E48" s="194"/>
      <c r="F48" s="194"/>
      <c r="G48" s="194"/>
      <c r="H48" s="194"/>
      <c r="I48" s="194"/>
      <c r="J48" s="194"/>
      <c r="K48" s="194"/>
      <c r="L48" s="194"/>
      <c r="M48" s="195"/>
      <c r="N48" s="10"/>
      <c r="O48" s="10"/>
      <c r="P48" s="10"/>
      <c r="Q48" s="10"/>
      <c r="R48" s="45"/>
      <c r="S48" s="45"/>
      <c r="T48" s="73">
        <v>45</v>
      </c>
    </row>
    <row r="49" spans="1:19" ht="12.75">
      <c r="A49" s="11"/>
      <c r="B49" s="193"/>
      <c r="C49" s="194"/>
      <c r="D49" s="194"/>
      <c r="E49" s="194"/>
      <c r="F49" s="194"/>
      <c r="G49" s="194"/>
      <c r="H49" s="194"/>
      <c r="I49" s="194"/>
      <c r="J49" s="194"/>
      <c r="K49" s="194"/>
      <c r="L49" s="194"/>
      <c r="M49" s="195"/>
      <c r="N49" s="10"/>
      <c r="O49" s="10"/>
      <c r="P49" s="10"/>
      <c r="Q49" s="10"/>
      <c r="R49" s="45"/>
      <c r="S49" s="45"/>
    </row>
    <row r="50" spans="1:19" ht="12.75">
      <c r="A50" s="4"/>
      <c r="B50" s="193"/>
      <c r="C50" s="194"/>
      <c r="D50" s="194"/>
      <c r="E50" s="194"/>
      <c r="F50" s="194"/>
      <c r="G50" s="194"/>
      <c r="H50" s="194"/>
      <c r="I50" s="194"/>
      <c r="J50" s="194"/>
      <c r="K50" s="194"/>
      <c r="L50" s="194"/>
      <c r="M50" s="195"/>
      <c r="N50" s="10"/>
      <c r="O50" s="10"/>
      <c r="P50" s="10"/>
      <c r="Q50" s="10"/>
      <c r="R50" s="45"/>
      <c r="S50" s="45"/>
    </row>
    <row r="51" spans="1:19" ht="12.75">
      <c r="A51" s="4"/>
      <c r="B51" s="193"/>
      <c r="C51" s="194"/>
      <c r="D51" s="194"/>
      <c r="E51" s="194"/>
      <c r="F51" s="194"/>
      <c r="G51" s="194"/>
      <c r="H51" s="194"/>
      <c r="I51" s="194"/>
      <c r="J51" s="194"/>
      <c r="K51" s="194"/>
      <c r="L51" s="194"/>
      <c r="M51" s="195"/>
      <c r="N51" s="10"/>
      <c r="O51" s="10"/>
      <c r="P51" s="10"/>
      <c r="Q51" s="10"/>
      <c r="R51" s="45"/>
      <c r="S51" s="45"/>
    </row>
    <row r="52" spans="1:19" ht="12.75">
      <c r="A52" s="4"/>
      <c r="B52" s="193"/>
      <c r="C52" s="194"/>
      <c r="D52" s="194"/>
      <c r="E52" s="194"/>
      <c r="F52" s="194"/>
      <c r="G52" s="194"/>
      <c r="H52" s="194"/>
      <c r="I52" s="194"/>
      <c r="J52" s="194"/>
      <c r="K52" s="194"/>
      <c r="L52" s="194"/>
      <c r="M52" s="195"/>
      <c r="N52" s="10"/>
      <c r="O52" s="10"/>
      <c r="P52" s="10"/>
      <c r="Q52" s="10"/>
      <c r="R52" s="45"/>
      <c r="S52" s="45"/>
    </row>
    <row r="53" spans="1:19" ht="12.75">
      <c r="A53" s="4"/>
      <c r="B53" s="193"/>
      <c r="C53" s="194"/>
      <c r="D53" s="194"/>
      <c r="E53" s="194"/>
      <c r="F53" s="194"/>
      <c r="G53" s="194"/>
      <c r="H53" s="194"/>
      <c r="I53" s="194"/>
      <c r="J53" s="194"/>
      <c r="K53" s="194"/>
      <c r="L53" s="194"/>
      <c r="M53" s="195"/>
      <c r="N53" s="10"/>
      <c r="O53" s="10"/>
      <c r="P53" s="10"/>
      <c r="Q53" s="10"/>
      <c r="R53" s="45"/>
      <c r="S53" s="45"/>
    </row>
    <row r="54" spans="1:19" ht="12.75">
      <c r="A54" s="4"/>
      <c r="B54" s="193"/>
      <c r="C54" s="194"/>
      <c r="D54" s="194"/>
      <c r="E54" s="194"/>
      <c r="F54" s="194"/>
      <c r="G54" s="194"/>
      <c r="H54" s="194"/>
      <c r="I54" s="194"/>
      <c r="J54" s="194"/>
      <c r="K54" s="194"/>
      <c r="L54" s="194"/>
      <c r="M54" s="195"/>
      <c r="N54" s="10"/>
      <c r="O54" s="10"/>
      <c r="P54" s="10"/>
      <c r="Q54" s="10"/>
      <c r="R54" s="45"/>
      <c r="S54" s="45"/>
    </row>
    <row r="55" spans="1:20" ht="12.75">
      <c r="A55" s="4"/>
      <c r="B55" s="193"/>
      <c r="C55" s="194"/>
      <c r="D55" s="194"/>
      <c r="E55" s="194"/>
      <c r="F55" s="194"/>
      <c r="G55" s="194"/>
      <c r="H55" s="194"/>
      <c r="I55" s="194"/>
      <c r="J55" s="194"/>
      <c r="K55" s="194"/>
      <c r="L55" s="194"/>
      <c r="M55" s="195"/>
      <c r="N55" s="10"/>
      <c r="O55" s="10"/>
      <c r="P55" s="10"/>
      <c r="Q55" s="10"/>
      <c r="R55" s="45"/>
      <c r="S55" s="45"/>
      <c r="T55" s="129" t="s">
        <v>138</v>
      </c>
    </row>
    <row r="56" spans="1:19" ht="12.75">
      <c r="A56" s="4"/>
      <c r="B56" s="196"/>
      <c r="C56" s="197"/>
      <c r="D56" s="197"/>
      <c r="E56" s="197"/>
      <c r="F56" s="197"/>
      <c r="G56" s="197"/>
      <c r="H56" s="197"/>
      <c r="I56" s="197"/>
      <c r="J56" s="197"/>
      <c r="K56" s="197"/>
      <c r="L56" s="197"/>
      <c r="M56" s="198"/>
      <c r="N56" s="4"/>
      <c r="O56" s="4"/>
      <c r="P56" s="4"/>
      <c r="Q56" s="4"/>
      <c r="R56" s="45"/>
      <c r="S56" s="45"/>
    </row>
    <row r="57" spans="1:39" ht="12.75">
      <c r="A57" s="10"/>
      <c r="B57" s="10"/>
      <c r="C57" s="10"/>
      <c r="D57" s="10"/>
      <c r="E57" s="10"/>
      <c r="F57" s="10"/>
      <c r="G57" s="10"/>
      <c r="H57" s="10"/>
      <c r="I57" s="10"/>
      <c r="J57" s="10"/>
      <c r="K57" s="10"/>
      <c r="L57" s="10"/>
      <c r="M57" s="10"/>
      <c r="N57" s="10"/>
      <c r="O57" s="10"/>
      <c r="P57" s="10"/>
      <c r="Q57" s="10"/>
      <c r="R57" s="45"/>
      <c r="S57" s="45"/>
      <c r="T57" s="73">
        <v>2</v>
      </c>
      <c r="U57" s="73" t="s">
        <v>75</v>
      </c>
      <c r="V57" s="72"/>
      <c r="W57" s="44"/>
      <c r="X57" s="44"/>
      <c r="Y57" s="44"/>
      <c r="Z57" s="44"/>
      <c r="AA57" s="44"/>
      <c r="AB57" s="44"/>
      <c r="AC57" s="44"/>
      <c r="AD57" s="44"/>
      <c r="AE57" s="44"/>
      <c r="AF57" s="44"/>
      <c r="AG57" s="44"/>
      <c r="AH57" s="44"/>
      <c r="AI57" s="44"/>
      <c r="AJ57" s="44"/>
      <c r="AK57" s="44"/>
      <c r="AL57" s="44"/>
      <c r="AM57" s="44"/>
    </row>
    <row r="58" spans="1:39" ht="12.75">
      <c r="A58" s="45"/>
      <c r="B58" s="45"/>
      <c r="C58" s="45"/>
      <c r="D58" s="45"/>
      <c r="E58" s="45"/>
      <c r="F58" s="45"/>
      <c r="G58" s="45"/>
      <c r="H58" s="45"/>
      <c r="I58" s="45"/>
      <c r="J58" s="45"/>
      <c r="K58" s="45"/>
      <c r="L58" s="45"/>
      <c r="M58" s="45"/>
      <c r="N58" s="45"/>
      <c r="O58" s="45"/>
      <c r="P58" s="45"/>
      <c r="Q58" s="45"/>
      <c r="R58" s="45"/>
      <c r="S58" s="45"/>
      <c r="T58" s="73">
        <v>3</v>
      </c>
      <c r="U58" s="73" t="s">
        <v>76</v>
      </c>
      <c r="V58" s="72"/>
      <c r="W58" s="44"/>
      <c r="X58" s="44"/>
      <c r="Y58" s="44"/>
      <c r="Z58" s="44"/>
      <c r="AA58" s="44"/>
      <c r="AB58" s="44"/>
      <c r="AC58" s="44"/>
      <c r="AD58" s="44"/>
      <c r="AE58" s="44"/>
      <c r="AF58" s="44"/>
      <c r="AG58" s="44"/>
      <c r="AH58" s="44"/>
      <c r="AI58" s="44"/>
      <c r="AJ58" s="44"/>
      <c r="AK58" s="44"/>
      <c r="AL58" s="44"/>
      <c r="AM58" s="44"/>
    </row>
    <row r="59" spans="1:39" ht="12.75">
      <c r="A59" s="45"/>
      <c r="B59" s="45"/>
      <c r="C59" s="45"/>
      <c r="D59" s="45"/>
      <c r="E59" s="45"/>
      <c r="F59" s="45"/>
      <c r="G59" s="45"/>
      <c r="H59" s="45"/>
      <c r="I59" s="45"/>
      <c r="J59" s="45"/>
      <c r="K59" s="45"/>
      <c r="L59" s="45"/>
      <c r="M59" s="45"/>
      <c r="N59" s="45"/>
      <c r="O59" s="45"/>
      <c r="P59" s="45"/>
      <c r="Q59" s="45"/>
      <c r="R59" s="45"/>
      <c r="S59" s="45"/>
      <c r="T59" s="73">
        <v>4</v>
      </c>
      <c r="U59" s="73" t="s">
        <v>77</v>
      </c>
      <c r="V59" s="72"/>
      <c r="W59" s="44"/>
      <c r="X59" s="44"/>
      <c r="Y59" s="44"/>
      <c r="Z59" s="44"/>
      <c r="AA59" s="44"/>
      <c r="AB59" s="44"/>
      <c r="AC59" s="44"/>
      <c r="AD59" s="44"/>
      <c r="AE59" s="44"/>
      <c r="AF59" s="44"/>
      <c r="AG59" s="44"/>
      <c r="AH59" s="44"/>
      <c r="AI59" s="44"/>
      <c r="AJ59" s="44"/>
      <c r="AK59" s="44"/>
      <c r="AL59" s="44"/>
      <c r="AM59" s="44"/>
    </row>
    <row r="60" spans="1:39" ht="12.75">
      <c r="A60" s="45"/>
      <c r="B60" s="45"/>
      <c r="C60" s="45"/>
      <c r="D60" s="45"/>
      <c r="E60" s="45"/>
      <c r="F60" s="45"/>
      <c r="G60" s="45"/>
      <c r="H60" s="45"/>
      <c r="I60" s="45"/>
      <c r="J60" s="45"/>
      <c r="K60" s="45"/>
      <c r="L60" s="45"/>
      <c r="M60" s="45"/>
      <c r="N60" s="45"/>
      <c r="O60" s="45"/>
      <c r="P60" s="45"/>
      <c r="Q60" s="45"/>
      <c r="R60" s="45"/>
      <c r="S60" s="45"/>
      <c r="T60" s="73">
        <v>5</v>
      </c>
      <c r="U60" s="73" t="s">
        <v>78</v>
      </c>
      <c r="V60" s="72"/>
      <c r="W60" s="44"/>
      <c r="X60" s="44"/>
      <c r="Y60" s="44"/>
      <c r="Z60" s="44"/>
      <c r="AA60" s="44"/>
      <c r="AB60" s="44"/>
      <c r="AC60" s="44"/>
      <c r="AD60" s="44"/>
      <c r="AE60" s="44"/>
      <c r="AF60" s="44"/>
      <c r="AG60" s="44"/>
      <c r="AH60" s="44"/>
      <c r="AI60" s="44"/>
      <c r="AJ60" s="44"/>
      <c r="AK60" s="44"/>
      <c r="AL60" s="44"/>
      <c r="AM60" s="44"/>
    </row>
    <row r="61" spans="1:39" ht="12.75">
      <c r="A61" s="45"/>
      <c r="B61" s="45"/>
      <c r="C61" s="45"/>
      <c r="D61" s="45"/>
      <c r="E61" s="45"/>
      <c r="F61" s="45"/>
      <c r="G61" s="45"/>
      <c r="H61" s="45"/>
      <c r="I61" s="45"/>
      <c r="J61" s="45"/>
      <c r="K61" s="45"/>
      <c r="L61" s="45"/>
      <c r="M61" s="45"/>
      <c r="N61" s="45"/>
      <c r="O61" s="45"/>
      <c r="P61" s="45"/>
      <c r="Q61" s="45"/>
      <c r="R61" s="45"/>
      <c r="S61" s="45"/>
      <c r="T61" s="73">
        <v>6</v>
      </c>
      <c r="U61" s="73" t="s">
        <v>79</v>
      </c>
      <c r="V61" s="72"/>
      <c r="W61" s="44"/>
      <c r="X61" s="44"/>
      <c r="Y61" s="44"/>
      <c r="Z61" s="44"/>
      <c r="AA61" s="44"/>
      <c r="AB61" s="44"/>
      <c r="AC61" s="44"/>
      <c r="AD61" s="44"/>
      <c r="AE61" s="44"/>
      <c r="AF61" s="44"/>
      <c r="AG61" s="44"/>
      <c r="AH61" s="44"/>
      <c r="AI61" s="44"/>
      <c r="AJ61" s="44"/>
      <c r="AK61" s="44"/>
      <c r="AL61" s="44"/>
      <c r="AM61" s="44"/>
    </row>
    <row r="62" spans="2:39" ht="12.75">
      <c r="B62" s="45"/>
      <c r="C62" s="45"/>
      <c r="D62" s="45"/>
      <c r="E62" s="45"/>
      <c r="F62" s="45"/>
      <c r="G62" s="45"/>
      <c r="H62" s="45"/>
      <c r="I62" s="45"/>
      <c r="J62" s="45"/>
      <c r="K62" s="45"/>
      <c r="L62" s="45"/>
      <c r="M62" s="45"/>
      <c r="N62" s="45"/>
      <c r="O62" s="45"/>
      <c r="P62" s="45"/>
      <c r="Q62" s="45"/>
      <c r="R62" s="45"/>
      <c r="S62" s="45"/>
      <c r="T62" s="73">
        <v>7</v>
      </c>
      <c r="U62" s="73" t="s">
        <v>105</v>
      </c>
      <c r="V62" s="72"/>
      <c r="W62" s="44"/>
      <c r="X62" s="44"/>
      <c r="Y62" s="44"/>
      <c r="Z62" s="44"/>
      <c r="AA62" s="44"/>
      <c r="AB62" s="44"/>
      <c r="AC62" s="44"/>
      <c r="AD62" s="44"/>
      <c r="AE62" s="44"/>
      <c r="AF62" s="44"/>
      <c r="AG62" s="44"/>
      <c r="AH62" s="44"/>
      <c r="AI62" s="44"/>
      <c r="AJ62" s="44"/>
      <c r="AK62" s="44"/>
      <c r="AL62" s="44"/>
      <c r="AM62" s="44"/>
    </row>
    <row r="63" spans="4:21" ht="12.75">
      <c r="D63" s="43"/>
      <c r="E63" s="43"/>
      <c r="F63" s="43"/>
      <c r="G63" s="43"/>
      <c r="H63" s="43"/>
      <c r="I63" s="43"/>
      <c r="J63" s="43"/>
      <c r="K63" s="43"/>
      <c r="L63" s="43"/>
      <c r="M63" s="43"/>
      <c r="N63" s="43"/>
      <c r="O63" s="43"/>
      <c r="P63" s="43"/>
      <c r="T63" s="73">
        <v>8</v>
      </c>
      <c r="U63" s="73" t="s">
        <v>80</v>
      </c>
    </row>
    <row r="64" spans="4:21" ht="12.75">
      <c r="D64" s="43"/>
      <c r="E64" s="43"/>
      <c r="F64" s="43"/>
      <c r="G64" s="43"/>
      <c r="H64" s="43"/>
      <c r="I64" s="43"/>
      <c r="J64" s="43"/>
      <c r="K64" s="43"/>
      <c r="L64" s="43"/>
      <c r="M64" s="43"/>
      <c r="N64" s="43"/>
      <c r="O64" s="43"/>
      <c r="P64" s="43"/>
      <c r="T64" s="73">
        <v>9</v>
      </c>
      <c r="U64" s="73" t="s">
        <v>81</v>
      </c>
    </row>
    <row r="65" spans="4:16" ht="12.75">
      <c r="D65" s="43"/>
      <c r="E65" s="43"/>
      <c r="F65" s="43"/>
      <c r="G65" s="43"/>
      <c r="H65" s="43"/>
      <c r="I65" s="43"/>
      <c r="J65" s="43"/>
      <c r="K65" s="43"/>
      <c r="L65" s="43"/>
      <c r="M65" s="43"/>
      <c r="N65" s="43"/>
      <c r="O65" s="43"/>
      <c r="P65" s="43"/>
    </row>
    <row r="66" spans="4:16" ht="12.75">
      <c r="D66" s="43"/>
      <c r="E66" s="43"/>
      <c r="F66" s="43"/>
      <c r="G66" s="43"/>
      <c r="H66" s="43"/>
      <c r="I66" s="43"/>
      <c r="J66" s="43"/>
      <c r="K66" s="43"/>
      <c r="L66" s="43"/>
      <c r="M66" s="43"/>
      <c r="N66" s="43"/>
      <c r="O66" s="43"/>
      <c r="P66" s="43"/>
    </row>
    <row r="68" ht="12.75">
      <c r="T68" s="67" t="s">
        <v>92</v>
      </c>
    </row>
    <row r="69" ht="12.75">
      <c r="T69" s="151" t="str">
        <f>CONCATENATE("Record date cannot be greater than the current tax year (",$A$2,") or less than the current tax year - 1 (",$A$2-1,")")</f>
        <v>Record date cannot be greater than the current tax year (2023) or less than the current tax year - 1 (2022)</v>
      </c>
    </row>
    <row r="70" ht="12.75">
      <c r="T70" s="67" t="s">
        <v>96</v>
      </c>
    </row>
    <row r="71" ht="12.75">
      <c r="T71" s="67" t="s">
        <v>98</v>
      </c>
    </row>
    <row r="72" ht="12.75">
      <c r="T72" s="67" t="s">
        <v>99</v>
      </c>
    </row>
    <row r="73" ht="12.75">
      <c r="T73" s="67" t="str">
        <f>CONCATENATE("Payment date should be within the current tax year (",$A$2,") or the next tax year (",$A$2+1,") only.")</f>
        <v>Payment date should be within the current tax year (2023) or the next tax year (2024) only.</v>
      </c>
    </row>
    <row r="74" ht="12.75">
      <c r="T74" s="67" t="s">
        <v>106</v>
      </c>
    </row>
    <row r="75" ht="12.75">
      <c r="T75" s="129" t="s">
        <v>107</v>
      </c>
    </row>
    <row r="76" ht="12.75">
      <c r="T76" s="129" t="s">
        <v>125</v>
      </c>
    </row>
    <row r="77" ht="12.75">
      <c r="T77" s="129" t="s">
        <v>126</v>
      </c>
    </row>
    <row r="78" ht="12.75">
      <c r="T78" s="129" t="s">
        <v>127</v>
      </c>
    </row>
    <row r="79" ht="12.75">
      <c r="T79" s="129" t="s">
        <v>128</v>
      </c>
    </row>
    <row r="80" ht="12.75">
      <c r="T80" s="129" t="s">
        <v>136</v>
      </c>
    </row>
    <row r="115" ht="12.75">
      <c r="D115" s="119"/>
    </row>
  </sheetData>
  <sheetProtection password="CCD7" sheet="1" objects="1" scenarios="1" selectLockedCells="1"/>
  <mergeCells count="48">
    <mergeCell ref="G7:H7"/>
    <mergeCell ref="M16:P16"/>
    <mergeCell ref="M15:P15"/>
    <mergeCell ref="M14:P14"/>
    <mergeCell ref="M7:P7"/>
    <mergeCell ref="M8:P9"/>
    <mergeCell ref="M11:P12"/>
    <mergeCell ref="M10:P10"/>
    <mergeCell ref="M13:P13"/>
    <mergeCell ref="D13:I13"/>
    <mergeCell ref="A1:Q1"/>
    <mergeCell ref="M6:P6"/>
    <mergeCell ref="A6:B6"/>
    <mergeCell ref="A3:B3"/>
    <mergeCell ref="G5:H5"/>
    <mergeCell ref="A5:B5"/>
    <mergeCell ref="G4:H4"/>
    <mergeCell ref="C5:F5"/>
    <mergeCell ref="I5:K5"/>
    <mergeCell ref="G6:H6"/>
    <mergeCell ref="A41:C41"/>
    <mergeCell ref="B19:B24"/>
    <mergeCell ref="A19:A24"/>
    <mergeCell ref="A30:A31"/>
    <mergeCell ref="B43:M56"/>
    <mergeCell ref="I6:K6"/>
    <mergeCell ref="E16:J16"/>
    <mergeCell ref="E15:F15"/>
    <mergeCell ref="G8:H8"/>
    <mergeCell ref="G9:H9"/>
    <mergeCell ref="A8:B8"/>
    <mergeCell ref="I9:J9"/>
    <mergeCell ref="A40:C40"/>
    <mergeCell ref="A9:B9"/>
    <mergeCell ref="A14:B14"/>
    <mergeCell ref="A15:B15"/>
    <mergeCell ref="A10:B10"/>
    <mergeCell ref="E10:L12"/>
    <mergeCell ref="W21:Z21"/>
    <mergeCell ref="W23:Z23"/>
    <mergeCell ref="W30:W31"/>
    <mergeCell ref="W40:X40"/>
    <mergeCell ref="A7:B7"/>
    <mergeCell ref="D14:I14"/>
    <mergeCell ref="A11:B11"/>
    <mergeCell ref="A13:B13"/>
    <mergeCell ref="I7:J7"/>
    <mergeCell ref="I8:J8"/>
  </mergeCells>
  <conditionalFormatting sqref="Y25">
    <cfRule type="cellIs" priority="16" dxfId="4" operator="equal" stopIfTrue="1">
      <formula>0</formula>
    </cfRule>
    <cfRule type="expression" priority="17" dxfId="1" stopIfTrue="1">
      <formula>IF(G15=1,TRUE,FALSE)</formula>
    </cfRule>
  </conditionalFormatting>
  <conditionalFormatting sqref="Y26">
    <cfRule type="cellIs" priority="18" dxfId="4" operator="equal" stopIfTrue="1">
      <formula>0</formula>
    </cfRule>
    <cfRule type="expression" priority="19" dxfId="1" stopIfTrue="1">
      <formula>IF(G15=1,TRUE,FALSE)</formula>
    </cfRule>
  </conditionalFormatting>
  <conditionalFormatting sqref="Y27">
    <cfRule type="cellIs" priority="20" dxfId="4" operator="equal" stopIfTrue="1">
      <formula>0</formula>
    </cfRule>
    <cfRule type="expression" priority="21" dxfId="1" stopIfTrue="1">
      <formula>IF(G15=1,TRUE,FALSE)</formula>
    </cfRule>
  </conditionalFormatting>
  <conditionalFormatting sqref="Y28">
    <cfRule type="cellIs" priority="22" dxfId="4" operator="equal" stopIfTrue="1">
      <formula>0</formula>
    </cfRule>
    <cfRule type="expression" priority="23" dxfId="1" stopIfTrue="1">
      <formula>IF(G15=1,TRUE,FALSE)</formula>
    </cfRule>
  </conditionalFormatting>
  <conditionalFormatting sqref="Y29">
    <cfRule type="cellIs" priority="24" dxfId="4" operator="equal" stopIfTrue="1">
      <formula>0</formula>
    </cfRule>
    <cfRule type="expression" priority="25" dxfId="1" stopIfTrue="1">
      <formula>IF(G15=1,TRUE,FALSE)</formula>
    </cfRule>
  </conditionalFormatting>
  <conditionalFormatting sqref="Y30">
    <cfRule type="cellIs" priority="26" dxfId="4" operator="equal" stopIfTrue="1">
      <formula>0</formula>
    </cfRule>
    <cfRule type="expression" priority="27" dxfId="1" stopIfTrue="1">
      <formula>IF(G15=1,TRUE,FALSE)</formula>
    </cfRule>
  </conditionalFormatting>
  <conditionalFormatting sqref="Y31">
    <cfRule type="cellIs" priority="28" dxfId="4" operator="equal" stopIfTrue="1">
      <formula>0</formula>
    </cfRule>
    <cfRule type="expression" priority="29" dxfId="1" stopIfTrue="1">
      <formula>IF(G15=1,TRUE,FALSE)</formula>
    </cfRule>
  </conditionalFormatting>
  <conditionalFormatting sqref="Y32">
    <cfRule type="cellIs" priority="30" dxfId="4" operator="equal" stopIfTrue="1">
      <formula>0</formula>
    </cfRule>
    <cfRule type="expression" priority="31" dxfId="1" stopIfTrue="1">
      <formula>IF(G15=1,TRUE,FALSE)</formula>
    </cfRule>
  </conditionalFormatting>
  <conditionalFormatting sqref="Y33">
    <cfRule type="cellIs" priority="32" dxfId="4" operator="equal" stopIfTrue="1">
      <formula>0</formula>
    </cfRule>
    <cfRule type="expression" priority="33" dxfId="1" stopIfTrue="1">
      <formula>IF(G15=1,TRUE,FALSE)</formula>
    </cfRule>
  </conditionalFormatting>
  <conditionalFormatting sqref="Y34">
    <cfRule type="cellIs" priority="34" dxfId="4" operator="equal" stopIfTrue="1">
      <formula>0</formula>
    </cfRule>
    <cfRule type="expression" priority="35" dxfId="1" stopIfTrue="1">
      <formula>IF(G15=1,TRUE,FALSE)</formula>
    </cfRule>
  </conditionalFormatting>
  <conditionalFormatting sqref="Y35">
    <cfRule type="cellIs" priority="36" dxfId="4" operator="equal" stopIfTrue="1">
      <formula>0</formula>
    </cfRule>
    <cfRule type="expression" priority="37" dxfId="1" stopIfTrue="1">
      <formula>IF(G15=1,TRUE,FALSE)</formula>
    </cfRule>
  </conditionalFormatting>
  <conditionalFormatting sqref="Y36">
    <cfRule type="cellIs" priority="38" dxfId="4" operator="equal" stopIfTrue="1">
      <formula>0</formula>
    </cfRule>
    <cfRule type="expression" priority="39" dxfId="1" stopIfTrue="1">
      <formula>IF(G15=1,TRUE,FALSE)</formula>
    </cfRule>
  </conditionalFormatting>
  <conditionalFormatting sqref="Y40">
    <cfRule type="cellIs" priority="40" dxfId="4" operator="equal" stopIfTrue="1">
      <formula>0</formula>
    </cfRule>
    <cfRule type="expression" priority="41" dxfId="1" stopIfTrue="1">
      <formula>IF(G15=1,TRUE,FALSE)</formula>
    </cfRule>
  </conditionalFormatting>
  <conditionalFormatting sqref="W40:X40">
    <cfRule type="expression" priority="42" dxfId="1" stopIfTrue="1">
      <formula>IF(G15=1,TRUE,FALSE)</formula>
    </cfRule>
  </conditionalFormatting>
  <conditionalFormatting sqref="Y24">
    <cfRule type="expression" priority="43" dxfId="1" stopIfTrue="1">
      <formula>IF(G15=1,TRUE,FALSE)</formula>
    </cfRule>
  </conditionalFormatting>
  <conditionalFormatting sqref="E20:Q20">
    <cfRule type="expression" priority="44" dxfId="22" stopIfTrue="1">
      <formula>OR(YEAR(E20)&gt;$A$2,IF(NOT(OR(ISBLANK(E20),ISBLANK(E21))),E20&gt;E21,FALSE))</formula>
    </cfRule>
  </conditionalFormatting>
  <conditionalFormatting sqref="Y37">
    <cfRule type="expression" priority="46" dxfId="1" stopIfTrue="1">
      <formula>IF(G15=1,TRUE,FALSE)</formula>
    </cfRule>
    <cfRule type="expression" priority="47" dxfId="14" stopIfTrue="1">
      <formula>IF(AND(D2&lt;&gt;TRUE,E2=TRUE),IF(A37=4,TRUE,FALSE),FALSE)</formula>
    </cfRule>
    <cfRule type="cellIs" priority="48" dxfId="4" operator="equal" stopIfTrue="1">
      <formula>0</formula>
    </cfRule>
  </conditionalFormatting>
  <conditionalFormatting sqref="Y39">
    <cfRule type="expression" priority="49" dxfId="1" stopIfTrue="1">
      <formula>IF(G15=1,TRUE,FALSE)</formula>
    </cfRule>
    <cfRule type="expression" priority="50" dxfId="14" stopIfTrue="1">
      <formula>IF(AND(D2&lt;&gt;TRUE,E2=TRUE),IF(A39=4,TRUE,FALSE),FALSE)</formula>
    </cfRule>
    <cfRule type="cellIs" priority="51" dxfId="4" operator="equal" stopIfTrue="1">
      <formula>0</formula>
    </cfRule>
  </conditionalFormatting>
  <conditionalFormatting sqref="Y38">
    <cfRule type="expression" priority="52" dxfId="1" stopIfTrue="1">
      <formula>IF(G15=1,TRUE,FALSE)</formula>
    </cfRule>
    <cfRule type="expression" priority="53" dxfId="14" stopIfTrue="1">
      <formula>IF(AND(D2&lt;&gt;TRUE,E2=TRUE),IF(A38=4,TRUE,FALSE),FALSE)</formula>
    </cfRule>
    <cfRule type="cellIs" priority="54" dxfId="4" operator="equal" stopIfTrue="1">
      <formula>0</formula>
    </cfRule>
  </conditionalFormatting>
  <conditionalFormatting sqref="R25:S39 D19:Q19 D22:D23 F22:Q23 E22 D25:Q30 D20 D32:Q36">
    <cfRule type="cellIs" priority="55" dxfId="0" operator="lessThan" stopIfTrue="1">
      <formula>0</formula>
    </cfRule>
  </conditionalFormatting>
  <conditionalFormatting sqref="B19 B25:B39">
    <cfRule type="expression" priority="56" dxfId="10" stopIfTrue="1">
      <formula>IF($E$2=TRUE,TRUE,FALSE)</formula>
    </cfRule>
  </conditionalFormatting>
  <conditionalFormatting sqref="A19 A25:A39">
    <cfRule type="expression" priority="57" dxfId="10" stopIfTrue="1">
      <formula>IF($D$2=TRUE,TRUE,FALSE)</formula>
    </cfRule>
  </conditionalFormatting>
  <conditionalFormatting sqref="I15 E15 G15">
    <cfRule type="cellIs" priority="58" dxfId="51" operator="equal" stopIfTrue="1">
      <formula>"PLEASE ENTER 10 CHARACTER ID WITHOUT SPACES"</formula>
    </cfRule>
  </conditionalFormatting>
  <conditionalFormatting sqref="L13:L15 M13 M15">
    <cfRule type="cellIs" priority="59" dxfId="51" operator="equal" stopIfTrue="1">
      <formula>"ALL SECURITY and PREPARER information must be completed"</formula>
    </cfRule>
  </conditionalFormatting>
  <conditionalFormatting sqref="D14:I14">
    <cfRule type="cellIs" priority="60" dxfId="51" operator="equal" stopIfTrue="1">
      <formula>"PLEASE ENTER 9 DIGIT CUSIP WITHOUT SPACES OR HYPHENS"</formula>
    </cfRule>
  </conditionalFormatting>
  <conditionalFormatting sqref="K16">
    <cfRule type="cellIs" priority="61" dxfId="52" operator="equal" stopIfTrue="1">
      <formula>"For periods with distributions, rows 19-21 must be completed"</formula>
    </cfRule>
  </conditionalFormatting>
  <conditionalFormatting sqref="W21:Z21">
    <cfRule type="cellIs" priority="62" dxfId="5" operator="equal" stopIfTrue="1">
      <formula>0</formula>
    </cfRule>
  </conditionalFormatting>
  <conditionalFormatting sqref="Z22 X22 Z40">
    <cfRule type="cellIs" priority="63" dxfId="4" operator="equal" stopIfTrue="1">
      <formula>0</formula>
    </cfRule>
  </conditionalFormatting>
  <conditionalFormatting sqref="Z25:Z39">
    <cfRule type="cellIs" priority="64" dxfId="3" operator="equal" stopIfTrue="1">
      <formula>0</formula>
    </cfRule>
  </conditionalFormatting>
  <conditionalFormatting sqref="D37:Q39">
    <cfRule type="cellIs" priority="65" dxfId="0" operator="lessThan" stopIfTrue="1">
      <formula>0</formula>
    </cfRule>
    <cfRule type="expression" priority="66" dxfId="1" stopIfTrue="1">
      <formula>IF($A37=1,TRUE,IF($D$2&lt;&gt;TRUE,IF($E$2=TRUE,IF($A37=4,TRUE,FALSE),FALSE),FALSE))</formula>
    </cfRule>
  </conditionalFormatting>
  <conditionalFormatting sqref="D21:Q21">
    <cfRule type="cellIs" priority="1" dxfId="0" operator="lessThan" stopIfTrue="1">
      <formula>0</formula>
    </cfRule>
  </conditionalFormatting>
  <dataValidations count="4">
    <dataValidation type="decimal" operator="equal" allowBlank="1" showInputMessage="1" showErrorMessage="1" error="You hit a protected cell" sqref="A12:B15">
      <formula1>0.00095623745</formula1>
    </dataValidation>
    <dataValidation operator="equal" showInputMessage="1" showErrorMessage="1" error="This is not an input cell. &#10;&#10;Please press 'Cancel' button" sqref="A5:B11"/>
    <dataValidation allowBlank="1" showInputMessage="1" showErrorMessage="1" errorTitle="ERROR" sqref="M6:P6"/>
    <dataValidation showInputMessage="1" showErrorMessage="1" sqref="D19"/>
  </dataValidations>
  <printOptions/>
  <pageMargins left="0.2" right="0.2" top="0.2" bottom="0.25" header="0.25" footer="0.15"/>
  <pageSetup fitToHeight="2" fitToWidth="1" horizontalDpi="600" verticalDpi="600" orientation="landscape" paperSize="5" scale="70" r:id="rId3"/>
  <headerFooter alignWithMargins="0">
    <oddFooter>&amp;L&amp;F</oddFooter>
  </headerFooter>
  <ignoredErrors>
    <ignoredError sqref="Q6 W21 X22 Z22" unlockedFormula="1"/>
  </ignoredErrors>
  <legacyDrawing r:id="rId2"/>
</worksheet>
</file>

<file path=xl/worksheets/sheet2.xml><?xml version="1.0" encoding="utf-8"?>
<worksheet xmlns="http://schemas.openxmlformats.org/spreadsheetml/2006/main" xmlns:r="http://schemas.openxmlformats.org/officeDocument/2006/relationships">
  <sheetPr codeName="Sheet2"/>
  <dimension ref="A1:M23"/>
  <sheetViews>
    <sheetView showRowColHeaders="0" tabSelected="1" zoomScalePageLayoutView="0" workbookViewId="0" topLeftCell="A1">
      <selection activeCell="B5" sqref="B5"/>
    </sheetView>
  </sheetViews>
  <sheetFormatPr defaultColWidth="9.140625" defaultRowHeight="12.75"/>
  <cols>
    <col min="1" max="1" width="5.57421875" style="108" customWidth="1"/>
    <col min="2" max="2" width="114.28125" style="108" bestFit="1" customWidth="1"/>
    <col min="3" max="22" width="9.140625" style="108" customWidth="1"/>
    <col min="23" max="26" width="0" style="108" hidden="1" customWidth="1"/>
    <col min="27" max="16384" width="9.140625" style="108" customWidth="1"/>
  </cols>
  <sheetData>
    <row r="1" spans="1:10" s="99" customFormat="1" ht="12.75">
      <c r="A1" s="98"/>
      <c r="B1" s="98"/>
      <c r="C1" s="98"/>
      <c r="D1" s="98"/>
      <c r="E1" s="98"/>
      <c r="F1" s="98"/>
      <c r="G1" s="98"/>
      <c r="H1" s="98"/>
      <c r="I1" s="98"/>
      <c r="J1" s="98"/>
    </row>
    <row r="2" spans="1:10" s="99" customFormat="1" ht="12.75">
      <c r="A2" s="98"/>
      <c r="B2" s="98"/>
      <c r="C2" s="98"/>
      <c r="D2" s="98"/>
      <c r="E2" s="98"/>
      <c r="F2" s="98"/>
      <c r="G2" s="98"/>
      <c r="H2" s="98"/>
      <c r="I2" s="98"/>
      <c r="J2" s="98"/>
    </row>
    <row r="3" spans="1:13" s="100" customFormat="1" ht="20.25">
      <c r="A3" s="98"/>
      <c r="B3" s="242" t="s">
        <v>104</v>
      </c>
      <c r="C3" s="242"/>
      <c r="D3" s="242"/>
      <c r="E3" s="242"/>
      <c r="F3" s="242"/>
      <c r="G3" s="242"/>
      <c r="H3" s="242"/>
      <c r="I3" s="242"/>
      <c r="J3" s="242"/>
      <c r="K3" s="242"/>
      <c r="L3" s="242"/>
      <c r="M3" s="242"/>
    </row>
    <row r="4" spans="1:10" s="100" customFormat="1" ht="12.75">
      <c r="A4" s="101"/>
      <c r="B4" s="101"/>
      <c r="C4" s="101"/>
      <c r="D4" s="101"/>
      <c r="E4" s="101"/>
      <c r="F4" s="101"/>
      <c r="G4" s="101"/>
      <c r="H4" s="101"/>
      <c r="I4" s="101"/>
      <c r="J4" s="101"/>
    </row>
    <row r="5" spans="1:10" s="103" customFormat="1" ht="12.75">
      <c r="A5" s="101"/>
      <c r="B5" s="110"/>
      <c r="C5" s="102"/>
      <c r="D5" s="102"/>
      <c r="E5" s="102"/>
      <c r="F5" s="102"/>
      <c r="G5" s="102"/>
      <c r="H5" s="102"/>
      <c r="I5" s="102"/>
      <c r="J5" s="102"/>
    </row>
    <row r="6" spans="1:10" s="106" customFormat="1" ht="12.75" customHeight="1">
      <c r="A6" s="102"/>
      <c r="B6" s="102"/>
      <c r="C6" s="240"/>
      <c r="D6" s="240"/>
      <c r="E6" s="240"/>
      <c r="F6" s="240"/>
      <c r="G6" s="240"/>
      <c r="H6" s="104"/>
      <c r="I6" s="105"/>
      <c r="J6" s="104"/>
    </row>
    <row r="7" spans="1:10" s="106" customFormat="1" ht="12.75">
      <c r="A7" s="104"/>
      <c r="B7" s="109" t="s">
        <v>132</v>
      </c>
      <c r="C7" s="104"/>
      <c r="D7" s="104"/>
      <c r="E7" s="104"/>
      <c r="F7" s="104"/>
      <c r="G7" s="104"/>
      <c r="H7" s="104"/>
      <c r="I7" s="104"/>
      <c r="J7" s="104"/>
    </row>
    <row r="8" spans="1:10" ht="12.75">
      <c r="A8" s="104"/>
      <c r="B8" s="104"/>
      <c r="C8" s="241"/>
      <c r="D8" s="241"/>
      <c r="E8" s="241"/>
      <c r="F8" s="241"/>
      <c r="G8" s="241"/>
      <c r="H8" s="107"/>
      <c r="I8" s="107"/>
      <c r="J8" s="107"/>
    </row>
    <row r="9" spans="1:10" ht="12.75">
      <c r="A9" s="107"/>
      <c r="B9" s="109"/>
      <c r="C9" s="241"/>
      <c r="D9" s="241"/>
      <c r="E9" s="241"/>
      <c r="F9" s="241"/>
      <c r="G9" s="241"/>
      <c r="H9" s="107"/>
      <c r="I9" s="107"/>
      <c r="J9" s="107"/>
    </row>
    <row r="10" spans="1:10" ht="12.75">
      <c r="A10" s="107"/>
      <c r="B10" s="107"/>
      <c r="C10" s="241"/>
      <c r="D10" s="241"/>
      <c r="E10" s="241"/>
      <c r="F10" s="241"/>
      <c r="G10" s="241"/>
      <c r="H10" s="107"/>
      <c r="I10" s="107"/>
      <c r="J10" s="107"/>
    </row>
    <row r="11" spans="1:10" ht="12.75">
      <c r="A11" s="107"/>
      <c r="B11" s="107"/>
      <c r="C11" s="241"/>
      <c r="D11" s="241"/>
      <c r="E11" s="241"/>
      <c r="F11" s="241"/>
      <c r="G11" s="241"/>
      <c r="H11" s="107"/>
      <c r="I11" s="107"/>
      <c r="J11" s="107"/>
    </row>
    <row r="12" spans="1:10" ht="12.75">
      <c r="A12" s="107"/>
      <c r="B12" s="107"/>
      <c r="C12" s="241"/>
      <c r="D12" s="241"/>
      <c r="E12" s="241"/>
      <c r="F12" s="241"/>
      <c r="G12" s="241"/>
      <c r="H12" s="107"/>
      <c r="I12" s="107"/>
      <c r="J12" s="107"/>
    </row>
    <row r="13" spans="1:10" ht="12.75">
      <c r="A13" s="107"/>
      <c r="B13" s="107"/>
      <c r="C13" s="241"/>
      <c r="D13" s="241"/>
      <c r="E13" s="241"/>
      <c r="F13" s="241"/>
      <c r="G13" s="241"/>
      <c r="H13" s="107"/>
      <c r="I13" s="107"/>
      <c r="J13" s="107"/>
    </row>
    <row r="14" spans="1:10" ht="12.75">
      <c r="A14" s="107"/>
      <c r="B14" s="107"/>
      <c r="C14" s="241"/>
      <c r="D14" s="241"/>
      <c r="E14" s="241"/>
      <c r="F14" s="241"/>
      <c r="G14" s="241"/>
      <c r="H14" s="107"/>
      <c r="I14" s="107"/>
      <c r="J14" s="107"/>
    </row>
    <row r="15" spans="1:10" ht="12.75">
      <c r="A15" s="107"/>
      <c r="B15" s="107"/>
      <c r="C15" s="241"/>
      <c r="D15" s="241"/>
      <c r="E15" s="241"/>
      <c r="F15" s="241"/>
      <c r="G15" s="241"/>
      <c r="H15" s="107"/>
      <c r="I15" s="107"/>
      <c r="J15" s="107"/>
    </row>
    <row r="16" spans="1:10" ht="12.75">
      <c r="A16" s="107"/>
      <c r="B16" s="107"/>
      <c r="C16" s="241"/>
      <c r="D16" s="241"/>
      <c r="E16" s="241"/>
      <c r="F16" s="241"/>
      <c r="G16" s="241"/>
      <c r="H16" s="107"/>
      <c r="I16" s="107"/>
      <c r="J16" s="107"/>
    </row>
    <row r="17" spans="1:10" ht="12.75">
      <c r="A17" s="107"/>
      <c r="B17" s="107"/>
      <c r="C17" s="107"/>
      <c r="D17" s="107"/>
      <c r="E17" s="107"/>
      <c r="F17" s="107"/>
      <c r="G17" s="107"/>
      <c r="H17" s="107"/>
      <c r="I17" s="107"/>
      <c r="J17" s="107"/>
    </row>
    <row r="18" spans="1:10" ht="12.75">
      <c r="A18" s="107"/>
      <c r="B18" s="107"/>
      <c r="C18" s="107"/>
      <c r="D18" s="107"/>
      <c r="E18" s="107"/>
      <c r="F18" s="107"/>
      <c r="G18" s="107"/>
      <c r="H18" s="107"/>
      <c r="I18" s="107"/>
      <c r="J18" s="107"/>
    </row>
    <row r="19" spans="1:10" ht="12.75">
      <c r="A19" s="107"/>
      <c r="B19" s="107"/>
      <c r="C19" s="107"/>
      <c r="D19" s="107"/>
      <c r="E19" s="107"/>
      <c r="F19" s="107"/>
      <c r="G19" s="107"/>
      <c r="H19" s="107"/>
      <c r="I19" s="107"/>
      <c r="J19" s="107"/>
    </row>
    <row r="20" spans="1:10" ht="12.75">
      <c r="A20" s="107"/>
      <c r="B20" s="107"/>
      <c r="C20" s="107"/>
      <c r="D20" s="107"/>
      <c r="E20" s="107"/>
      <c r="F20" s="107"/>
      <c r="G20" s="107"/>
      <c r="H20" s="107"/>
      <c r="I20" s="107"/>
      <c r="J20" s="107"/>
    </row>
    <row r="21" spans="1:10" ht="12.75">
      <c r="A21" s="107"/>
      <c r="B21" s="107"/>
      <c r="C21" s="107"/>
      <c r="D21" s="107"/>
      <c r="E21" s="107"/>
      <c r="F21" s="107"/>
      <c r="G21" s="107"/>
      <c r="H21" s="107"/>
      <c r="I21" s="107"/>
      <c r="J21" s="107"/>
    </row>
    <row r="22" spans="1:10" ht="12.75">
      <c r="A22" s="107"/>
      <c r="B22" s="107"/>
      <c r="C22" s="107"/>
      <c r="D22" s="107"/>
      <c r="E22" s="107"/>
      <c r="F22" s="107"/>
      <c r="G22" s="107"/>
      <c r="H22" s="107"/>
      <c r="I22" s="107"/>
      <c r="J22" s="107"/>
    </row>
    <row r="23" spans="1:10" ht="12.75">
      <c r="A23" s="107"/>
      <c r="B23" s="107"/>
      <c r="C23" s="107"/>
      <c r="D23" s="107"/>
      <c r="E23" s="107"/>
      <c r="F23" s="107"/>
      <c r="G23" s="107"/>
      <c r="H23" s="107"/>
      <c r="I23" s="107"/>
      <c r="J23" s="107"/>
    </row>
  </sheetData>
  <sheetProtection password="9096" sheet="1" objects="1" scenarios="1" selectLockedCells="1" selectUnlockedCells="1"/>
  <mergeCells count="4">
    <mergeCell ref="C6:G6"/>
    <mergeCell ref="C8:G12"/>
    <mergeCell ref="C13:G16"/>
    <mergeCell ref="B3:M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dc:creator>
  <cp:keywords/>
  <dc:description/>
  <cp:lastModifiedBy>William Zhang</cp:lastModifiedBy>
  <cp:lastPrinted>2012-11-15T21:20:27Z</cp:lastPrinted>
  <dcterms:created xsi:type="dcterms:W3CDTF">2000-08-31T18:11:31Z</dcterms:created>
  <dcterms:modified xsi:type="dcterms:W3CDTF">2024-02-23T16:44:12Z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PathName">
    <vt:lpwstr>/Clients/Clients - C/CML HEALTHCARE INC. - E4893/CML Healthcare Income Fund - L5892/01T031 - Canadian Corporate Compliance/T031 - Canadian Corporate Compliance/2004-12-31 T3 (Trust)(0001)/Work Papers</vt:lpwstr>
  </property>
</Properties>
</file>