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5.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5.xml" ContentType="application/vnd.openxmlformats-officedocument.customXmlProperties+xml"/>
  <Override PartName="/customXml/item80.xml" ContentType="application/xml"/>
  <Override PartName="/customXml/item13.xml" ContentType="application/xml"/>
  <Override PartName="/customXml/item1.xml" ContentType="application/xml"/>
  <Override PartName="/customXml/item2.xml" ContentType="application/xml"/>
  <Override PartName="/customXml/itemProps26.xml" ContentType="application/vnd.openxmlformats-officedocument.customXmlProperties+xml"/>
  <Override PartName="/customXml/itemProps1.xml" ContentType="application/vnd.openxmlformats-officedocument.customXmlProperties+xml"/>
  <Override PartName="/customXml/item81.xml" ContentType="application/xml"/>
  <Override PartName="/customXml/item14.xml" ContentType="application/xml"/>
  <Override PartName="/customXml/item3.xml" ContentType="application/xml"/>
  <Override PartName="/customXml/item15.xml" ContentType="application/xml"/>
  <Override PartName="/customXml/item82.xml" ContentType="application/xml"/>
  <Override PartName="/customXml/itemProps2.xml" ContentType="application/vnd.openxmlformats-officedocument.customXmlProperties+xml"/>
  <Override PartName="/customXml/itemProps27.xml" ContentType="application/vnd.openxmlformats-officedocument.customXmlProperties+xml"/>
  <Override PartName="/customXml/item4.xml" ContentType="application/xml"/>
  <Override PartName="/customXml/item16.xml" ContentType="application/xml"/>
  <Override PartName="/customXml/item83.xml" ContentType="application/xml"/>
  <Override PartName="/customXml/itemProps3.xml" ContentType="application/vnd.openxmlformats-officedocument.customXmlProperties+xml"/>
  <Override PartName="/customXml/itemProps28.xml" ContentType="application/vnd.openxmlformats-officedocument.customXmlProperties+xml"/>
  <Override PartName="/customXml/item5.xml" ContentType="application/xml"/>
  <Override PartName="/customXml/item17.xml" ContentType="application/xml"/>
  <Override PartName="/customXml/item84.xml" ContentType="application/xml"/>
  <Override PartName="/customXml/itemProps4.xml" ContentType="application/vnd.openxmlformats-officedocument.customXmlProperties+xml"/>
  <Override PartName="/customXml/itemProps29.xml" ContentType="application/vnd.openxmlformats-officedocument.customXmlProperties+xml"/>
  <Override PartName="/customXml/item85.xml" ContentType="application/xml"/>
  <Override PartName="/customXml/itemProps5.xml" ContentType="application/vnd.openxmlformats-officedocument.customXmlProperties+xml"/>
  <Override PartName="/customXml/item6.xml" ContentType="application/xml"/>
  <Override PartName="/customXml/item18.xml" ContentType="application/xml"/>
  <Override PartName="/customXml/item86.xml" ContentType="application/xml"/>
  <Override PartName="/customXml/itemProps6.xml" ContentType="application/vnd.openxmlformats-officedocument.customXmlProperties+xml"/>
  <Override PartName="/customXml/item7.xml" ContentType="application/xml"/>
  <Override PartName="/customXml/item19.xml" ContentType="application/xml"/>
  <Override PartName="/customXml/item87.xml" ContentType="application/xml"/>
  <Override PartName="/customXml/itemProps7.xml" ContentType="application/vnd.openxmlformats-officedocument.customXmlProperties+xml"/>
  <Override PartName="/customXml/item8.xml" ContentType="application/xml"/>
  <Override PartName="/customXml/item30.xml" ContentType="application/xml"/>
  <Override PartName="/customXml/item88.xml" ContentType="application/xml"/>
  <Override PartName="/customXml/itemProps8.xml" ContentType="application/vnd.openxmlformats-officedocument.customXmlProperties+xml"/>
  <Override PartName="/customXml/item9.xml" ContentType="application/xml"/>
  <Override PartName="/customXml/item31.xml" ContentType="application/xml"/>
  <Override PartName="/customXml/item89.xml" ContentType="application/xml"/>
  <Override PartName="/customXml/itemProps9.xml" ContentType="application/vnd.openxmlformats-officedocument.customXmlProperties+xml"/>
  <Override PartName="/customXml/item32.xml" ContentType="application/xml"/>
  <Override PartName="/customXml/item10.xml" ContentType="application/xml"/>
  <Override PartName="/customXml/itemProps22.xml" ContentType="application/vnd.openxmlformats-officedocument.customXmlProperties+xml"/>
  <Override PartName="/customXml/itemProps10.xml" ContentType="application/vnd.openxmlformats-officedocument.customXmlProperties+xml"/>
  <Override PartName="/customXml/item11.xml" ContentType="application/xml"/>
  <Override PartName="/customXml/itemProps23.xml" ContentType="application/vnd.openxmlformats-officedocument.customXmlProperties+xml"/>
  <Override PartName="/customXml/itemProps11.xml" ContentType="application/vnd.openxmlformats-officedocument.customXmlProperties+xml"/>
  <Override PartName="/customXml/item12.xml" ContentType="application/xml"/>
  <Override PartName="/customXml/itemProps24.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70.xml" ContentType="application/xml"/>
  <Override PartName="/customXml/itemProps15.xml" ContentType="application/vnd.openxmlformats-officedocument.customXmlProperties+xml"/>
  <Override PartName="/customXml/item71.xml" ContentType="application/xml"/>
  <Override PartName="/customXml/itemProps16.xml" ContentType="application/vnd.openxmlformats-officedocument.customXmlProperties+xml"/>
  <Override PartName="/customXml/item72.xml" ContentType="application/xml"/>
  <Override PartName="/customXml/itemProps17.xml" ContentType="application/vnd.openxmlformats-officedocument.customXmlProperties+xml"/>
  <Override PartName="/customXml/item73.xml" ContentType="application/xml"/>
  <Override PartName="/customXml/itemProps18.xml" ContentType="application/vnd.openxmlformats-officedocument.customXmlProperties+xml"/>
  <Override PartName="/customXml/item74.xml" ContentType="application/xml"/>
  <Override PartName="/customXml/itemProps19.xml" ContentType="application/vnd.openxmlformats-officedocument.customXmlProperties+xml"/>
  <Override PartName="/customXml/itemProps32.xml" ContentType="application/vnd.openxmlformats-officedocument.customXmlProperties+xml"/>
  <Override PartName="/customXml/item20.xml" ContentType="application/xml"/>
  <Override PartName="/customXml/itemProps20.xml" ContentType="application/vnd.openxmlformats-officedocument.customXmlProperties+xml"/>
  <Override PartName="/customXml/item21.xml" ContentType="application/xml"/>
  <Override PartName="/customXml/itemProps21.xml" ContentType="application/vnd.openxmlformats-officedocument.customXmlProperties+xml"/>
  <Override PartName="/customXml/item22.xml" ContentType="application/xml"/>
  <Override PartName="/customXml/item23.xml" ContentType="application/xml"/>
  <Override PartName="/customXml/item24.xml" ContentType="application/xml"/>
  <Override PartName="/customXml/item25.xml" ContentType="application/xml"/>
  <Override PartName="/customXml/item26.xml" ContentType="application/xml"/>
  <Override PartName="/customXml/item27.xml" ContentType="application/xml"/>
  <Override PartName="/customXml/item28.xml" ContentType="application/xml"/>
  <Override PartName="/customXml/item29.xml" ContentType="application/xml"/>
  <Override PartName="/customXml/itemProps30.xml" ContentType="application/vnd.openxmlformats-officedocument.customXmlProperties+xml"/>
  <Override PartName="/customXml/itemProps31.xml" ContentType="application/vnd.openxmlformats-officedocument.customXmlProperties+xml"/>
  <Override PartName="/customXml/item33.xml" ContentType="application/xml"/>
  <Override PartName="/customXml/itemProps33.xml" ContentType="application/vnd.openxmlformats-officedocument.customXmlProperties+xml"/>
  <Override PartName="/customXml/item34.xml" ContentType="application/xml"/>
  <Override PartName="/customXml/itemProps34.xml" ContentType="application/vnd.openxmlformats-officedocument.customXmlProperties+xml"/>
  <Override PartName="/customXml/item35.xml" ContentType="application/xml"/>
  <Override PartName="/customXml/itemProps35.xml" ContentType="application/vnd.openxmlformats-officedocument.customXmlProperties+xml"/>
  <Override PartName="/customXml/item36.xml" ContentType="application/xml"/>
  <Override PartName="/customXml/itemProps36.xml" ContentType="application/vnd.openxmlformats-officedocument.customXmlProperties+xml"/>
  <Override PartName="/customXml/item37.xml" ContentType="application/xml"/>
  <Override PartName="/customXml/itemProps37.xml" ContentType="application/vnd.openxmlformats-officedocument.customXmlProperties+xml"/>
  <Override PartName="/customXml/item38.xml" ContentType="application/xml"/>
  <Override PartName="/customXml/itemProps38.xml" ContentType="application/vnd.openxmlformats-officedocument.customXmlProperties+xml"/>
  <Override PartName="/customXml/item39.xml" ContentType="application/xml"/>
  <Override PartName="/customXml/itemProps39.xml" ContentType="application/vnd.openxmlformats-officedocument.customXmlProperties+xml"/>
  <Override PartName="/customXml/item40.xml" ContentType="application/xml"/>
  <Override PartName="/customXml/itemProps40.xml" ContentType="application/vnd.openxmlformats-officedocument.customXmlProperties+xml"/>
  <Override PartName="/customXml/item41.xml" ContentType="application/xml"/>
  <Override PartName="/customXml/itemProps41.xml" ContentType="application/vnd.openxmlformats-officedocument.customXmlProperties+xml"/>
  <Override PartName="/customXml/item42.xml" ContentType="application/xml"/>
  <Override PartName="/customXml/itemProps42.xml" ContentType="application/vnd.openxmlformats-officedocument.customXmlProperties+xml"/>
  <Override PartName="/customXml/item43.xml" ContentType="application/xml"/>
  <Override PartName="/customXml/itemProps43.xml" ContentType="application/vnd.openxmlformats-officedocument.customXmlProperties+xml"/>
  <Override PartName="/customXml/item44.xml" ContentType="application/xml"/>
  <Override PartName="/customXml/itemProps44.xml" ContentType="application/vnd.openxmlformats-officedocument.customXmlProperties+xml"/>
  <Override PartName="/customXml/item45.xml" ContentType="application/xml"/>
  <Override PartName="/customXml/itemProps45.xml" ContentType="application/vnd.openxmlformats-officedocument.customXmlProperties+xml"/>
  <Override PartName="/customXml/item46.xml" ContentType="application/xml"/>
  <Override PartName="/customXml/itemProps46.xml" ContentType="application/vnd.openxmlformats-officedocument.customXmlProperties+xml"/>
  <Override PartName="/customXml/item47.xml" ContentType="application/xml"/>
  <Override PartName="/customXml/itemProps47.xml" ContentType="application/vnd.openxmlformats-officedocument.customXmlProperties+xml"/>
  <Override PartName="/customXml/item48.xml" ContentType="application/xml"/>
  <Override PartName="/customXml/itemProps48.xml" ContentType="application/vnd.openxmlformats-officedocument.customXmlProperties+xml"/>
  <Override PartName="/customXml/item49.xml" ContentType="application/xml"/>
  <Override PartName="/customXml/itemProps49.xml" ContentType="application/vnd.openxmlformats-officedocument.customXmlProperties+xml"/>
  <Override PartName="/customXml/item50.xml" ContentType="application/xml"/>
  <Override PartName="/customXml/itemProps50.xml" ContentType="application/vnd.openxmlformats-officedocument.customXmlProperties+xml"/>
  <Override PartName="/customXml/item51.xml" ContentType="application/xml"/>
  <Override PartName="/customXml/itemProps51.xml" ContentType="application/vnd.openxmlformats-officedocument.customXmlProperties+xml"/>
  <Override PartName="/customXml/item52.xml" ContentType="application/xml"/>
  <Override PartName="/customXml/itemProps52.xml" ContentType="application/vnd.openxmlformats-officedocument.customXmlProperties+xml"/>
  <Override PartName="/customXml/item53.xml" ContentType="application/xml"/>
  <Override PartName="/customXml/itemProps53.xml" ContentType="application/vnd.openxmlformats-officedocument.customXmlProperties+xml"/>
  <Override PartName="/customXml/item54.xml" ContentType="application/xml"/>
  <Override PartName="/customXml/itemProps54.xml" ContentType="application/vnd.openxmlformats-officedocument.customXmlProperties+xml"/>
  <Override PartName="/customXml/item55.xml" ContentType="application/xml"/>
  <Override PartName="/customXml/itemProps55.xml" ContentType="application/vnd.openxmlformats-officedocument.customXmlProperties+xml"/>
  <Override PartName="/customXml/item56.xml" ContentType="application/xml"/>
  <Override PartName="/customXml/itemProps56.xml" ContentType="application/vnd.openxmlformats-officedocument.customXmlProperties+xml"/>
  <Override PartName="/customXml/item57.xml" ContentType="application/xml"/>
  <Override PartName="/customXml/itemProps57.xml" ContentType="application/vnd.openxmlformats-officedocument.customXmlProperties+xml"/>
  <Override PartName="/customXml/item58.xml" ContentType="application/xml"/>
  <Override PartName="/customXml/itemProps58.xml" ContentType="application/vnd.openxmlformats-officedocument.customXmlProperties+xml"/>
  <Override PartName="/customXml/item59.xml" ContentType="application/xml"/>
  <Override PartName="/customXml/itemProps59.xml" ContentType="application/vnd.openxmlformats-officedocument.customXmlProperties+xml"/>
  <Override PartName="/customXml/item60.xml" ContentType="application/xml"/>
  <Override PartName="/customXml/itemProps60.xml" ContentType="application/vnd.openxmlformats-officedocument.customXmlProperties+xml"/>
  <Override PartName="/customXml/item61.xml" ContentType="application/xml"/>
  <Override PartName="/customXml/itemProps61.xml" ContentType="application/vnd.openxmlformats-officedocument.customXmlProperties+xml"/>
  <Override PartName="/customXml/item62.xml" ContentType="application/xml"/>
  <Override PartName="/customXml/itemProps62.xml" ContentType="application/vnd.openxmlformats-officedocument.customXmlProperties+xml"/>
  <Override PartName="/customXml/item63.xml" ContentType="application/xml"/>
  <Override PartName="/customXml/itemProps63.xml" ContentType="application/vnd.openxmlformats-officedocument.customXmlProperties+xml"/>
  <Override PartName="/customXml/item64.xml" ContentType="application/xml"/>
  <Override PartName="/customXml/itemProps64.xml" ContentType="application/vnd.openxmlformats-officedocument.customXmlProperties+xml"/>
  <Override PartName="/customXml/item65.xml" ContentType="application/xml"/>
  <Override PartName="/customXml/itemProps65.xml" ContentType="application/vnd.openxmlformats-officedocument.customXmlProperties+xml"/>
  <Override PartName="/customXml/item66.xml" ContentType="application/xml"/>
  <Override PartName="/customXml/itemProps66.xml" ContentType="application/vnd.openxmlformats-officedocument.customXmlProperties+xml"/>
  <Override PartName="/customXml/item67.xml" ContentType="application/xml"/>
  <Override PartName="/customXml/itemProps67.xml" ContentType="application/vnd.openxmlformats-officedocument.customXmlProperties+xml"/>
  <Override PartName="/customXml/item68.xml" ContentType="application/xml"/>
  <Override PartName="/customXml/itemProps68.xml" ContentType="application/vnd.openxmlformats-officedocument.customXmlProperties+xml"/>
  <Override PartName="/customXml/item69.xml" ContentType="application/xml"/>
  <Override PartName="/customXml/itemProps69.xml" ContentType="application/vnd.openxmlformats-officedocument.customXmlProperties+xml"/>
  <Override PartName="/customXml/itemProps70.xml" ContentType="application/vnd.openxmlformats-officedocument.customXmlProperties+xml"/>
  <Override PartName="/customXml/itemProps71.xml" ContentType="application/vnd.openxmlformats-officedocument.customXmlProperties+xml"/>
  <Override PartName="/customXml/itemProps72.xml" ContentType="application/vnd.openxmlformats-officedocument.customXmlProperties+xml"/>
  <Override PartName="/customXml/itemProps73.xml" ContentType="application/vnd.openxmlformats-officedocument.customXmlProperties+xml"/>
  <Override PartName="/customXml/itemProps74.xml" ContentType="application/vnd.openxmlformats-officedocument.customXmlProperties+xml"/>
  <Override PartName="/customXml/item75.xml" ContentType="application/xml"/>
  <Override PartName="/customXml/itemProps75.xml" ContentType="application/vnd.openxmlformats-officedocument.customXmlProperties+xml"/>
  <Override PartName="/customXml/item76.xml" ContentType="application/xml"/>
  <Override PartName="/customXml/itemProps76.xml" ContentType="application/vnd.openxmlformats-officedocument.customXmlProperties+xml"/>
  <Override PartName="/customXml/item77.xml" ContentType="application/xml"/>
  <Override PartName="/customXml/itemProps77.xml" ContentType="application/vnd.openxmlformats-officedocument.customXmlProperties+xml"/>
  <Override PartName="/customXml/item78.xml" ContentType="application/xml"/>
  <Override PartName="/customXml/itemProps78.xml" ContentType="application/vnd.openxmlformats-officedocument.customXmlProperties+xml"/>
  <Override PartName="/customXml/item79.xml" ContentType="application/xml"/>
  <Override PartName="/customXml/itemProps79.xml" ContentType="application/vnd.openxmlformats-officedocument.customXmlProperties+xml"/>
  <Override PartName="/customXml/itemProps80.xml" ContentType="application/vnd.openxmlformats-officedocument.customXmlProperties+xml"/>
  <Override PartName="/customXml/itemProps81.xml" ContentType="application/vnd.openxmlformats-officedocument.customXmlProperties+xml"/>
  <Override PartName="/customXml/itemProps82.xml" ContentType="application/vnd.openxmlformats-officedocument.customXmlProperties+xml"/>
  <Override PartName="/customXml/itemProps83.xml" ContentType="application/vnd.openxmlformats-officedocument.customXmlProperties+xml"/>
  <Override PartName="/customXml/itemProps84.xml" ContentType="application/vnd.openxmlformats-officedocument.customXmlProperties+xml"/>
  <Override PartName="/customXml/itemProps85.xml" ContentType="application/vnd.openxmlformats-officedocument.customXmlProperties+xml"/>
  <Override PartName="/customXml/itemProps86.xml" ContentType="application/vnd.openxmlformats-officedocument.customXmlProperties+xml"/>
  <Override PartName="/customXml/itemProps87.xml" ContentType="application/vnd.openxmlformats-officedocument.customXmlProperties+xml"/>
  <Override PartName="/customXml/itemProps88.xml" ContentType="application/vnd.openxmlformats-officedocument.customXmlProperties+xml"/>
  <Override PartName="/customXml/itemProps89.xml" ContentType="application/vnd.openxmlformats-officedocument.customXmlProperties+xml"/>
  <Override PartName="/customXml/_rels/item5.xml.rels" ContentType="application/vnd.openxmlformats-package.relationships+xml"/>
  <Override PartName="/customXml/_rels/item13.xml.rels" ContentType="application/vnd.openxmlformats-package.relationships+xml"/>
  <Override PartName="/customXml/_rels/item80.xml.rels" ContentType="application/vnd.openxmlformats-package.relationships+xml"/>
  <Override PartName="/customXml/_rels/item1.xml.rels" ContentType="application/vnd.openxmlformats-package.relationships+xml"/>
  <Override PartName="/customXml/_rels/item6.xml.rels" ContentType="application/vnd.openxmlformats-package.relationships+xml"/>
  <Override PartName="/customXml/_rels/item14.xml.rels" ContentType="application/vnd.openxmlformats-package.relationships+xml"/>
  <Override PartName="/customXml/_rels/item81.xml.rels" ContentType="application/vnd.openxmlformats-package.relationships+xml"/>
  <Override PartName="/customXml/_rels/item2.xml.rels" ContentType="application/vnd.openxmlformats-package.relationships+xml"/>
  <Override PartName="/customXml/_rels/item10.xml.rels" ContentType="application/vnd.openxmlformats-package.relationships+xml"/>
  <Override PartName="/customXml/_rels/item82.xml.rels" ContentType="application/vnd.openxmlformats-package.relationships+xml"/>
  <Override PartName="/customXml/_rels/item15.xml.rels" ContentType="application/vnd.openxmlformats-package.relationships+xml"/>
  <Override PartName="/customXml/_rels/item7.xml.rels" ContentType="application/vnd.openxmlformats-package.relationships+xml"/>
  <Override PartName="/customXml/_rels/item3.xml.rels" ContentType="application/vnd.openxmlformats-package.relationships+xml"/>
  <Override PartName="/customXml/_rels/item11.xml.rels" ContentType="application/vnd.openxmlformats-package.relationships+xml"/>
  <Override PartName="/customXml/_rels/item83.xml.rels" ContentType="application/vnd.openxmlformats-package.relationships+xml"/>
  <Override PartName="/customXml/_rels/item16.xml.rels" ContentType="application/vnd.openxmlformats-package.relationships+xml"/>
  <Override PartName="/customXml/_rels/item8.xml.rels" ContentType="application/vnd.openxmlformats-package.relationships+xml"/>
  <Override PartName="/customXml/_rels/item4.xml.rels" ContentType="application/vnd.openxmlformats-package.relationships+xml"/>
  <Override PartName="/customXml/_rels/item12.xml.rels" ContentType="application/vnd.openxmlformats-package.relationships+xml"/>
  <Override PartName="/customXml/_rels/item84.xml.rels" ContentType="application/vnd.openxmlformats-package.relationships+xml"/>
  <Override PartName="/customXml/_rels/item17.xml.rels" ContentType="application/vnd.openxmlformats-package.relationships+xml"/>
  <Override PartName="/customXml/_rels/item9.xml.rels" ContentType="application/vnd.openxmlformats-package.relationships+xml"/>
  <Override PartName="/customXml/_rels/item18.xml.rels" ContentType="application/vnd.openxmlformats-package.relationships+xml"/>
  <Override PartName="/customXml/_rels/item85.xml.rels" ContentType="application/vnd.openxmlformats-package.relationships+xml"/>
  <Override PartName="/customXml/_rels/item19.xml.rels" ContentType="application/vnd.openxmlformats-package.relationships+xml"/>
  <Override PartName="/customXml/_rels/item86.xml.rels" ContentType="application/vnd.openxmlformats-package.relationships+xml"/>
  <Override PartName="/customXml/_rels/item30.xml.rels" ContentType="application/vnd.openxmlformats-package.relationships+xml"/>
  <Override PartName="/customXml/_rels/item87.xml.rels" ContentType="application/vnd.openxmlformats-package.relationships+xml"/>
  <Override PartName="/customXml/_rels/item31.xml.rels" ContentType="application/vnd.openxmlformats-package.relationships+xml"/>
  <Override PartName="/customXml/_rels/item88.xml.rels" ContentType="application/vnd.openxmlformats-package.relationships+xml"/>
  <Override PartName="/customXml/_rels/item32.xml.rels" ContentType="application/vnd.openxmlformats-package.relationships+xml"/>
  <Override PartName="/customXml/_rels/item89.xml.rels" ContentType="application/vnd.openxmlformats-package.relationships+xml"/>
  <Override PartName="/customXml/_rels/item70.xml.rels" ContentType="application/vnd.openxmlformats-package.relationships+xml"/>
  <Override PartName="/customXml/_rels/item71.xml.rels" ContentType="application/vnd.openxmlformats-package.relationships+xml"/>
  <Override PartName="/customXml/_rels/item72.xml.rels" ContentType="application/vnd.openxmlformats-package.relationships+xml"/>
  <Override PartName="/customXml/_rels/item73.xml.rels" ContentType="application/vnd.openxmlformats-package.relationships+xml"/>
  <Override PartName="/customXml/_rels/item74.xml.rels" ContentType="application/vnd.openxmlformats-package.relationships+xml"/>
  <Override PartName="/customXml/_rels/item20.xml.rels" ContentType="application/vnd.openxmlformats-package.relationships+xml"/>
  <Override PartName="/customXml/_rels/item21.xml.rels" ContentType="application/vnd.openxmlformats-package.relationships+xml"/>
  <Override PartName="/customXml/_rels/item22.xml.rels" ContentType="application/vnd.openxmlformats-package.relationships+xml"/>
  <Override PartName="/customXml/_rels/item23.xml.rels" ContentType="application/vnd.openxmlformats-package.relationships+xml"/>
  <Override PartName="/customXml/_rels/item24.xml.rels" ContentType="application/vnd.openxmlformats-package.relationships+xml"/>
  <Override PartName="/customXml/_rels/item25.xml.rels" ContentType="application/vnd.openxmlformats-package.relationships+xml"/>
  <Override PartName="/customXml/_rels/item26.xml.rels" ContentType="application/vnd.openxmlformats-package.relationships+xml"/>
  <Override PartName="/customXml/_rels/item27.xml.rels" ContentType="application/vnd.openxmlformats-package.relationships+xml"/>
  <Override PartName="/customXml/_rels/item28.xml.rels" ContentType="application/vnd.openxmlformats-package.relationships+xml"/>
  <Override PartName="/customXml/_rels/item29.xml.rels" ContentType="application/vnd.openxmlformats-package.relationships+xml"/>
  <Override PartName="/customXml/_rels/item33.xml.rels" ContentType="application/vnd.openxmlformats-package.relationships+xml"/>
  <Override PartName="/customXml/_rels/item34.xml.rels" ContentType="application/vnd.openxmlformats-package.relationships+xml"/>
  <Override PartName="/customXml/_rels/item35.xml.rels" ContentType="application/vnd.openxmlformats-package.relationships+xml"/>
  <Override PartName="/customXml/_rels/item36.xml.rels" ContentType="application/vnd.openxmlformats-package.relationships+xml"/>
  <Override PartName="/customXml/_rels/item37.xml.rels" ContentType="application/vnd.openxmlformats-package.relationships+xml"/>
  <Override PartName="/customXml/_rels/item38.xml.rels" ContentType="application/vnd.openxmlformats-package.relationships+xml"/>
  <Override PartName="/customXml/_rels/item39.xml.rels" ContentType="application/vnd.openxmlformats-package.relationships+xml"/>
  <Override PartName="/customXml/_rels/item40.xml.rels" ContentType="application/vnd.openxmlformats-package.relationships+xml"/>
  <Override PartName="/customXml/_rels/item41.xml.rels" ContentType="application/vnd.openxmlformats-package.relationships+xml"/>
  <Override PartName="/customXml/_rels/item42.xml.rels" ContentType="application/vnd.openxmlformats-package.relationships+xml"/>
  <Override PartName="/customXml/_rels/item43.xml.rels" ContentType="application/vnd.openxmlformats-package.relationships+xml"/>
  <Override PartName="/customXml/_rels/item44.xml.rels" ContentType="application/vnd.openxmlformats-package.relationships+xml"/>
  <Override PartName="/customXml/_rels/item45.xml.rels" ContentType="application/vnd.openxmlformats-package.relationships+xml"/>
  <Override PartName="/customXml/_rels/item46.xml.rels" ContentType="application/vnd.openxmlformats-package.relationships+xml"/>
  <Override PartName="/customXml/_rels/item47.xml.rels" ContentType="application/vnd.openxmlformats-package.relationships+xml"/>
  <Override PartName="/customXml/_rels/item48.xml.rels" ContentType="application/vnd.openxmlformats-package.relationships+xml"/>
  <Override PartName="/customXml/_rels/item49.xml.rels" ContentType="application/vnd.openxmlformats-package.relationships+xml"/>
  <Override PartName="/customXml/_rels/item50.xml.rels" ContentType="application/vnd.openxmlformats-package.relationships+xml"/>
  <Override PartName="/customXml/_rels/item51.xml.rels" ContentType="application/vnd.openxmlformats-package.relationships+xml"/>
  <Override PartName="/customXml/_rels/item52.xml.rels" ContentType="application/vnd.openxmlformats-package.relationships+xml"/>
  <Override PartName="/customXml/_rels/item53.xml.rels" ContentType="application/vnd.openxmlformats-package.relationships+xml"/>
  <Override PartName="/customXml/_rels/item54.xml.rels" ContentType="application/vnd.openxmlformats-package.relationships+xml"/>
  <Override PartName="/customXml/_rels/item55.xml.rels" ContentType="application/vnd.openxmlformats-package.relationships+xml"/>
  <Override PartName="/customXml/_rels/item56.xml.rels" ContentType="application/vnd.openxmlformats-package.relationships+xml"/>
  <Override PartName="/customXml/_rels/item57.xml.rels" ContentType="application/vnd.openxmlformats-package.relationships+xml"/>
  <Override PartName="/customXml/_rels/item58.xml.rels" ContentType="application/vnd.openxmlformats-package.relationships+xml"/>
  <Override PartName="/customXml/_rels/item59.xml.rels" ContentType="application/vnd.openxmlformats-package.relationships+xml"/>
  <Override PartName="/customXml/_rels/item60.xml.rels" ContentType="application/vnd.openxmlformats-package.relationships+xml"/>
  <Override PartName="/customXml/_rels/item61.xml.rels" ContentType="application/vnd.openxmlformats-package.relationships+xml"/>
  <Override PartName="/customXml/_rels/item62.xml.rels" ContentType="application/vnd.openxmlformats-package.relationships+xml"/>
  <Override PartName="/customXml/_rels/item63.xml.rels" ContentType="application/vnd.openxmlformats-package.relationships+xml"/>
  <Override PartName="/customXml/_rels/item64.xml.rels" ContentType="application/vnd.openxmlformats-package.relationships+xml"/>
  <Override PartName="/customXml/_rels/item65.xml.rels" ContentType="application/vnd.openxmlformats-package.relationships+xml"/>
  <Override PartName="/customXml/_rels/item66.xml.rels" ContentType="application/vnd.openxmlformats-package.relationships+xml"/>
  <Override PartName="/customXml/_rels/item67.xml.rels" ContentType="application/vnd.openxmlformats-package.relationships+xml"/>
  <Override PartName="/customXml/_rels/item68.xml.rels" ContentType="application/vnd.openxmlformats-package.relationships+xml"/>
  <Override PartName="/customXml/_rels/item69.xml.rels" ContentType="application/vnd.openxmlformats-package.relationships+xml"/>
  <Override PartName="/customXml/_rels/item75.xml.rels" ContentType="application/vnd.openxmlformats-package.relationships+xml"/>
  <Override PartName="/customXml/_rels/item76.xml.rels" ContentType="application/vnd.openxmlformats-package.relationships+xml"/>
  <Override PartName="/customXml/_rels/item77.xml.rels" ContentType="application/vnd.openxmlformats-package.relationships+xml"/>
  <Override PartName="/customXml/_rels/item78.xml.rels" ContentType="application/vnd.openxmlformats-package.relationships+xml"/>
  <Override PartName="/customXml/_rels/item79.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Relationship Id="rId8" Type="http://schemas.openxmlformats.org/officeDocument/2006/relationships/customXml" Target="../customXml/item4.xml"/><Relationship Id="rId9" Type="http://schemas.openxmlformats.org/officeDocument/2006/relationships/customXml" Target="../customXml/item5.xml"/><Relationship Id="rId10" Type="http://schemas.openxmlformats.org/officeDocument/2006/relationships/customXml" Target="../customXml/item6.xml"/><Relationship Id="rId11" Type="http://schemas.openxmlformats.org/officeDocument/2006/relationships/customXml" Target="../customXml/item7.xml"/><Relationship Id="rId12" Type="http://schemas.openxmlformats.org/officeDocument/2006/relationships/customXml" Target="../customXml/item8.xml"/><Relationship Id="rId13" Type="http://schemas.openxmlformats.org/officeDocument/2006/relationships/customXml" Target="../customXml/item9.xml"/><Relationship Id="rId14" Type="http://schemas.openxmlformats.org/officeDocument/2006/relationships/customXml" Target="../customXml/item10.xml"/><Relationship Id="rId15" Type="http://schemas.openxmlformats.org/officeDocument/2006/relationships/customXml" Target="../customXml/item11.xml"/><Relationship Id="rId16" Type="http://schemas.openxmlformats.org/officeDocument/2006/relationships/customXml" Target="../customXml/item12.xml"/><Relationship Id="rId17" Type="http://schemas.openxmlformats.org/officeDocument/2006/relationships/customXml" Target="../customXml/item13.xml"/><Relationship Id="rId18" Type="http://schemas.openxmlformats.org/officeDocument/2006/relationships/customXml" Target="../customXml/item14.xml"/><Relationship Id="rId19" Type="http://schemas.openxmlformats.org/officeDocument/2006/relationships/customXml" Target="../customXml/item15.xml"/><Relationship Id="rId20" Type="http://schemas.openxmlformats.org/officeDocument/2006/relationships/customXml" Target="../customXml/item16.xml"/><Relationship Id="rId21" Type="http://schemas.openxmlformats.org/officeDocument/2006/relationships/customXml" Target="../customXml/item17.xml"/><Relationship Id="rId22" Type="http://schemas.openxmlformats.org/officeDocument/2006/relationships/customXml" Target="../customXml/item18.xml"/><Relationship Id="rId23" Type="http://schemas.openxmlformats.org/officeDocument/2006/relationships/customXml" Target="../customXml/item19.xml"/><Relationship Id="rId24" Type="http://schemas.openxmlformats.org/officeDocument/2006/relationships/customXml" Target="../customXml/item20.xml"/><Relationship Id="rId25" Type="http://schemas.openxmlformats.org/officeDocument/2006/relationships/customXml" Target="../customXml/item21.xml"/><Relationship Id="rId26" Type="http://schemas.openxmlformats.org/officeDocument/2006/relationships/customXml" Target="../customXml/item22.xml"/><Relationship Id="rId27" Type="http://schemas.openxmlformats.org/officeDocument/2006/relationships/customXml" Target="../customXml/item23.xml"/><Relationship Id="rId28" Type="http://schemas.openxmlformats.org/officeDocument/2006/relationships/customXml" Target="../customXml/item24.xml"/><Relationship Id="rId29" Type="http://schemas.openxmlformats.org/officeDocument/2006/relationships/customXml" Target="../customXml/item25.xml"/><Relationship Id="rId30" Type="http://schemas.openxmlformats.org/officeDocument/2006/relationships/customXml" Target="../customXml/item26.xml"/><Relationship Id="rId31" Type="http://schemas.openxmlformats.org/officeDocument/2006/relationships/customXml" Target="../customXml/item27.xml"/><Relationship Id="rId32" Type="http://schemas.openxmlformats.org/officeDocument/2006/relationships/customXml" Target="../customXml/item28.xml"/><Relationship Id="rId33" Type="http://schemas.openxmlformats.org/officeDocument/2006/relationships/customXml" Target="../customXml/item29.xml"/><Relationship Id="rId34" Type="http://schemas.openxmlformats.org/officeDocument/2006/relationships/customXml" Target="../customXml/item30.xml"/><Relationship Id="rId35" Type="http://schemas.openxmlformats.org/officeDocument/2006/relationships/customXml" Target="../customXml/item31.xml"/><Relationship Id="rId36" Type="http://schemas.openxmlformats.org/officeDocument/2006/relationships/customXml" Target="../customXml/item32.xml"/><Relationship Id="rId37" Type="http://schemas.openxmlformats.org/officeDocument/2006/relationships/customXml" Target="../customXml/item33.xml"/><Relationship Id="rId38" Type="http://schemas.openxmlformats.org/officeDocument/2006/relationships/customXml" Target="../customXml/item34.xml"/><Relationship Id="rId39" Type="http://schemas.openxmlformats.org/officeDocument/2006/relationships/customXml" Target="../customXml/item35.xml"/><Relationship Id="rId40" Type="http://schemas.openxmlformats.org/officeDocument/2006/relationships/customXml" Target="../customXml/item36.xml"/><Relationship Id="rId41" Type="http://schemas.openxmlformats.org/officeDocument/2006/relationships/customXml" Target="../customXml/item37.xml"/><Relationship Id="rId42" Type="http://schemas.openxmlformats.org/officeDocument/2006/relationships/customXml" Target="../customXml/item38.xml"/><Relationship Id="rId43" Type="http://schemas.openxmlformats.org/officeDocument/2006/relationships/customXml" Target="../customXml/item39.xml"/><Relationship Id="rId44" Type="http://schemas.openxmlformats.org/officeDocument/2006/relationships/customXml" Target="../customXml/item40.xml"/><Relationship Id="rId45" Type="http://schemas.openxmlformats.org/officeDocument/2006/relationships/customXml" Target="../customXml/item41.xml"/><Relationship Id="rId46" Type="http://schemas.openxmlformats.org/officeDocument/2006/relationships/customXml" Target="../customXml/item42.xml"/><Relationship Id="rId47" Type="http://schemas.openxmlformats.org/officeDocument/2006/relationships/customXml" Target="../customXml/item43.xml"/><Relationship Id="rId48" Type="http://schemas.openxmlformats.org/officeDocument/2006/relationships/customXml" Target="../customXml/item44.xml"/><Relationship Id="rId49" Type="http://schemas.openxmlformats.org/officeDocument/2006/relationships/customXml" Target="../customXml/item45.xml"/><Relationship Id="rId50" Type="http://schemas.openxmlformats.org/officeDocument/2006/relationships/customXml" Target="../customXml/item46.xml"/><Relationship Id="rId51" Type="http://schemas.openxmlformats.org/officeDocument/2006/relationships/customXml" Target="../customXml/item47.xml"/><Relationship Id="rId52" Type="http://schemas.openxmlformats.org/officeDocument/2006/relationships/customXml" Target="../customXml/item48.xml"/><Relationship Id="rId53" Type="http://schemas.openxmlformats.org/officeDocument/2006/relationships/customXml" Target="../customXml/item49.xml"/><Relationship Id="rId54" Type="http://schemas.openxmlformats.org/officeDocument/2006/relationships/customXml" Target="../customXml/item50.xml"/><Relationship Id="rId55" Type="http://schemas.openxmlformats.org/officeDocument/2006/relationships/customXml" Target="../customXml/item51.xml"/><Relationship Id="rId56" Type="http://schemas.openxmlformats.org/officeDocument/2006/relationships/customXml" Target="../customXml/item52.xml"/><Relationship Id="rId57" Type="http://schemas.openxmlformats.org/officeDocument/2006/relationships/customXml" Target="../customXml/item53.xml"/><Relationship Id="rId58" Type="http://schemas.openxmlformats.org/officeDocument/2006/relationships/customXml" Target="../customXml/item54.xml"/><Relationship Id="rId59" Type="http://schemas.openxmlformats.org/officeDocument/2006/relationships/customXml" Target="../customXml/item55.xml"/><Relationship Id="rId60" Type="http://schemas.openxmlformats.org/officeDocument/2006/relationships/customXml" Target="../customXml/item56.xml"/><Relationship Id="rId61" Type="http://schemas.openxmlformats.org/officeDocument/2006/relationships/customXml" Target="../customXml/item57.xml"/><Relationship Id="rId62" Type="http://schemas.openxmlformats.org/officeDocument/2006/relationships/customXml" Target="../customXml/item58.xml"/><Relationship Id="rId63" Type="http://schemas.openxmlformats.org/officeDocument/2006/relationships/customXml" Target="../customXml/item59.xml"/><Relationship Id="rId64" Type="http://schemas.openxmlformats.org/officeDocument/2006/relationships/customXml" Target="../customXml/item60.xml"/><Relationship Id="rId65" Type="http://schemas.openxmlformats.org/officeDocument/2006/relationships/customXml" Target="../customXml/item61.xml"/><Relationship Id="rId66" Type="http://schemas.openxmlformats.org/officeDocument/2006/relationships/customXml" Target="../customXml/item62.xml"/><Relationship Id="rId67" Type="http://schemas.openxmlformats.org/officeDocument/2006/relationships/customXml" Target="../customXml/item63.xml"/><Relationship Id="rId68" Type="http://schemas.openxmlformats.org/officeDocument/2006/relationships/customXml" Target="../customXml/item64.xml"/><Relationship Id="rId69" Type="http://schemas.openxmlformats.org/officeDocument/2006/relationships/customXml" Target="../customXml/item65.xml"/><Relationship Id="rId70" Type="http://schemas.openxmlformats.org/officeDocument/2006/relationships/customXml" Target="../customXml/item66.xml"/><Relationship Id="rId71" Type="http://schemas.openxmlformats.org/officeDocument/2006/relationships/customXml" Target="../customXml/item67.xml"/><Relationship Id="rId72" Type="http://schemas.openxmlformats.org/officeDocument/2006/relationships/customXml" Target="../customXml/item68.xml"/><Relationship Id="rId73" Type="http://schemas.openxmlformats.org/officeDocument/2006/relationships/customXml" Target="../customXml/item69.xml"/><Relationship Id="rId74" Type="http://schemas.openxmlformats.org/officeDocument/2006/relationships/customXml" Target="../customXml/item70.xml"/><Relationship Id="rId75" Type="http://schemas.openxmlformats.org/officeDocument/2006/relationships/customXml" Target="../customXml/item71.xml"/><Relationship Id="rId76" Type="http://schemas.openxmlformats.org/officeDocument/2006/relationships/customXml" Target="../customXml/item72.xml"/><Relationship Id="rId77" Type="http://schemas.openxmlformats.org/officeDocument/2006/relationships/customXml" Target="../customXml/item73.xml"/><Relationship Id="rId78" Type="http://schemas.openxmlformats.org/officeDocument/2006/relationships/customXml" Target="../customXml/item74.xml"/><Relationship Id="rId79" Type="http://schemas.openxmlformats.org/officeDocument/2006/relationships/customXml" Target="../customXml/item75.xml"/><Relationship Id="rId80" Type="http://schemas.openxmlformats.org/officeDocument/2006/relationships/customXml" Target="../customXml/item76.xml"/><Relationship Id="rId81" Type="http://schemas.openxmlformats.org/officeDocument/2006/relationships/customXml" Target="../customXml/item77.xml"/><Relationship Id="rId82" Type="http://schemas.openxmlformats.org/officeDocument/2006/relationships/customXml" Target="../customXml/item78.xml"/><Relationship Id="rId83" Type="http://schemas.openxmlformats.org/officeDocument/2006/relationships/customXml" Target="../customXml/item79.xml"/><Relationship Id="rId84" Type="http://schemas.openxmlformats.org/officeDocument/2006/relationships/customXml" Target="../customXml/item80.xml"/><Relationship Id="rId85" Type="http://schemas.openxmlformats.org/officeDocument/2006/relationships/customXml" Target="../customXml/item81.xml"/><Relationship Id="rId86" Type="http://schemas.openxmlformats.org/officeDocument/2006/relationships/customXml" Target="../customXml/item82.xml"/><Relationship Id="rId87" Type="http://schemas.openxmlformats.org/officeDocument/2006/relationships/customXml" Target="../customXml/item83.xml"/><Relationship Id="rId88" Type="http://schemas.openxmlformats.org/officeDocument/2006/relationships/customXml" Target="../customXml/item84.xml"/><Relationship Id="rId89" Type="http://schemas.openxmlformats.org/officeDocument/2006/relationships/customXml" Target="../customXml/item85.xml"/><Relationship Id="rId90" Type="http://schemas.openxmlformats.org/officeDocument/2006/relationships/customXml" Target="../customXml/item86.xml"/><Relationship Id="rId91" Type="http://schemas.openxmlformats.org/officeDocument/2006/relationships/customXml" Target="../customXml/item87.xml"/><Relationship Id="rId92" Type="http://schemas.openxmlformats.org/officeDocument/2006/relationships/customXml" Target="../customXml/item88.xml"/><Relationship Id="rId93" Type="http://schemas.openxmlformats.org/officeDocument/2006/relationships/customXml" Target="../customXml/item89.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INCREASE, LABOR, 911, WARRANTY," sheetId="1" state="visible" r:id="rId2"/>
    <sheet name="A-C Complete" sheetId="2" state="visible" r:id="rId3"/>
    <sheet name="Aquastat" sheetId="3" state="visible" r:id="rId4"/>
    <sheet name="BOILER - HYDRONIC" sheetId="4" state="visible" r:id="rId5"/>
    <sheet name="Expansion Tank" sheetId="5" state="visible" r:id="rId6"/>
    <sheet name="Zone Valves" sheetId="6" state="visible" r:id="rId7"/>
    <sheet name="BOILER - STEAM" sheetId="7" state="visible" r:id="rId8"/>
    <sheet name="Backflow &amp; Auto Waterfeed" sheetId="8" state="visible" r:id="rId9"/>
    <sheet name="DHW - Normal &amp; Short Boy" sheetId="9" state="visible" r:id="rId10"/>
    <sheet name="DHW - Direct &amp; Power Vent" sheetId="10" state="visible" r:id="rId11"/>
    <sheet name="FLUES - LINER - THERMOCRETE" sheetId="11" state="visible" r:id="rId12"/>
    <sheet name="FURNACE" sheetId="12" state="visible" r:id="rId13"/>
    <sheet name="GCV" sheetId="13" state="visible" r:id="rId14"/>
    <sheet name="COMBO UNITS" sheetId="14" state="visible" r:id="rId15"/>
    <sheet name="Tankless DHW" sheetId="15" state="visible" r:id="rId16"/>
    <sheet name="Neutralizer Condensate Pump" sheetId="16" state="visible" r:id="rId17"/>
    <sheet name="T-STATs" sheetId="17" state="visible" r:id="rId18"/>
    <sheet name="Sump Pump" sheetId="18" state="visible" r:id="rId19"/>
  </sheets>
  <definedNames>
    <definedName function="false" hidden="false" localSheetId="3" name="_xlnm.Print_Area" vbProcedure="false">'BOILER - HYDRONIC'!$A$2:$F$9</definedName>
    <definedName function="false" hidden="false" localSheetId="6" name="_xlnm.Print_Area" vbProcedure="false">'BOILER - STEAM'!$A$2:$F$215</definedName>
    <definedName function="false" hidden="false" localSheetId="9" name="_xlnm.Print_Area" vbProcedure="false">'DHW - Direct &amp; Power Vent'!$A$2:$F$9</definedName>
    <definedName function="false" hidden="false" localSheetId="8" name="_xlnm.Print_Area" vbProcedure="false">'DHW - Normal &amp; Short Boy'!$A$2:$F$68</definedName>
    <definedName function="false" hidden="false" localSheetId="11" name="_xlnm.Print_Area" vbProcedure="false">FURNACE!$A$1:$F$12</definedName>
    <definedName function="false" hidden="false" localSheetId="3" name="Excel_BuiltIn_Print_Area" vbProcedure="false">'BOILER - HYDRONIC'!$A$4:$F$9</definedName>
    <definedName function="false" hidden="false" localSheetId="3" name="_xlnm_Print_Area" vbProcedure="false">'BOILER - HYDRONIC'!$A$4:$F$9</definedName>
    <definedName function="false" hidden="false" localSheetId="3" name="_xlnm_Print_Area_0" vbProcedure="false">'BOILER - HYDRONIC'!$A$4:$F$9</definedName>
    <definedName function="false" hidden="false" localSheetId="3" name="_xlnm_Print_Area_0_0" vbProcedure="false">'BOILER - HYDRONIC'!$A$4:$F$9</definedName>
    <definedName function="false" hidden="false" localSheetId="3" name="_xlnm_Print_Area_0_0_0" vbProcedure="false">'BOILER - HYDRONIC'!$A$4:$F$9</definedName>
    <definedName function="false" hidden="false" localSheetId="3" name="_xlnm_Print_Area_0_0_0_0" vbProcedure="false">'BOILER - HYDRONIC'!$A$4:$F$9</definedName>
    <definedName function="false" hidden="false" localSheetId="3" name="_xlnm_Print_Area_0_0_0_0_0" vbProcedure="false">'BOILER - HYDRONIC'!$A$4:$F$9</definedName>
    <definedName function="false" hidden="false" localSheetId="3" name="_xlnm_Print_Area_0_0_0_0_0_0" vbProcedure="false">'BOILER - HYDRONIC'!$A$4:$F$9</definedName>
    <definedName function="false" hidden="false" localSheetId="3" name="_xlnm_Print_Area_0_0_0_0_0_0_0" vbProcedure="false">'BOILER - HYDRONIC'!$A$4:$F$9</definedName>
    <definedName function="false" hidden="false" localSheetId="3" name="_xlnm_Print_Area_0_0_0_0_0_0_0_0" vbProcedure="false">'BOILER - HYDRONIC'!$A$4:$F$9</definedName>
    <definedName function="false" hidden="false" localSheetId="3" name="_xlnm_Print_Area_0_0_0_0_0_0_0_0_0" vbProcedure="false">'BOILER - HYDRONIC'!$A$4:$F$9</definedName>
    <definedName function="false" hidden="false" localSheetId="3" name="_xlnm_Print_Area_0_0_0_0_0_0_0_0_0_0" vbProcedure="false">'BOILER - HYDRONIC'!$A$4:$F$9</definedName>
    <definedName function="false" hidden="false" localSheetId="3" name="_xlnm_Print_Area_0_0_0_0_0_0_0_0_0_0_0" vbProcedure="false">'BOILER - HYDRONIC'!$A$4:$F$9</definedName>
    <definedName function="false" hidden="false" localSheetId="3" name="_xlnm_Print_Area_0_0_0_0_0_0_0_0_0_0_0_0" vbProcedure="false">'BOILER - HYDRONIC'!$A$4:$F$9</definedName>
    <definedName function="false" hidden="false" localSheetId="3" name="_xlnm_Print_Area_0_0_0_0_0_0_0_0_0_0_0_0_0" vbProcedure="false">'BOILER - HYDRONIC'!$A$4:$F$9</definedName>
    <definedName function="false" hidden="false" localSheetId="3" name="_xlnm_Print_Area_0_0_0_0_0_0_0_0_0_0_0_0_0_0" vbProcedure="false">'BOILER - HYDRONIC'!$A$4:$F$9</definedName>
    <definedName function="false" hidden="false" localSheetId="3" name="_xlnm_Print_Area_0_0_0_0_0_0_0_0_0_0_0_0_0_0_0" vbProcedure="false">'BOILER - HYDRONIC'!$A$4:$F$9</definedName>
    <definedName function="false" hidden="false" localSheetId="3" name="_xlnm_Print_Area_0_0_0_0_0_0_0_0_0_0_0_0_0_0_0_0" vbProcedure="false">'BOILER - HYDRONIC'!$A$4:$F$9</definedName>
    <definedName function="false" hidden="false" localSheetId="3" name="_xlnm_Print_Area_0_0_0_0_0_0_0_0_0_0_0_0_0_0_0_0_0" vbProcedure="false">'BOILER - HYDRONIC'!$A$4:$F$9</definedName>
    <definedName function="false" hidden="false" localSheetId="3" name="_xlnm_Print_Area_0_0_0_0_0_0_0_0_0_0_0_0_0_0_0_0_0_0" vbProcedure="false">'BOILER - HYDRONIC'!$A$4:$F$9</definedName>
    <definedName function="false" hidden="false" localSheetId="3" name="_xlnm_Print_Area_0_0_0_0_0_0_0_0_0_0_0_0_0_0_0_0_0_0_0" vbProcedure="false">'BOILER - HYDRONIC'!$A$4:$F$9</definedName>
    <definedName function="false" hidden="false" localSheetId="3" name="_xlnm_Print_Area_0_0_0_0_0_0_0_0_0_0_0_0_0_0_0_0_0_0_0_0" vbProcedure="false">'BOILER - HYDRONIC'!$A$4:$F$9</definedName>
    <definedName function="false" hidden="false" localSheetId="3" name="_xlnm_Print_Area_0_0_0_0_0_0_0_0_0_0_0_0_0_0_0_0_0_0_0_0_0" vbProcedure="false">'BOILER - HYDRONIC'!$A$4:$F$9</definedName>
    <definedName function="false" hidden="false" localSheetId="3" name="_xlnm_Print_Area_0_0_0_0_0_0_0_0_0_0_0_0_0_0_0_0_0_0_0_0_0_0" vbProcedure="false">'BOILER - HYDRONIC'!$A$4:$F$9</definedName>
    <definedName function="false" hidden="false" localSheetId="3" name="_xlnm_Print_Area_0_0_0_0_0_0_0_0_0_0_0_0_0_0_0_0_0_0_0_0_0_0_0" vbProcedure="false">'BOILER - HYDRONIC'!$A$4:$F$9</definedName>
    <definedName function="false" hidden="false" localSheetId="3" name="_xlnm_Print_Area_0_0_0_0_0_0_0_0_0_0_0_0_0_0_0_0_0_0_0_0_0_0_0_0" vbProcedure="false">'BOILER - HYDRONIC'!$A$4:$F$9</definedName>
    <definedName function="false" hidden="false" localSheetId="6" name="_xlnm_Print_Area" vbProcedure="false">'BOILER - STEAM'!$A$2:$F$215</definedName>
    <definedName function="false" hidden="false" localSheetId="6" name="_xlnm_Print_Area_0" vbProcedure="false">'BOILER - STEAM'!$A$2:$F$215</definedName>
    <definedName function="false" hidden="false" localSheetId="6" name="_xlnm_Print_Area_0_0" vbProcedure="false">'BOILER - STEAM'!$A$2:$F$215</definedName>
    <definedName function="false" hidden="false" localSheetId="6" name="_xlnm_Print_Area_0_0_0" vbProcedure="false">'BOILER - STEAM'!$A$2:$F$215</definedName>
    <definedName function="false" hidden="false" localSheetId="6" name="_xlnm_Print_Area_0_0_0_0" vbProcedure="false">'BOILER - STEAM'!$A$2:$F$215</definedName>
    <definedName function="false" hidden="false" localSheetId="6" name="_xlnm_Print_Area_0_0_0_0_0" vbProcedure="false">'BOILER - STEAM'!$A$2:$F$215</definedName>
    <definedName function="false" hidden="false" localSheetId="6" name="_xlnm_Print_Area_0_0_0_0_0_0" vbProcedure="false">'BOILER - STEAM'!$A$2:$F$215</definedName>
    <definedName function="false" hidden="false" localSheetId="6" name="_xlnm_Print_Area_0_0_0_0_0_0_0" vbProcedure="false">'BOILER - STEAM'!$A$2:$F$215</definedName>
    <definedName function="false" hidden="false" localSheetId="6" name="_xlnm_Print_Area_0_0_0_0_0_0_0_0" vbProcedure="false">'BOILER - STEAM'!$A$2:$F$215</definedName>
    <definedName function="false" hidden="false" localSheetId="6" name="_xlnm_Print_Area_0_0_0_0_0_0_0_0_0" vbProcedure="false">'BOILER - STEAM'!$A$2:$F$215</definedName>
    <definedName function="false" hidden="false" localSheetId="6" name="_xlnm_Print_Area_0_0_0_0_0_0_0_0_0_0" vbProcedure="false">'BOILER - STEAM'!$A$2:$F$215</definedName>
    <definedName function="false" hidden="false" localSheetId="6" name="_xlnm_Print_Area_0_0_0_0_0_0_0_0_0_0_0" vbProcedure="false">'BOILER - STEAM'!$A$2:$F$215</definedName>
    <definedName function="false" hidden="false" localSheetId="6" name="_xlnm_Print_Area_0_0_0_0_0_0_0_0_0_0_0_0" vbProcedure="false">'BOILER - STEAM'!$A$2:$F$215</definedName>
    <definedName function="false" hidden="false" localSheetId="6" name="_xlnm_Print_Area_0_0_0_0_0_0_0_0_0_0_0_0_0" vbProcedure="false">'BOILER - STEAM'!$A$2:$F$215</definedName>
    <definedName function="false" hidden="false" localSheetId="6" name="_xlnm_Print_Area_0_0_0_0_0_0_0_0_0_0_0_0_0_0" vbProcedure="false">'BOILER - STEAM'!$A$2:$F$215</definedName>
    <definedName function="false" hidden="false" localSheetId="6" name="_xlnm_Print_Area_0_0_0_0_0_0_0_0_0_0_0_0_0_0_0" vbProcedure="false">'BOILER - STEAM'!$A$2:$F$215</definedName>
    <definedName function="false" hidden="false" localSheetId="6" name="_xlnm_Print_Area_0_0_0_0_0_0_0_0_0_0_0_0_0_0_0_0" vbProcedure="false">'BOILER - STEAM'!$A$2:$F$215</definedName>
    <definedName function="false" hidden="false" localSheetId="6" name="_xlnm_Print_Area_0_0_0_0_0_0_0_0_0_0_0_0_0_0_0_0_0" vbProcedure="false">'BOILER - STEAM'!$A$2:$F$215</definedName>
    <definedName function="false" hidden="false" localSheetId="6" name="_xlnm_Print_Area_0_0_0_0_0_0_0_0_0_0_0_0_0_0_0_0_0_0" vbProcedure="false">'BOILER - STEAM'!$A$2:$F$215</definedName>
    <definedName function="false" hidden="false" localSheetId="6" name="_xlnm_Print_Area_0_0_0_0_0_0_0_0_0_0_0_0_0_0_0_0_0_0_0" vbProcedure="false">'BOILER - STEAM'!$A$2:$F$215</definedName>
    <definedName function="false" hidden="false" localSheetId="6" name="_xlnm_Print_Area_0_0_0_0_0_0_0_0_0_0_0_0_0_0_0_0_0_0_0_0" vbProcedure="false">'BOILER - STEAM'!$A$2:$F$215</definedName>
    <definedName function="false" hidden="false" localSheetId="6" name="_xlnm_Print_Area_0_0_0_0_0_0_0_0_0_0_0_0_0_0_0_0_0_0_0_0_0" vbProcedure="false">'BOILER - STEAM'!$A$2:$F$215</definedName>
    <definedName function="false" hidden="false" localSheetId="6" name="_xlnm_Print_Area_0_0_0_0_0_0_0_0_0_0_0_0_0_0_0_0_0_0_0_0_0_0" vbProcedure="false">'BOILER - STEAM'!$A$2:$F$215</definedName>
    <definedName function="false" hidden="false" localSheetId="6" name="_xlnm_Print_Area_0_0_0_0_0_0_0_0_0_0_0_0_0_0_0_0_0_0_0_0_0_0_0" vbProcedure="false">'BOILER - STEAM'!$A$2:$F$215</definedName>
    <definedName function="false" hidden="false" localSheetId="6" name="_xlnm_Print_Area_0_0_0_0_0_0_0_0_0_0_0_0_0_0_0_0_0_0_0_0_0_0_0_0" vbProcedure="false">'BOILER - STEAM'!$A$2:$F$215</definedName>
    <definedName function="false" hidden="false" localSheetId="6" name="_xlnm_Print_Area_0_0_0_0_0_0_0_0_0_0_0_0_0_0_0_0_0_0_0_0_0_0_0_0_0" vbProcedure="false">NA()</definedName>
    <definedName function="false" hidden="false" localSheetId="6" name="_xlnm_Print_Area_0_0_0_0_0_0_0_0_0_0_0_0_0_0_0_0_0_0_0_0_0_0_0_0_0_0" vbProcedure="false">NA()</definedName>
    <definedName function="false" hidden="false" localSheetId="6" name="_xlnm_Print_Area_0_0_0_0_0_0_0_0_0_0_0_0_0_0_0_0_0_0_0_0_0_0_0_0_0_0_0" vbProcedure="false">NA()</definedName>
    <definedName function="false" hidden="false" localSheetId="6" name="_xlnm_Print_Area_0_0_0_0_0_0_0_0_0_0_0_0_0_0_0_0_0_0_0_0_0_0_0_0_0_0_0_0" vbProcedure="false">NA()</definedName>
    <definedName function="false" hidden="false" localSheetId="6" name="_xlnm_Print_Area_0_0_0_0_0_0_0_0_0_0_0_0_0_0_0_0_0_0_0_0_0_0_0_0_0_0_0_0_0" vbProcedure="false">NA()</definedName>
    <definedName function="false" hidden="false" localSheetId="6" name="_xlnm_Print_Area_0_0_0_0_0_0_0_0_0_0_0_0_0_0_0_0_0_0_0_0_0_0_0_0_0_0_0_0_0_0" vbProcedure="false">NA()</definedName>
    <definedName function="false" hidden="false" localSheetId="6" name="_xlnm_Print_Area_0_0_0_0_0_0_0_0_0_0_0_0_0_0_0_0_0_0_0_0_0_0_0_0_0_0_0_0_0_0_0" vbProcedure="false">NA()</definedName>
    <definedName function="false" hidden="false" localSheetId="6" name="_xlnm_Print_Area_0_0_0_0_0_0_0_0_0_0_0_0_0_0_0_0_0_0_0_0_0_0_0_0_0_0_0_0_0_0_0_0" vbProcedure="false">NA()</definedName>
    <definedName function="false" hidden="false" localSheetId="6" name="_xlnm_Print_Area_0_0_0_0_0_0_0_0_0_0_0_0_0_0_0_0_0_0_0_0_0_0_0_0_0_0_0_0_0_0_0_0_0" vbProcedure="false">NA()</definedName>
    <definedName function="false" hidden="false" localSheetId="6" name="_xlnm_Print_Area_0_0_0_0_0_0_0_0_0_0_0_0_0_0_0_0_0_0_0_0_0_0_0_0_0_0_0_0_0_0_0_0_0_0" vbProcedure="false">NA()</definedName>
    <definedName function="false" hidden="false" localSheetId="6" name="_xlnm_Print_Area_0_0_0_0_0_0_0_0_0_0_0_0_0_0_0_0_0_0_0_0_0_0_0_0_0_0_0_0_0_0_0_0_0_0_0" vbProcedure="false">NA()</definedName>
    <definedName function="false" hidden="false" localSheetId="6" name="_xlnm_Print_Area_0_0_0_0_0_0_0_0_0_0_0_0_0_0_0_0_0_0_0_0_0_0_0_0_0_0_0_0_0_0_0_0_0_0_0_0" vbProcedure="false">NA()</definedName>
    <definedName function="false" hidden="false" localSheetId="6" name="_xlnm_Print_Area_0_0_0_0_0_0_0_0_0_0_0_0_0_0_0_0_0_0_0_0_0_0_0_0_0_0_0_0_0_0_0_0_0_0_0_0_0" vbProcedure="false">NA()</definedName>
    <definedName function="false" hidden="false" localSheetId="6" name="_xlnm_Print_Area_0_0_0_0_0_0_0_0_0_0_0_0_0_0_0_0_0_0_0_0_0_0_0_0_0_0_0_0_0_0_0_0_0_0_0_0_0_0" vbProcedure="false">NA()</definedName>
    <definedName function="false" hidden="false" localSheetId="6" name="_xlnm_Print_Area_0_0_0_0_0_0_0_0_0_0_0_0_0_0_0_0_0_0_0_0_0_0_0_0_0_0_0_0_0_0_0_0_0_0_0_0_0_0_0" vbProcedure="false">NA()</definedName>
    <definedName function="false" hidden="false" localSheetId="6" name="_xlnm_Print_Area_0_0_0_0_0_0_0_0_0_0_0_0_0_0_0_0_0_0_0_0_0_0_0_0_0_0_0_0_0_0_0_0_0_0_0_0_0_0_0_0" vbProcedure="false">NA()</definedName>
    <definedName function="false" hidden="false" localSheetId="6" name="_xlnm_Print_Area_0_0_0_0_0_0_0_0_0_0_0_0_0_0_0_0_0_0_0_0_0_0_0_0_0_0_0_0_0_0_0_0_0_0_0_0_0_0_0_0_0" vbProcedure="false">NA()</definedName>
    <definedName function="false" hidden="false" localSheetId="6" name="_xlnm_Print_Area_0_0_0_0_0_0_0_0_0_0_0_0_0_0_0_0_0_0_0_0_0_0_0_0_0_0_0_0_0_0_0_0_0_0_0_0_0_0_0_0_0_0" vbProcedure="false">NA()</definedName>
    <definedName function="false" hidden="false" localSheetId="6" name="_xlnm_Print_Area_0_0_0_0_0_0_0_0_0_0_0_0_0_0_0_0_0_0_0_0_0_0_0_0_0_0_0_0_0_0_0_0_0_0_0_0_0_0_0_0_0_0_0" vbProcedure="false">NA()</definedName>
    <definedName function="false" hidden="false" localSheetId="6" name="_xlnm_Print_Area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_0_0_0_0_0_0_0_0_0_0_0_0_0_0_0_0_0_0_0_0_0_0_0_0_0_0" vbProcedure="false">NA()</definedName>
    <definedName function="false" hidden="false" localSheetId="6" name="_xlnm_Print_Area_0_0_0_0_0_0_0_0_0_0_0_0_0_0_0_0_0_0_0_0_0_0_0_0_0_0_0_0_0_0_0_0_0_0_0_0_0_0_0_0_0_0_0_0_0_0_0_0_0_0_0_0_0_0_0_0_0_0_0_0_0_0_0_0_0_0_0_0_0_0_0_0_0_0_0_0_0_0_0_0_0_0_0_0_0_0_0_0_0_0_0_0_0_0_0_0_0_0_0_0_0_0_0_0_0_0_0_0_0_0_0_0_0_0_0_0_0_0_0_" vbProcedure="false">NA()</definedName>
    <definedName function="false" hidden="false" localSheetId="8" name="_xlnm_Print_Area" vbProcedure="false">'DHW - Normal &amp; Short Boy'!$A$2:$F$78</definedName>
    <definedName function="false" hidden="false" localSheetId="8" name="_xlnm_Print_Area_0" vbProcedure="false">'DHW - Normal &amp; Short Boy'!$A$2:$F$68</definedName>
    <definedName function="false" hidden="false" localSheetId="8" name="_xlnm_Print_Area_0_0" vbProcedure="false">'DHW - Normal &amp; Short Boy'!$A$2:$F$78</definedName>
    <definedName function="false" hidden="false" localSheetId="8" name="_xlnm_Print_Area_0_0_0" vbProcedure="false">'DHW - Normal &amp; Short Boy'!$A$2:$F$68</definedName>
    <definedName function="false" hidden="false" localSheetId="8" name="_xlnm_Print_Area_0_0_0_0" vbProcedure="false">'DHW - Normal &amp; Short Boy'!$A$2:$F$78</definedName>
    <definedName function="false" hidden="false" localSheetId="8" name="_xlnm_Print_Area_0_0_0_0_0" vbProcedure="false">'DHW - Normal &amp; Short Boy'!$A$2:$F$68</definedName>
    <definedName function="false" hidden="false" localSheetId="8" name="_xlnm_Print_Area_0_0_0_0_0_0" vbProcedure="false">'DHW - Normal &amp; Short Boy'!$A$2:$F$78</definedName>
    <definedName function="false" hidden="false" localSheetId="8" name="_xlnm_Print_Area_0_0_0_0_0_0_0" vbProcedure="false">'DHW - Normal &amp; Short Boy'!$A$2:$F$68</definedName>
    <definedName function="false" hidden="false" localSheetId="8" name="_xlnm_Print_Area_0_0_0_0_0_0_0_0" vbProcedure="false">'DHW - Normal &amp; Short Boy'!$A$2:$F$78</definedName>
    <definedName function="false" hidden="false" localSheetId="8" name="_xlnm_Print_Area_0_0_0_0_0_0_0_0_0" vbProcedure="false">'DHW - Normal &amp; Short Boy'!$A$2:$F$68</definedName>
    <definedName function="false" hidden="false" localSheetId="8" name="_xlnm_Print_Area_0_0_0_0_0_0_0_0_0_0" vbProcedure="false">'DHW - Normal &amp; Short Boy'!$A$2:$F$78</definedName>
    <definedName function="false" hidden="false" localSheetId="8" name="_xlnm_Print_Area_0_0_0_0_0_0_0_0_0_0_0" vbProcedure="false">'DHW - Normal &amp; Short Boy'!$A$2:$F$68</definedName>
    <definedName function="false" hidden="false" localSheetId="8" name="_xlnm_Print_Area_0_0_0_0_0_0_0_0_0_0_0_0" vbProcedure="false">'DHW - Normal &amp; Short Boy'!$A$2:$F$78</definedName>
    <definedName function="false" hidden="false" localSheetId="8" name="_xlnm_Print_Area_0_0_0_0_0_0_0_0_0_0_0_0_0" vbProcedure="false">'DHW - Normal &amp; Short Boy'!$A$2:$F$68</definedName>
    <definedName function="false" hidden="false" localSheetId="8" name="_xlnm_Print_Area_0_0_0_0_0_0_0_0_0_0_0_0_0_0" vbProcedure="false">'DHW - Normal &amp; Short Boy'!$A$2:$F$78</definedName>
    <definedName function="false" hidden="false" localSheetId="8" name="_xlnm_Print_Area_0_0_0_0_0_0_0_0_0_0_0_0_0_0_0" vbProcedure="false">'DHW - Normal &amp; Short Boy'!$A$2:$F$68</definedName>
    <definedName function="false" hidden="false" localSheetId="8" name="_xlnm_Print_Area_0_0_0_0_0_0_0_0_0_0_0_0_0_0_0_0" vbProcedure="false">'DHW - Normal &amp; Short Boy'!$A$2:$F$78</definedName>
    <definedName function="false" hidden="false" localSheetId="8" name="_xlnm_Print_Area_0_0_0_0_0_0_0_0_0_0_0_0_0_0_0_0_0" vbProcedure="false">'DHW - Normal &amp; Short Boy'!$A$2:$F$68</definedName>
    <definedName function="false" hidden="false" localSheetId="8" name="_xlnm_Print_Area_0_0_0_0_0_0_0_0_0_0_0_0_0_0_0_0_0_0" vbProcedure="false">'DHW - Normal &amp; Short Boy'!$A$2:$F$78</definedName>
    <definedName function="false" hidden="false" localSheetId="8" name="_xlnm_Print_Area_0_0_0_0_0_0_0_0_0_0_0_0_0_0_0_0_0_0_0" vbProcedure="false">'DHW - Normal &amp; Short Boy'!$A$2:$F$68</definedName>
    <definedName function="false" hidden="false" localSheetId="8" name="_xlnm_Print_Area_0_0_0_0_0_0_0_0_0_0_0_0_0_0_0_0_0_0_0_0" vbProcedure="false">'DHW - Normal &amp; Short Boy'!$A$2:$F$78</definedName>
    <definedName function="false" hidden="false" localSheetId="8" name="_xlnm_Print_Area_0_0_0_0_0_0_0_0_0_0_0_0_0_0_0_0_0_0_0_0_0" vbProcedure="false">'DHW - Normal &amp; Short Boy'!$A$2:$F$68</definedName>
    <definedName function="false" hidden="false" localSheetId="8" name="_xlnm_Print_Area_0_0_0_0_0_0_0_0_0_0_0_0_0_0_0_0_0_0_0_0_0_0" vbProcedure="false">'DHW - Normal &amp; Short Boy'!$A$2:$F$78</definedName>
    <definedName function="false" hidden="false" localSheetId="8" name="_xlnm_Print_Area_0_0_0_0_0_0_0_0_0_0_0_0_0_0_0_0_0_0_0_0_0_0_0" vbProcedure="false">'DHW - Normal &amp; Short Boy'!$A$2:$F$68</definedName>
    <definedName function="false" hidden="false" localSheetId="8" name="_xlnm_Print_Area_0_0_0_0_0_0_0_0_0_0_0_0_0_0_0_0_0_0_0_0_0_0_0_0" vbProcedure="false">'DHW - Normal &amp; Short Boy'!$A$2:$F$78</definedName>
    <definedName function="false" hidden="false" localSheetId="8" name="_xlnm_Print_Area_0_0_0_0_0_0_0_0_0_0_0_0_0_0_0_0_0_0_0_0_0_0_0_0_0" vbProcedure="false">'DHW - Normal &amp; Short Boy'!$A$2:$F$68</definedName>
    <definedName function="false" hidden="false" localSheetId="8" name="_xlnm_Print_Area_0_0_0_0_0_0_0_0_0_0_0_0_0_0_0_0_0_0_0_0_0_0_0_0_0_0" vbProcedure="false">'DHW - Normal &amp; Short Boy'!$A$2:$F$68</definedName>
    <definedName function="false" hidden="false" localSheetId="8" name="_xlnm_Print_Area_0_0_0_0_0_0_0_0_0_0_0_0_0_0_0_0_0_0_0_0_0_0_0_0_0_0_0" vbProcedure="false">'DHW - Normal &amp; Short Boy'!$A$2:$F$68</definedName>
    <definedName function="false" hidden="false" localSheetId="8" name="_xlnm_Print_Area_0_0_0_0_0_0_0_0_0_0_0_0_0_0_0_0_0_0_0_0_0_0_0_0_0_0_0_0" vbProcedure="false">'DHW - Normal &amp; Short Boy'!$A$2:$F$68</definedName>
    <definedName function="false" hidden="false" localSheetId="8" name="_xlnm_Print_Area_0_0_0_0_0_0_0_0_0_0_0_0_0_0_0_0_0_0_0_0_0_0_0_0_0_0_0_0_0" vbProcedure="false">'DHW - Normal &amp; Short Boy'!$A$2:$F$68</definedName>
    <definedName function="false" hidden="false" localSheetId="8" name="_xlnm_Print_Area_0_0_0_0_0_0_0_0_0_0_0_0_0_0_0_0_0_0_0_0_0_0_0_0_0_0_0_0_0_0" vbProcedure="false">'DHW - Normal &amp; Short Boy'!$A$2:$F$68</definedName>
    <definedName function="false" hidden="false" localSheetId="8" name="_xlnm_Print_Area_0_0_0_0_0_0_0_0_0_0_0_0_0_0_0_0_0_0_0_0_0_0_0_0_0_0_0_0_0_0_0" vbProcedure="false">'DHW - Normal &amp; Short Boy'!$A$2:$F$68</definedName>
    <definedName function="false" hidden="false" localSheetId="8" name="_xlnm_Print_Area_0_0_0_0_0_0_0_0_0_0_0_0_0_0_0_0_0_0_0_0_0_0_0_0_0_0_0_0_0_0_0_0" vbProcedure="false">'DHW - Normal &amp; Short Boy'!$A$2:$F$68</definedName>
    <definedName function="false" hidden="false" localSheetId="8" name="_xlnm_Print_Area_0_0_0_0_0_0_0_0_0_0_0_0_0_0_0_0_0_0_0_0_0_0_0_0_0_0_0_0_0_0_0_0_0" vbProcedure="false">'DHW - Normal &amp; Short Boy'!$A$2:$F$68</definedName>
    <definedName function="false" hidden="false" localSheetId="8" name="_xlnm_Print_Area_0_0_0_0_0_0_0_0_0_0_0_0_0_0_0_0_0_0_0_0_0_0_0_0_0_0_0_0_0_0_0_0_0_0" vbProcedure="false">'DHW - Normal &amp; Short Boy'!$A$2:$F$68</definedName>
    <definedName function="false" hidden="false" localSheetId="8" name="_xlnm_Print_Area_0_0_0_0_0_0_0_0_0_0_0_0_0_0_0_0_0_0_0_0_0_0_0_0_0_0_0_0_0_0_0_0_0_0_0" vbProcedure="false">'DHW - Normal &amp; Short Boy'!$A$2:$F$68</definedName>
    <definedName function="false" hidden="false" localSheetId="8" name="_xlnm_Print_Area_0_0_0_0_0_0_0_0_0_0_0_0_0_0_0_0_0_0_0_0_0_0_0_0_0_0_0_0_0_0_0_0_0_0_0_0" vbProcedure="false">'DHW - Normal &amp; Short Boy'!$A$2:$F$68</definedName>
    <definedName function="false" hidden="false" localSheetId="8" name="_xlnm_Print_Area_0_0_0_0_0_0_0_0_0_0_0_0_0_0_0_0_0_0_0_0_0_0_0_0_0_0_0_0_0_0_0_0_0_0_0_0_0" vbProcedure="false">'DHW - Normal &amp; Short Boy'!$A$2:$F$68</definedName>
    <definedName function="false" hidden="false" localSheetId="8" name="_xlnm_Print_Area_0_0_0_0_0_0_0_0_0_0_0_0_0_0_0_0_0_0_0_0_0_0_0_0_0_0_0_0_0_0_0_0_0_0_0_0_0_0" vbProcedure="false">'DHW - Normal &amp; Short Boy'!$A$2:$F$68</definedName>
    <definedName function="false" hidden="false" localSheetId="8" name="_xlnm_Print_Area_0_0_0_0_0_0_0_0_0_0_0_0_0_0_0_0_0_0_0_0_0_0_0_0_0_0_0_0_0_0_0_0_0_0_0_0_0_0_0" vbProcedure="false">'DHW - Normal &amp; Short Boy'!$A$2:$F$68</definedName>
    <definedName function="false" hidden="false" localSheetId="8" name="_xlnm_Print_Area_0_0_0_0_0_0_0_0_0_0_0_0_0_0_0_0_0_0_0_0_0_0_0_0_0_0_0_0_0_0_0_0_0_0_0_0_0_0_0_0" vbProcedure="false">'DHW - Normal &amp; Short Boy'!$A$2:$F$68</definedName>
    <definedName function="false" hidden="false" localSheetId="8" name="_xlnm_Print_Area_0_0_0_0_0_0_0_0_0_0_0_0_0_0_0_0_0_0_0_0_0_0_0_0_0_0_0_0_0_0_0_0_0_0_0_0_0_0_0_0_0" vbProcedure="false">'DHW - Normal &amp; Short Boy'!$A$2:$F$68</definedName>
    <definedName function="false" hidden="false" localSheetId="8" name="_xlnm_Print_Area_0_0_0_0_0_0_0_0_0_0_0_0_0_0_0_0_0_0_0_0_0_0_0_0_0_0_0_0_0_0_0_0_0_0_0_0_0_0_0_0_0_0" vbProcedure="false">'DHW - Normal &amp; Short Boy'!$A$2:$F$68</definedName>
    <definedName function="false" hidden="false" localSheetId="8" name="_xlnm_Print_Area_0_0_0_0_0_0_0_0_0_0_0_0_0_0_0_0_0_0_0_0_0_0_0_0_0_0_0_0_0_0_0_0_0_0_0_0_0_0_0_0_0_0_0" vbProcedure="false">'DHW - Normal &amp; Short Boy'!$A$2:$F$68</definedName>
    <definedName function="false" hidden="false" localSheetId="8" name="_xlnm_Print_Area_0_0_0_0_0_0_0_0_0_0_0_0_0_0_0_0_0_0_0_0_0_0_0_0_0_0_0_0_0_0_0_0_0_0_0_0_0_0_0_0_0_0_0_0" vbProcedure="false">'DHW - Normal &amp; Short Boy'!$A$2:$F$68</definedName>
    <definedName function="false" hidden="false" localSheetId="8" name="_xlnm_Print_Area_0_0_0_0_0_0_0_0_0_0_0_0_0_0_0_0_0_0_0_0_0_0_0_0_0_0_0_0_0_0_0_0_0_0_0_0_0_0_0_0_0_0_0_0_0" vbProcedure="false">'DHW - Normal &amp; Short Boy'!$A$2:$F$68</definedName>
    <definedName function="false" hidden="false" localSheetId="8" name="_xlnm_Print_Area_0_0_0_0_0_0_0_0_0_0_0_0_0_0_0_0_0_0_0_0_0_0_0_0_0_0_0_0_0_0_0_0_0_0_0_0_0_0_0_0_0_0_0_0_0_0" vbProcedure="false">'DHW - Normal &amp; Short Boy'!$A$2:$F$68</definedName>
    <definedName function="false" hidden="false" localSheetId="8" name="_xlnm_Print_Area_0_0_0_0_0_0_0_0_0_0_0_0_0_0_0_0_0_0_0_0_0_0_0_0_0_0_0_0_0_0_0_0_0_0_0_0_0_0_0_0_0_0_0_0_0_0_0" vbProcedure="false">'DHW - Normal &amp; Short Boy'!$A$2:$F$68</definedName>
    <definedName function="false" hidden="false" localSheetId="8" name="_xlnm_Print_Area_0_0_0_0_0_0_0_0_0_0_0_0_0_0_0_0_0_0_0_0_0_0_0_0_0_0_0_0_0_0_0_0_0_0_0_0_0_0_0_0_0_0_0_0_0_0_0_0" vbProcedure="false">'DHW - Normal &amp; Short Boy'!$A$2:$F$68</definedName>
    <definedName function="false" hidden="false" localSheetId="8" name="_xlnm_Print_Area_0_0_0_0_0_0_0_0_0_0_0_0_0_0_0_0_0_0_0_0_0_0_0_0_0_0_0_0_0_0_0_0_0_0_0_0_0_0_0_0_0_0_0_0_0_0_0_0_0" vbProcedure="false">'DHW - Normal &amp; Short Boy'!$A$2:$F$68</definedName>
    <definedName function="false" hidden="false" localSheetId="8" name="_xlnm_Print_Area_0_0_0_0_0_0_0_0_0_0_0_0_0_0_0_0_0_0_0_0_0_0_0_0_0_0_0_0_0_0_0_0_0_0_0_0_0_0_0_0_0_0_0_0_0_0_0_0_0_0" vbProcedure="false">'DHW - Normal &amp; Short Boy'!$A$2:$F$68</definedName>
    <definedName function="false" hidden="false" localSheetId="8" name="_xlnm_Print_Area_0_0_0_0_0_0_0_0_0_0_0_0_0_0_0_0_0_0_0_0_0_0_0_0_0_0_0_0_0_0_0_0_0_0_0_0_0_0_0_0_0_0_0_0_0_0_0_0_0_0_0" vbProcedure="false">'DHW - Normal &amp; Short Boy'!$A$2:$F$68</definedName>
    <definedName function="false" hidden="false" localSheetId="8" name="_xlnm_Print_Area_0_0_0_0_0_0_0_0_0_0_0_0_0_0_0_0_0_0_0_0_0_0_0_0_0_0_0_0_0_0_0_0_0_0_0_0_0_0_0_0_0_0_0_0_0_0_0_0_0_0_0_0" vbProcedure="false">'DHW - Normal &amp; Short Boy'!$A$2:$F$68</definedName>
    <definedName function="false" hidden="false" localSheetId="8" name="_xlnm_Print_Area_0_0_0_0_0_0_0_0_0_0_0_0_0_0_0_0_0_0_0_0_0_0_0_0_0_0_0_0_0_0_0_0_0_0_0_0_0_0_0_0_0_0_0_0_0_0_0_0_0_0_0_0_0" vbProcedure="false">'DHW - Normal &amp; Short Boy'!$A$2:$F$68</definedName>
    <definedName function="false" hidden="false" localSheetId="8" name="_xlnm_Print_Area_0_0_0_0_0_0_0_0_0_0_0_0_0_0_0_0_0_0_0_0_0_0_0_0_0_0_0_0_0_0_0_0_0_0_0_0_0_0_0_0_0_0_0_0_0_0_0_0_0_0_0_0_0_0" vbProcedure="false">'DHW - Normal &amp; Short Boy'!$A$2:$F$68</definedName>
    <definedName function="false" hidden="false" localSheetId="8" name="_xlnm_Print_Area_0_0_0_0_0_0_0_0_0_0_0_0_0_0_0_0_0_0_0_0_0_0_0_0_0_0_0_0_0_0_0_0_0_0_0_0_0_0_0_0_0_0_0_0_0_0_0_0_0_0_0_0_0_0_0" vbProcedure="false">'DHW - Normal &amp; Short Boy'!$A$2:$F$68</definedName>
    <definedName function="false" hidden="false" localSheetId="8" name="_xlnm_Print_Area_0_0_0_0_0_0_0_0_0_0_0_0_0_0_0_0_0_0_0_0_0_0_0_0_0_0_0_0_0_0_0_0_0_0_0_0_0_0_0_0_0_0_0_0_0_0_0_0_0_0_0_0_0_0_0_0" vbProcedure="false">'DHW - Normal &amp; Short Boy'!$A$2:$F$68</definedName>
    <definedName function="false" hidden="false" localSheetId="8" name="_xlnm_Print_Area_0_0_0_0_0_0_0_0_0_0_0_0_0_0_0_0_0_0_0_0_0_0_0_0_0_0_0_0_0_0_0_0_0_0_0_0_0_0_0_0_0_0_0_0_0_0_0_0_0_0_0_0_0_0_0_0_0" vbProcedure="false">'DHW - Normal &amp; Short Boy'!$A$2:$F$68</definedName>
    <definedName function="false" hidden="false" localSheetId="8" name="_xlnm_Print_Area_0_0_0_0_0_0_0_0_0_0_0_0_0_0_0_0_0_0_0_0_0_0_0_0_0_0_0_0_0_0_0_0_0_0_0_0_0_0_0_0_0_0_0_0_0_0_0_0_0_0_0_0_0_0_0_0_0_0" vbProcedure="false">'DHW - Normal &amp; Short Boy'!$A$2:$F$68</definedName>
    <definedName function="false" hidden="false" localSheetId="8" name="_xlnm_Print_Area_0_0_0_0_0_0_0_0_0_0_0_0_0_0_0_0_0_0_0_0_0_0_0_0_0_0_0_0_0_0_0_0_0_0_0_0_0_0_0_0_0_0_0_0_0_0_0_0_0_0_0_0_0_0_0_0_0_0_0" vbProcedure="false">'DHW - Normal &amp; Short Boy'!$A$2:$F$68</definedName>
    <definedName function="false" hidden="false" localSheetId="8" name="_xlnm_Print_Area_0_0_0_0_0_0_0_0_0_0_0_0_0_0_0_0_0_0_0_0_0_0_0_0_0_0_0_0_0_0_0_0_0_0_0_0_0_0_0_0_0_0_0_0_0_0_0_0_0_0_0_0_0_0_0_0_0_0_0_0" vbProcedure="false">'DHW - Normal &amp; Short Boy'!$A$2:$F$68</definedName>
    <definedName function="false" hidden="false" localSheetId="8" name="_xlnm_Print_Area_0_0_0_0_0_0_0_0_0_0_0_0_0_0_0_0_0_0_0_0_0_0_0_0_0_0_0_0_0_0_0_0_0_0_0_0_0_0_0_0_0_0_0_0_0_0_0_0_0_0_0_0_0_0_0_0_0_0_0_0_0" vbProcedure="false">'DHW - Normal &amp; Short Boy'!$A$2:$F$68</definedName>
    <definedName function="false" hidden="false" localSheetId="8" name="_xlnm_Print_Area_0_0_0_0_0_0_0_0_0_0_0_0_0_0_0_0_0_0_0_0_0_0_0_0_0_0_0_0_0_0_0_0_0_0_0_0_0_0_0_0_0_0_0_0_0_0_0_0_0_0_0_0_0_0_0_0_0_0_0_0_0_0" vbProcedure="false">'DHW - Normal &amp; Short Boy'!$A$2:$F$68</definedName>
    <definedName function="false" hidden="false" localSheetId="8" name="_xlnm_Print_Area_0_0_0_0_0_0_0_0_0_0_0_0_0_0_0_0_0_0_0_0_0_0_0_0_0_0_0_0_0_0_0_0_0_0_0_0_0_0_0_0_0_0_0_0_0_0_0_0_0_0_0_0_0_0_0_0_0_0_0_0_0_0_0" vbProcedure="false">'DHW - Normal &amp; Short Boy'!$A$2:$F$68</definedName>
    <definedName function="false" hidden="false" localSheetId="9" name="_xlnm_Print_Area" vbProcedure="false">'DHW - Direct &amp; Power Vent'!$A$2:$F$29</definedName>
    <definedName function="false" hidden="false" localSheetId="9" name="_xlnm_Print_Area_0" vbProcedure="false">'DHW - Direct &amp; Power Vent'!$A$2:$F$9</definedName>
    <definedName function="false" hidden="false" localSheetId="9" name="_xlnm_Print_Area_0_0" vbProcedure="false">'DHW - Direct &amp; Power Vent'!$A$2:$F$29</definedName>
    <definedName function="false" hidden="false" localSheetId="9" name="_xlnm_Print_Area_0_0_0" vbProcedure="false">'DHW - Direct &amp; Power Vent'!$A$2:$F$9</definedName>
    <definedName function="false" hidden="false" localSheetId="9" name="_xlnm_Print_Area_0_0_0_0" vbProcedure="false">'DHW - Direct &amp; Power Vent'!$A$2:$F$29</definedName>
    <definedName function="false" hidden="false" localSheetId="9" name="_xlnm_Print_Area_0_0_0_0_0" vbProcedure="false">'DHW - Direct &amp; Power Vent'!$A$2:$F$9</definedName>
    <definedName function="false" hidden="false" localSheetId="9" name="_xlnm_Print_Area_0_0_0_0_0_0" vbProcedure="false">'DHW - Direct &amp; Power Vent'!$A$2:$F$29</definedName>
    <definedName function="false" hidden="false" localSheetId="9" name="_xlnm_Print_Area_0_0_0_0_0_0_0" vbProcedure="false">'DHW - Direct &amp; Power Vent'!$A$2:$F$9</definedName>
    <definedName function="false" hidden="false" localSheetId="9" name="_xlnm_Print_Area_0_0_0_0_0_0_0_0" vbProcedure="false">'DHW - Direct &amp; Power Vent'!$A$2:$F$29</definedName>
    <definedName function="false" hidden="false" localSheetId="9" name="_xlnm_Print_Area_0_0_0_0_0_0_0_0_0" vbProcedure="false">'DHW - Direct &amp; Power Vent'!$A$2:$F$9</definedName>
    <definedName function="false" hidden="false" localSheetId="9" name="_xlnm_Print_Area_0_0_0_0_0_0_0_0_0_0" vbProcedure="false">'DHW - Direct &amp; Power Vent'!$A$2:$F$29</definedName>
    <definedName function="false" hidden="false" localSheetId="9" name="_xlnm_Print_Area_0_0_0_0_0_0_0_0_0_0_0" vbProcedure="false">'DHW - Direct &amp; Power Vent'!$A$2:$F$9</definedName>
    <definedName function="false" hidden="false" localSheetId="9" name="_xlnm_Print_Area_0_0_0_0_0_0_0_0_0_0_0_0" vbProcedure="false">'DHW - Direct &amp; Power Vent'!$A$2:$F$29</definedName>
    <definedName function="false" hidden="false" localSheetId="9" name="_xlnm_Print_Area_0_0_0_0_0_0_0_0_0_0_0_0_0" vbProcedure="false">'DHW - Direct &amp; Power Vent'!$A$2:$F$9</definedName>
    <definedName function="false" hidden="false" localSheetId="9" name="_xlnm_Print_Area_0_0_0_0_0_0_0_0_0_0_0_0_0_0" vbProcedure="false">'DHW - Direct &amp; Power Vent'!$A$2:$F$29</definedName>
    <definedName function="false" hidden="false" localSheetId="9" name="_xlnm_Print_Area_0_0_0_0_0_0_0_0_0_0_0_0_0_0_0" vbProcedure="false">'DHW - Direct &amp; Power Vent'!$A$2:$F$9</definedName>
    <definedName function="false" hidden="false" localSheetId="9" name="_xlnm_Print_Area_0_0_0_0_0_0_0_0_0_0_0_0_0_0_0_0" vbProcedure="false">'DHW - Direct &amp; Power Vent'!$A$2:$F$29</definedName>
    <definedName function="false" hidden="false" localSheetId="9" name="_xlnm_Print_Area_0_0_0_0_0_0_0_0_0_0_0_0_0_0_0_0_0" vbProcedure="false">'DHW - Direct &amp; Power Vent'!$A$2:$F$9</definedName>
    <definedName function="false" hidden="false" localSheetId="9" name="_xlnm_Print_Area_0_0_0_0_0_0_0_0_0_0_0_0_0_0_0_0_0_0" vbProcedure="false">'DHW - Direct &amp; Power Vent'!$A$2:$F$29</definedName>
    <definedName function="false" hidden="false" localSheetId="9" name="_xlnm_Print_Area_0_0_0_0_0_0_0_0_0_0_0_0_0_0_0_0_0_0_0" vbProcedure="false">'DHW - Direct &amp; Power Vent'!$A$2:$F$9</definedName>
    <definedName function="false" hidden="false" localSheetId="9" name="_xlnm_Print_Area_0_0_0_0_0_0_0_0_0_0_0_0_0_0_0_0_0_0_0_0" vbProcedure="false">'DHW - Direct &amp; Power Vent'!$A$2:$F$29</definedName>
    <definedName function="false" hidden="false" localSheetId="9" name="_xlnm_Print_Area_0_0_0_0_0_0_0_0_0_0_0_0_0_0_0_0_0_0_0_0_0" vbProcedure="false">'DHW - Direct &amp; Power Vent'!$A$2:$F$9</definedName>
    <definedName function="false" hidden="false" localSheetId="9" name="_xlnm_Print_Area_0_0_0_0_0_0_0_0_0_0_0_0_0_0_0_0_0_0_0_0_0_0" vbProcedure="false">'DHW - Direct &amp; Power Vent'!$A$2:$F$29</definedName>
    <definedName function="false" hidden="false" localSheetId="9" name="_xlnm_Print_Area_0_0_0_0_0_0_0_0_0_0_0_0_0_0_0_0_0_0_0_0_0_0_0" vbProcedure="false">'DHW - Direct &amp; Power Vent'!$A$2:$F$9</definedName>
    <definedName function="false" hidden="false" localSheetId="9" name="_xlnm_Print_Area_0_0_0_0_0_0_0_0_0_0_0_0_0_0_0_0_0_0_0_0_0_0_0_0" vbProcedure="false">'DHW - Direct &amp; Power Vent'!$A$2:$F$29</definedName>
    <definedName function="false" hidden="false" localSheetId="9" name="_xlnm_Print_Area_0_0_0_0_0_0_0_0_0_0_0_0_0_0_0_0_0_0_0_0_0_0_0_0_0" vbProcedure="false">'DHW - Direct &amp; Power Vent'!$A$2:$F$9</definedName>
    <definedName function="false" hidden="false" localSheetId="9" name="_xlnm_Print_Area_0_0_0_0_0_0_0_0_0_0_0_0_0_0_0_0_0_0_0_0_0_0_0_0_0_0" vbProcedure="false">'DHW - Direct &amp; Power Vent'!$A$2:$F$9</definedName>
    <definedName function="false" hidden="false" localSheetId="9" name="_xlnm_Print_Area_0_0_0_0_0_0_0_0_0_0_0_0_0_0_0_0_0_0_0_0_0_0_0_0_0_0_0" vbProcedure="false">'DHW - Direct &amp; Power Vent'!$A$2:$F$9</definedName>
    <definedName function="false" hidden="false" localSheetId="9" name="_xlnm_Print_Area_0_0_0_0_0_0_0_0_0_0_0_0_0_0_0_0_0_0_0_0_0_0_0_0_0_0_0_0" vbProcedure="false">'DHW - Direct &amp; Power Vent'!$A$2:$F$9</definedName>
    <definedName function="false" hidden="false" localSheetId="9" name="_xlnm_Print_Area_0_0_0_0_0_0_0_0_0_0_0_0_0_0_0_0_0_0_0_0_0_0_0_0_0_0_0_0_0" vbProcedure="false">'DHW - Direct &amp; Power Vent'!$A$2:$F$9</definedName>
    <definedName function="false" hidden="false" localSheetId="9" name="_xlnm_Print_Area_0_0_0_0_0_0_0_0_0_0_0_0_0_0_0_0_0_0_0_0_0_0_0_0_0_0_0_0_0_0" vbProcedure="false">'DHW - Direct &amp; Power Vent'!$A$2:$F$9</definedName>
    <definedName function="false" hidden="false" localSheetId="9" name="_xlnm_Print_Area_0_0_0_0_0_0_0_0_0_0_0_0_0_0_0_0_0_0_0_0_0_0_0_0_0_0_0_0_0_0_0" vbProcedure="false">'DHW - Direct &amp; Power Vent'!$A$2:$F$9</definedName>
    <definedName function="false" hidden="false" localSheetId="9" name="_xlnm_Print_Area_0_0_0_0_0_0_0_0_0_0_0_0_0_0_0_0_0_0_0_0_0_0_0_0_0_0_0_0_0_0_0_0" vbProcedure="false">'DHW - Direct &amp; Power Vent'!$A$2:$F$9</definedName>
    <definedName function="false" hidden="false" localSheetId="9" name="_xlnm_Print_Area_0_0_0_0_0_0_0_0_0_0_0_0_0_0_0_0_0_0_0_0_0_0_0_0_0_0_0_0_0_0_0_0_0" vbProcedure="false">'DHW - Direct &amp; Power Vent'!$A$2:$F$9</definedName>
    <definedName function="false" hidden="false" localSheetId="9" name="_xlnm_Print_Area_0_0_0_0_0_0_0_0_0_0_0_0_0_0_0_0_0_0_0_0_0_0_0_0_0_0_0_0_0_0_0_0_0_0" vbProcedure="false">'DHW - Direct &amp; Power Vent'!$A$2:$F$9</definedName>
    <definedName function="false" hidden="false" localSheetId="9" name="_xlnm_Print_Area_0_0_0_0_0_0_0_0_0_0_0_0_0_0_0_0_0_0_0_0_0_0_0_0_0_0_0_0_0_0_0_0_0_0_0" vbProcedure="false">'DHW - Direct &amp; Power Vent'!$A$2:$F$9</definedName>
    <definedName function="false" hidden="false" localSheetId="9" name="_xlnm_Print_Area_0_0_0_0_0_0_0_0_0_0_0_0_0_0_0_0_0_0_0_0_0_0_0_0_0_0_0_0_0_0_0_0_0_0_0_0" vbProcedure="false">'DHW - Direct &amp; Power Vent'!$A$2:$F$9</definedName>
    <definedName function="false" hidden="false" localSheetId="9" name="_xlnm_Print_Area_0_0_0_0_0_0_0_0_0_0_0_0_0_0_0_0_0_0_0_0_0_0_0_0_0_0_0_0_0_0_0_0_0_0_0_0_0" vbProcedure="false">'DHW - Direct &amp; Power Vent'!$A$2:$F$9</definedName>
    <definedName function="false" hidden="false" localSheetId="9" name="_xlnm_Print_Area_0_0_0_0_0_0_0_0_0_0_0_0_0_0_0_0_0_0_0_0_0_0_0_0_0_0_0_0_0_0_0_0_0_0_0_0_0_0" vbProcedure="false">'DHW - Direct &amp; Power Vent'!$A$2:$F$9</definedName>
    <definedName function="false" hidden="false" localSheetId="9" name="_xlnm_Print_Area_0_0_0_0_0_0_0_0_0_0_0_0_0_0_0_0_0_0_0_0_0_0_0_0_0_0_0_0_0_0_0_0_0_0_0_0_0_0_0" vbProcedure="false">'DHW - Direct &amp; Power Vent'!$A$2:$F$9</definedName>
    <definedName function="false" hidden="false" localSheetId="9" name="_xlnm_Print_Area_0_0_0_0_0_0_0_0_0_0_0_0_0_0_0_0_0_0_0_0_0_0_0_0_0_0_0_0_0_0_0_0_0_0_0_0_0_0_0_0" vbProcedure="false">'DHW - Direct &amp; Power Vent'!$A$2:$F$9</definedName>
    <definedName function="false" hidden="false" localSheetId="9" name="_xlnm_Print_Area_0_0_0_0_0_0_0_0_0_0_0_0_0_0_0_0_0_0_0_0_0_0_0_0_0_0_0_0_0_0_0_0_0_0_0_0_0_0_0_0_0" vbProcedure="false">'DHW - Direct &amp; Power Vent'!$A$2:$F$9</definedName>
    <definedName function="false" hidden="false" localSheetId="9" name="_xlnm_Print_Area_0_0_0_0_0_0_0_0_0_0_0_0_0_0_0_0_0_0_0_0_0_0_0_0_0_0_0_0_0_0_0_0_0_0_0_0_0_0_0_0_0_0" vbProcedure="false">'DHW - Direct &amp; Power Vent'!$A$2:$F$9</definedName>
    <definedName function="false" hidden="false" localSheetId="9" name="_xlnm_Print_Area_0_0_0_0_0_0_0_0_0_0_0_0_0_0_0_0_0_0_0_0_0_0_0_0_0_0_0_0_0_0_0_0_0_0_0_0_0_0_0_0_0_0_0" vbProcedure="false">'DHW - Direct &amp; Power Vent'!$A$2:$F$9</definedName>
    <definedName function="false" hidden="false" localSheetId="9" name="_xlnm_Print_Area_0_0_0_0_0_0_0_0_0_0_0_0_0_0_0_0_0_0_0_0_0_0_0_0_0_0_0_0_0_0_0_0_0_0_0_0_0_0_0_0_0_0_0_0" vbProcedure="false">'DHW - Direct &amp; Power Vent'!$A$2:$F$9</definedName>
    <definedName function="false" hidden="false" localSheetId="9" name="_xlnm_Print_Area_0_0_0_0_0_0_0_0_0_0_0_0_0_0_0_0_0_0_0_0_0_0_0_0_0_0_0_0_0_0_0_0_0_0_0_0_0_0_0_0_0_0_0_0_0" vbProcedure="false">'DHW - Direct &amp; Power Vent'!$A$2:$F$9</definedName>
    <definedName function="false" hidden="false" localSheetId="9" name="_xlnm_Print_Area_0_0_0_0_0_0_0_0_0_0_0_0_0_0_0_0_0_0_0_0_0_0_0_0_0_0_0_0_0_0_0_0_0_0_0_0_0_0_0_0_0_0_0_0_0_0" vbProcedure="false">'DHW - Direct &amp; Power Vent'!$A$2:$F$9</definedName>
    <definedName function="false" hidden="false" localSheetId="9" name="_xlnm_Print_Area_0_0_0_0_0_0_0_0_0_0_0_0_0_0_0_0_0_0_0_0_0_0_0_0_0_0_0_0_0_0_0_0_0_0_0_0_0_0_0_0_0_0_0_0_0_0_0" vbProcedure="false">'DHW - Direct &amp; Power Vent'!$A$2:$F$9</definedName>
    <definedName function="false" hidden="false" localSheetId="9" name="_xlnm_Print_Area_0_0_0_0_0_0_0_0_0_0_0_0_0_0_0_0_0_0_0_0_0_0_0_0_0_0_0_0_0_0_0_0_0_0_0_0_0_0_0_0_0_0_0_0_0_0_0_0" vbProcedure="false">'DHW - Direct &amp; Power Vent'!$A$2:$F$9</definedName>
    <definedName function="false" hidden="false" localSheetId="9" name="_xlnm_Print_Area_0_0_0_0_0_0_0_0_0_0_0_0_0_0_0_0_0_0_0_0_0_0_0_0_0_0_0_0_0_0_0_0_0_0_0_0_0_0_0_0_0_0_0_0_0_0_0_0_0" vbProcedure="false">'DHW - Direct &amp; Power Vent'!$A$2:$F$9</definedName>
    <definedName function="false" hidden="false" localSheetId="9" name="_xlnm_Print_Area_0_0_0_0_0_0_0_0_0_0_0_0_0_0_0_0_0_0_0_0_0_0_0_0_0_0_0_0_0_0_0_0_0_0_0_0_0_0_0_0_0_0_0_0_0_0_0_0_0_0" vbProcedure="false">'DHW - Direct &amp; Power Vent'!$A$2:$F$9</definedName>
    <definedName function="false" hidden="false" localSheetId="9" name="_xlnm_Print_Area_0_0_0_0_0_0_0_0_0_0_0_0_0_0_0_0_0_0_0_0_0_0_0_0_0_0_0_0_0_0_0_0_0_0_0_0_0_0_0_0_0_0_0_0_0_0_0_0_0_0_0" vbProcedure="false">'DHW - Direct &amp; Power Vent'!$A$2:$F$9</definedName>
    <definedName function="false" hidden="false" localSheetId="9" name="_xlnm_Print_Area_0_0_0_0_0_0_0_0_0_0_0_0_0_0_0_0_0_0_0_0_0_0_0_0_0_0_0_0_0_0_0_0_0_0_0_0_0_0_0_0_0_0_0_0_0_0_0_0_0_0_0_0" vbProcedure="false">'DHW - Direct &amp; Power Vent'!$A$2:$F$9</definedName>
    <definedName function="false" hidden="false" localSheetId="9" name="_xlnm_Print_Area_0_0_0_0_0_0_0_0_0_0_0_0_0_0_0_0_0_0_0_0_0_0_0_0_0_0_0_0_0_0_0_0_0_0_0_0_0_0_0_0_0_0_0_0_0_0_0_0_0_0_0_0_0" vbProcedure="false">'DHW - Direct &amp; Power Vent'!$A$2:$F$9</definedName>
    <definedName function="false" hidden="false" localSheetId="9" name="_xlnm_Print_Area_0_0_0_0_0_0_0_0_0_0_0_0_0_0_0_0_0_0_0_0_0_0_0_0_0_0_0_0_0_0_0_0_0_0_0_0_0_0_0_0_0_0_0_0_0_0_0_0_0_0_0_0_0_0" vbProcedure="false">'DHW - Direct &amp; Power Vent'!$A$2:$F$9</definedName>
    <definedName function="false" hidden="false" localSheetId="9" name="_xlnm_Print_Area_0_0_0_0_0_0_0_0_0_0_0_0_0_0_0_0_0_0_0_0_0_0_0_0_0_0_0_0_0_0_0_0_0_0_0_0_0_0_0_0_0_0_0_0_0_0_0_0_0_0_0_0_0_0_0" vbProcedure="false">'DHW - Direct &amp; Power Vent'!$A$2:$F$9</definedName>
    <definedName function="false" hidden="false" localSheetId="9" name="_xlnm_Print_Area_0_0_0_0_0_0_0_0_0_0_0_0_0_0_0_0_0_0_0_0_0_0_0_0_0_0_0_0_0_0_0_0_0_0_0_0_0_0_0_0_0_0_0_0_0_0_0_0_0_0_0_0_0_0_0_0" vbProcedure="false">'DHW - Direct &amp; Power Vent'!$A$2:$F$9</definedName>
    <definedName function="false" hidden="false" localSheetId="9" name="_xlnm_Print_Area_0_0_0_0_0_0_0_0_0_0_0_0_0_0_0_0_0_0_0_0_0_0_0_0_0_0_0_0_0_0_0_0_0_0_0_0_0_0_0_0_0_0_0_0_0_0_0_0_0_0_0_0_0_0_0_0_0" vbProcedure="false">'DHW - Direct &amp; Power Vent'!$A$2:$F$9</definedName>
    <definedName function="false" hidden="false" localSheetId="9" name="_xlnm_Print_Area_0_0_0_0_0_0_0_0_0_0_0_0_0_0_0_0_0_0_0_0_0_0_0_0_0_0_0_0_0_0_0_0_0_0_0_0_0_0_0_0_0_0_0_0_0_0_0_0_0_0_0_0_0_0_0_0_0_0" vbProcedure="false">'DHW - Direct &amp; Power Vent'!$A$2:$F$9</definedName>
    <definedName function="false" hidden="false" localSheetId="9" name="_xlnm_Print_Area_0_0_0_0_0_0_0_0_0_0_0_0_0_0_0_0_0_0_0_0_0_0_0_0_0_0_0_0_0_0_0_0_0_0_0_0_0_0_0_0_0_0_0_0_0_0_0_0_0_0_0_0_0_0_0_0_0_0_0" vbProcedure="false">'DHW - Direct &amp; Power Vent'!$A$2:$F$9</definedName>
    <definedName function="false" hidden="false" localSheetId="9" name="_xlnm_Print_Area_0_0_0_0_0_0_0_0_0_0_0_0_0_0_0_0_0_0_0_0_0_0_0_0_0_0_0_0_0_0_0_0_0_0_0_0_0_0_0_0_0_0_0_0_0_0_0_0_0_0_0_0_0_0_0_0_0_0_0_0" vbProcedure="false">'DHW - Direct &amp; Power Vent'!$A$2:$F$9</definedName>
    <definedName function="false" hidden="false" localSheetId="9" name="_xlnm_Print_Area_0_0_0_0_0_0_0_0_0_0_0_0_0_0_0_0_0_0_0_0_0_0_0_0_0_0_0_0_0_0_0_0_0_0_0_0_0_0_0_0_0_0_0_0_0_0_0_0_0_0_0_0_0_0_0_0_0_0_0_0_0" vbProcedure="false">'DHW - Direct &amp; Power Vent'!$A$2:$F$9</definedName>
    <definedName function="false" hidden="false" localSheetId="9" name="_xlnm_Print_Area_0_0_0_0_0_0_0_0_0_0_0_0_0_0_0_0_0_0_0_0_0_0_0_0_0_0_0_0_0_0_0_0_0_0_0_0_0_0_0_0_0_0_0_0_0_0_0_0_0_0_0_0_0_0_0_0_0_0_0_0_0_0" vbProcedure="false">'DHW - Direct &amp; Power Vent'!$A$2:$F$9</definedName>
    <definedName function="false" hidden="false" localSheetId="9" name="_xlnm_Print_Area_0_0_0_0_0_0_0_0_0_0_0_0_0_0_0_0_0_0_0_0_0_0_0_0_0_0_0_0_0_0_0_0_0_0_0_0_0_0_0_0_0_0_0_0_0_0_0_0_0_0_0_0_0_0_0_0_0_0_0_0_0_0_0" vbProcedure="false">'DHW - Direct &amp; Power Vent'!$A$2:$F$9</definedName>
    <definedName function="false" hidden="false" localSheetId="11" name="_xlnm.Print_Area" vbProcedure="false">FURNACE!$A$1:$Q$238</definedName>
    <definedName function="false" hidden="false" localSheetId="11" name="_xlnm_Print_Area" vbProcedure="false">FURNACE!$A$1:$F$12</definedName>
    <definedName function="false" hidden="false" localSheetId="11" name="_xlnm_Print_Area_0" vbProcedure="false">FURNACE!$A$1:$F$12</definedName>
    <definedName function="false" hidden="false" localSheetId="11" name="_xlnm_Print_Area_0_0" vbProcedure="false">FURNACE!$A$1:$F$12</definedName>
    <definedName function="false" hidden="false" localSheetId="11" name="_xlnm_Print_Area_0_0_0" vbProcedure="false">FURNACE!$A$1:$F$12</definedName>
    <definedName function="false" hidden="false" localSheetId="11" name="_xlnm_Print_Area_0_0_0_0" vbProcedure="false">FURNACE!$A$1:$F$12</definedName>
    <definedName function="false" hidden="false" localSheetId="11" name="_xlnm_Print_Area_0_0_0_0_0" vbProcedure="false">FURNACE!$A$1:$F$12</definedName>
    <definedName function="false" hidden="false" localSheetId="11" name="_xlnm_Print_Area_0_0_0_0_0_0" vbProcedure="false">FURNACE!$A$1:$F$12</definedName>
    <definedName function="false" hidden="false" localSheetId="11" name="_xlnm_Print_Area_0_0_0_0_0_0_0" vbProcedure="false">FURNACE!$A$1:$F$12</definedName>
    <definedName function="false" hidden="false" localSheetId="11" name="_xlnm_Print_Area_0_0_0_0_0_0_0_0" vbProcedure="false">FURNACE!$A$1:$F$12</definedName>
    <definedName function="false" hidden="false" localSheetId="11" name="_xlnm_Print_Area_0_0_0_0_0_0_0_0_0" vbProcedure="false">FURNACE!$A$1:$F$12</definedName>
    <definedName function="false" hidden="false" localSheetId="11" name="_xlnm_Print_Area_0_0_0_0_0_0_0_0_0_0" vbProcedure="false">FURNACE!$A$1:$F$12</definedName>
    <definedName function="false" hidden="false" localSheetId="11" name="_xlnm_Print_Area_0_0_0_0_0_0_0_0_0_0_0" vbProcedure="false">FURNACE!$A$1:$F$12</definedName>
    <definedName function="false" hidden="false" localSheetId="11" name="_xlnm_Print_Area_0_0_0_0_0_0_0_0_0_0_0_0" vbProcedure="false">FURNACE!$A$1:$F$12</definedName>
    <definedName function="false" hidden="false" localSheetId="11" name="_xlnm_Print_Area_0_0_0_0_0_0_0_0_0_0_0_0_0" vbProcedure="false">FURNACE!$A$1:$F$12</definedName>
    <definedName function="false" hidden="false" localSheetId="11" name="_xlnm_Print_Area_0_0_0_0_0_0_0_0_0_0_0_0_0_0" vbProcedure="false">FURNACE!$A$1:$F$12</definedName>
    <definedName function="false" hidden="false" localSheetId="11" name="_xlnm_Print_Area_0_0_0_0_0_0_0_0_0_0_0_0_0_0_0" vbProcedure="false">FURNACE!$A$1:$F$12</definedName>
    <definedName function="false" hidden="false" localSheetId="11" name="_xlnm_Print_Area_0_0_0_0_0_0_0_0_0_0_0_0_0_0_0_0" vbProcedure="false">FURNACE!$A$1:$F$12</definedName>
    <definedName function="false" hidden="false" localSheetId="11" name="_xlnm_Print_Area_0_0_0_0_0_0_0_0_0_0_0_0_0_0_0_0_0" vbProcedure="false">FURNACE!$A$1:$F$12</definedName>
    <definedName function="false" hidden="false" localSheetId="11" name="_xlnm_Print_Area_0_0_0_0_0_0_0_0_0_0_0_0_0_0_0_0_0_0" vbProcedure="false">FURNACE!$A$1:$F$12</definedName>
    <definedName function="false" hidden="false" localSheetId="11" name="_xlnm_Print_Area_0_0_0_0_0_0_0_0_0_0_0_0_0_0_0_0_0_0_0" vbProcedure="false">FURNACE!$A$1:$F$12</definedName>
    <definedName function="false" hidden="false" localSheetId="11" name="_xlnm_Print_Area_0_0_0_0_0_0_0_0_0_0_0_0_0_0_0_0_0_0_0_0" vbProcedure="false">FURNACE!$A$1:$F$12</definedName>
    <definedName function="false" hidden="false" localSheetId="11" name="_xlnm_Print_Area_0_0_0_0_0_0_0_0_0_0_0_0_0_0_0_0_0_0_0_0_0" vbProcedure="false">FURNACE!$A$1:$F$12</definedName>
    <definedName function="false" hidden="false" localSheetId="11" name="_xlnm_Print_Area_0_0_0_0_0_0_0_0_0_0_0_0_0_0_0_0_0_0_0_0_0_0" vbProcedure="false">FURNACE!$A$1:$F$12</definedName>
    <definedName function="false" hidden="false" localSheetId="11" name="_xlnm_Print_Area_0_0_0_0_0_0_0_0_0_0_0_0_0_0_0_0_0_0_0_0_0_0_0" vbProcedure="false">FURNACE!$A$1:$F$12</definedName>
    <definedName function="false" hidden="false" localSheetId="11" name="_xlnm_Print_Area_0_0_0_0_0_0_0_0_0_0_0_0_0_0_0_0_0_0_0_0_0_0_0_0" vbProcedure="false">FURNACE!$A$1:$F$12</definedName>
    <definedName function="false" hidden="false" localSheetId="11" name="_xlnm_Print_Area_0_0_0_0_0_0_0_0_0_0_0_0_0_0_0_0_0_0_0_0_0_0_0_0_0" vbProcedure="false">FURNACE!$A$1:$F$12</definedName>
    <definedName function="false" hidden="false" localSheetId="11" name="_xlnm_Print_Area_0_0_0_0_0_0_0_0_0_0_0_0_0_0_0_0_0_0_0_0_0_0_0_0_0_0" vbProcedure="false">FURNACE!$A$1:$F$12</definedName>
    <definedName function="false" hidden="false" localSheetId="11" name="_xlnm_Print_Area_0_0_0_0_0_0_0_0_0_0_0_0_0_0_0_0_0_0_0_0_0_0_0_0_0_0_0" vbProcedure="false">FURNACE!$A$1:$F$12</definedName>
    <definedName function="false" hidden="false" localSheetId="11" name="_xlnm_Print_Area_0_0_0_0_0_0_0_0_0_0_0_0_0_0_0_0_0_0_0_0_0_0_0_0_0_0_0_0" vbProcedure="false">FURNACE!$A$1:$F$12</definedName>
    <definedName function="false" hidden="false" localSheetId="11" name="_xlnm_Print_Area_0_0_0_0_0_0_0_0_0_0_0_0_0_0_0_0_0_0_0_0_0_0_0_0_0_0_0_0_0" vbProcedure="false">FURNACE!$A$1:$F$12</definedName>
    <definedName function="false" hidden="false" localSheetId="11" name="_xlnm_Print_Area_0_0_0_0_0_0_0_0_0_0_0_0_0_0_0_0_0_0_0_0_0_0_0_0_0_0_0_0_0_0" vbProcedure="false">FURNACE!$A$1:$F$12</definedName>
    <definedName function="false" hidden="false" localSheetId="11" name="_xlnm_Print_Area_0_0_0_0_0_0_0_0_0_0_0_0_0_0_0_0_0_0_0_0_0_0_0_0_0_0_0_0_0_0_0" vbProcedure="false">FURNACE!$A$1:$F$12</definedName>
    <definedName function="false" hidden="false" localSheetId="11" name="_xlnm_Print_Area_0_0_0_0_0_0_0_0_0_0_0_0_0_0_0_0_0_0_0_0_0_0_0_0_0_0_0_0_0_0_0_0" vbProcedure="false">FURNACE!$A$1:$F$12</definedName>
    <definedName function="false" hidden="false" localSheetId="11" name="_xlnm_Print_Area_0_0_0_0_0_0_0_0_0_0_0_0_0_0_0_0_0_0_0_0_0_0_0_0_0_0_0_0_0_0_0_0_0" vbProcedure="false">FURNACE!$A$1:$F$12</definedName>
    <definedName function="false" hidden="false" localSheetId="11" name="_xlnm_Print_Area_0_0_0_0_0_0_0_0_0_0_0_0_0_0_0_0_0_0_0_0_0_0_0_0_0_0_0_0_0_0_0_0_0_0" vbProcedure="false">FURNACE!$A$1:$F$12</definedName>
    <definedName function="false" hidden="false" localSheetId="11" name="_xlnm_Print_Area_0_0_0_0_0_0_0_0_0_0_0_0_0_0_0_0_0_0_0_0_0_0_0_0_0_0_0_0_0_0_0_0_0_0_0" vbProcedure="false">FURNACE!$A$1:$F$12</definedName>
    <definedName function="false" hidden="false" localSheetId="11" name="_xlnm_Print_Area_0_0_0_0_0_0_0_0_0_0_0_0_0_0_0_0_0_0_0_0_0_0_0_0_0_0_0_0_0_0_0_0_0_0_0_0" vbProcedure="false">FURNACE!$A$1:$F$12</definedName>
    <definedName function="false" hidden="false" localSheetId="11" name="_xlnm_Print_Area_0_0_0_0_0_0_0_0_0_0_0_0_0_0_0_0_0_0_0_0_0_0_0_0_0_0_0_0_0_0_0_0_0_0_0_0_0" vbProcedure="false">FURNACE!$A$1:$F$12</definedName>
    <definedName function="false" hidden="false" localSheetId="11" name="_xlnm_Print_Area_0_0_0_0_0_0_0_0_0_0_0_0_0_0_0_0_0_0_0_0_0_0_0_0_0_0_0_0_0_0_0_0_0_0_0_0_0_0" vbProcedure="false">FURNACE!$A$1:$F$12</definedName>
    <definedName function="false" hidden="false" localSheetId="11" name="_xlnm_Print_Area_0_0_0_0_0_0_0_0_0_0_0_0_0_0_0_0_0_0_0_0_0_0_0_0_0_0_0_0_0_0_0_0_0_0_0_0_0_0_0" vbProcedure="false">FURNACE!$A$1:$F$12</definedName>
    <definedName function="false" hidden="false" localSheetId="11" name="_xlnm_Print_Area_0_0_0_0_0_0_0_0_0_0_0_0_0_0_0_0_0_0_0_0_0_0_0_0_0_0_0_0_0_0_0_0_0_0_0_0_0_0_0_0" vbProcedure="false">FURNACE!$A$1:$F$12</definedName>
    <definedName function="false" hidden="false" localSheetId="11" name="_xlnm_Print_Area_0_0_0_0_0_0_0_0_0_0_0_0_0_0_0_0_0_0_0_0_0_0_0_0_0_0_0_0_0_0_0_0_0_0_0_0_0_0_0_0_0" vbProcedure="false">FURNACE!$A$1:$F$12</definedName>
    <definedName function="false" hidden="false" localSheetId="11" name="_xlnm_Print_Area_0_0_0_0_0_0_0_0_0_0_0_0_0_0_0_0_0_0_0_0_0_0_0_0_0_0_0_0_0_0_0_0_0_0_0_0_0_0_0_0_0_0" vbProcedure="false">FURNACE!$A$1:$F$12</definedName>
    <definedName function="false" hidden="false" localSheetId="11" name="_xlnm_Print_Area_0_0_0_0_0_0_0_0_0_0_0_0_0_0_0_0_0_0_0_0_0_0_0_0_0_0_0_0_0_0_0_0_0_0_0_0_0_0_0_0_0_0_0" vbProcedure="false">FURNACE!$A$1:$F$12</definedName>
    <definedName function="false" hidden="false" localSheetId="11" name="_xlnm_Print_Area_0_0_0_0_0_0_0_0_0_0_0_0_0_0_0_0_0_0_0_0_0_0_0_0_0_0_0_0_0_0_0_0_0_0_0_0_0_0_0_0_0_0_0_0" vbProcedure="false">FURNACE!$A$1:$F$12</definedName>
    <definedName function="false" hidden="false" localSheetId="11" name="_xlnm_Print_Area_0_0_0_0_0_0_0_0_0_0_0_0_0_0_0_0_0_0_0_0_0_0_0_0_0_0_0_0_0_0_0_0_0_0_0_0_0_0_0_0_0_0_0_0_0" vbProcedure="false">FURNACE!$A$1:$F$12</definedName>
    <definedName function="false" hidden="false" localSheetId="11" name="_xlnm_Print_Area_0_0_0_0_0_0_0_0_0_0_0_0_0_0_0_0_0_0_0_0_0_0_0_0_0_0_0_0_0_0_0_0_0_0_0_0_0_0_0_0_0_0_0_0_0_0" vbProcedure="false">FURNACE!$A$1:$F$12</definedName>
    <definedName function="false" hidden="false" localSheetId="11" name="_xlnm_Print_Area_0_0_0_0_0_0_0_0_0_0_0_0_0_0_0_0_0_0_0_0_0_0_0_0_0_0_0_0_0_0_0_0_0_0_0_0_0_0_0_0_0_0_0_0_0_0_0" vbProcedure="false">FURNACE!$A$1:$F$12</definedName>
    <definedName function="false" hidden="false" localSheetId="11" name="_xlnm_Print_Area_0_0_0_0_0_0_0_0_0_0_0_0_0_0_0_0_0_0_0_0_0_0_0_0_0_0_0_0_0_0_0_0_0_0_0_0_0_0_0_0_0_0_0_0_0_0_0_0" vbProcedure="false">FURNACE!$A$1:$F$12</definedName>
    <definedName function="false" hidden="false" localSheetId="11" name="_xlnm_Print_Area_0_0_0_0_0_0_0_0_0_0_0_0_0_0_0_0_0_0_0_0_0_0_0_0_0_0_0_0_0_0_0_0_0_0_0_0_0_0_0_0_0_0_0_0_0_0_0_0_0" vbProcedure="false">FURNACE!$A$1:$F$12</definedName>
    <definedName function="false" hidden="false" localSheetId="11" name="_xlnm_Print_Area_0_0_0_0_0_0_0_0_0_0_0_0_0_0_0_0_0_0_0_0_0_0_0_0_0_0_0_0_0_0_0_0_0_0_0_0_0_0_0_0_0_0_0_0_0_0_0_0_0_0" vbProcedure="false">FURNACE!$A$1:$F$12</definedName>
    <definedName function="false" hidden="false" localSheetId="11" name="_xlnm_Print_Area_0_0_0_0_0_0_0_0_0_0_0_0_0_0_0_0_0_0_0_0_0_0_0_0_0_0_0_0_0_0_0_0_0_0_0_0_0_0_0_0_0_0_0_0_0_0_0_0_0_0_0" vbProcedure="false">FURNACE!$A$1:$F$12</definedName>
    <definedName function="false" hidden="false" localSheetId="11" name="_xlnm_Print_Area_0_0_0_0_0_0_0_0_0_0_0_0_0_0_0_0_0_0_0_0_0_0_0_0_0_0_0_0_0_0_0_0_0_0_0_0_0_0_0_0_0_0_0_0_0_0_0_0_0_0_0_0" vbProcedure="false">FURNACE!$A$1:$F$12</definedName>
    <definedName function="false" hidden="false" localSheetId="11" name="_xlnm_Print_Area_0_0_0_0_0_0_0_0_0_0_0_0_0_0_0_0_0_0_0_0_0_0_0_0_0_0_0_0_0_0_0_0_0_0_0_0_0_0_0_0_0_0_0_0_0_0_0_0_0_0_0_0_0" vbProcedure="false">FURNACE!$A$1:$F$12</definedName>
    <definedName function="false" hidden="false" localSheetId="11" name="_xlnm_Print_Area_0_0_0_0_0_0_0_0_0_0_0_0_0_0_0_0_0_0_0_0_0_0_0_0_0_0_0_0_0_0_0_0_0_0_0_0_0_0_0_0_0_0_0_0_0_0_0_0_0_0_0_0_0_0" vbProcedure="false">FURNACE!$A$1:$F$12</definedName>
    <definedName function="false" hidden="false" localSheetId="11" name="_xlnm_Print_Area_0_0_0_0_0_0_0_0_0_0_0_0_0_0_0_0_0_0_0_0_0_0_0_0_0_0_0_0_0_0_0_0_0_0_0_0_0_0_0_0_0_0_0_0_0_0_0_0_0_0_0_0_0_0_0" vbProcedure="false">FURNACE!$A$1:$F$12</definedName>
    <definedName function="false" hidden="false" localSheetId="11" name="_xlnm_Print_Area_0_0_0_0_0_0_0_0_0_0_0_0_0_0_0_0_0_0_0_0_0_0_0_0_0_0_0_0_0_0_0_0_0_0_0_0_0_0_0_0_0_0_0_0_0_0_0_0_0_0_0_0_0_0_0_0" vbProcedure="false">FURNACE!$A$1:$F$12</definedName>
    <definedName function="false" hidden="false" localSheetId="11" name="_xlnm_Print_Area_0_0_0_0_0_0_0_0_0_0_0_0_0_0_0_0_0_0_0_0_0_0_0_0_0_0_0_0_0_0_0_0_0_0_0_0_0_0_0_0_0_0_0_0_0_0_0_0_0_0_0_0_0_0_0_0_0" vbProcedure="false">FURNACE!$A$1:$F$12</definedName>
    <definedName function="false" hidden="false" localSheetId="11" name="_xlnm_Print_Area_0_0_0_0_0_0_0_0_0_0_0_0_0_0_0_0_0_0_0_0_0_0_0_0_0_0_0_0_0_0_0_0_0_0_0_0_0_0_0_0_0_0_0_0_0_0_0_0_0_0_0_0_0_0_0_0_0_0" vbProcedure="false">FURNACE!$A$1:$F$12</definedName>
    <definedName function="false" hidden="false" localSheetId="11" name="_xlnm_Print_Area_0_0_0_0_0_0_0_0_0_0_0_0_0_0_0_0_0_0_0_0_0_0_0_0_0_0_0_0_0_0_0_0_0_0_0_0_0_0_0_0_0_0_0_0_0_0_0_0_0_0_0_0_0_0_0_0_0_0_0" vbProcedure="false">FURNACE!$A$1:$F$12</definedName>
    <definedName function="false" hidden="false" localSheetId="11" name="_xlnm_Print_Area_0_0_0_0_0_0_0_0_0_0_0_0_0_0_0_0_0_0_0_0_0_0_0_0_0_0_0_0_0_0_0_0_0_0_0_0_0_0_0_0_0_0_0_0_0_0_0_0_0_0_0_0_0_0_0_0_0_0_0_0" vbProcedure="false">FURNACE!$A$1:$F$12</definedName>
    <definedName function="false" hidden="false" localSheetId="11" name="_xlnm_Print_Area_0_0_0_0_0_0_0_0_0_0_0_0_0_0_0_0_0_0_0_0_0_0_0_0_0_0_0_0_0_0_0_0_0_0_0_0_0_0_0_0_0_0_0_0_0_0_0_0_0_0_0_0_0_0_0_0_0_0_0_0_0" vbProcedure="false">FURNACE!$A$1:$F$12</definedName>
    <definedName function="false" hidden="false" localSheetId="11" name="_xlnm_Print_Area_0_0_0_0_0_0_0_0_0_0_0_0_0_0_0_0_0_0_0_0_0_0_0_0_0_0_0_0_0_0_0_0_0_0_0_0_0_0_0_0_0_0_0_0_0_0_0_0_0_0_0_0_0_0_0_0_0_0_0_0_0_0" vbProcedure="false">FURNACE!$A$1:$F$12</definedName>
    <definedName function="false" hidden="false" localSheetId="11" name="_xlnm_Print_Area_0_0_0_0_0_0_0_0_0_0_0_0_0_0_0_0_0_0_0_0_0_0_0_0_0_0_0_0_0_0_0_0_0_0_0_0_0_0_0_0_0_0_0_0_0_0_0_0_0_0_0_0_0_0_0_0_0_0_0_0_0_0_0" vbProcedure="false">FURNACE!$A$1:$F$12</definedName>
  </definedName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<sst xmlns="http://schemas.openxmlformats.org/spreadsheetml/2006/main" count="2226" uniqueCount="368">
  <si>
    <t xml:space="preserve">FOLLOWING ARE CONTRACTUAL</t>
  </si>
  <si>
    <t xml:space="preserve">OVERALL
INCREASE %</t>
  </si>
  <si>
    <t xml:space="preserve">PLUMBING LABOR RATE</t>
  </si>
  <si>
    <t xml:space="preserve">EMERGENCY CALL OUT</t>
  </si>
  <si>
    <t xml:space="preserve">INCREASE %</t>
  </si>
  <si>
    <t xml:space="preserve">PREVIOUS</t>
  </si>
  <si>
    <t xml:space="preserve">NEW LABOR/HR</t>
  </si>
  <si>
    <r>
      <rPr>
        <b val="true"/>
        <sz val="10"/>
        <rFont val="Wingdings"/>
        <family val="0"/>
        <charset val="1"/>
      </rPr>
      <t xml:space="preserve"> </t>
    </r>
    <r>
      <rPr>
        <b val="true"/>
        <sz val="10"/>
        <rFont val="Trebuchet MS"/>
        <family val="2"/>
        <charset val="1"/>
      </rPr>
      <t xml:space="preserve">This is an over ride</t>
    </r>
  </si>
  <si>
    <t xml:space="preserve">2 YEAR WARRANTY 1/17/18</t>
  </si>
  <si>
    <t xml:space="preserve">3 YEAR WARRANTY 1/17/18</t>
  </si>
  <si>
    <t xml:space="preserve">4 YEAR WARRANTY 1/17/18</t>
  </si>
  <si>
    <t xml:space="preserve">5 YEAR WARRANTY 1/17/18</t>
  </si>
  <si>
    <t xml:space="preserve">6 YEAR WARRANTY 1/17/18</t>
  </si>
  <si>
    <r>
      <rPr>
        <b val="true"/>
        <sz val="10"/>
        <rFont val="Wingdings"/>
        <family val="0"/>
        <charset val="1"/>
      </rPr>
      <t xml:space="preserve"> </t>
    </r>
    <r>
      <rPr>
        <b val="true"/>
        <sz val="10"/>
        <rFont val="Trebuchet MS"/>
        <family val="2"/>
        <charset val="1"/>
      </rPr>
      <t xml:space="preserve">This is an over ride</t>
    </r>
  </si>
  <si>
    <t xml:space="preserve">TAX RATE %</t>
  </si>
  <si>
    <t xml:space="preserve">MARK UP %</t>
  </si>
  <si>
    <t xml:space="preserve">END</t>
  </si>
  <si>
    <t xml:space="preserve">PERMIT PRICING</t>
  </si>
  <si>
    <t xml:space="preserve">HYDRONIC BOILER</t>
  </si>
  <si>
    <t xml:space="preserve">STEAM BOILER</t>
  </si>
  <si>
    <t xml:space="preserve">COMBO UNIT</t>
  </si>
  <si>
    <t xml:space="preserve">FURNACE</t>
  </si>
  <si>
    <t xml:space="preserve">CHIMNEY LINER</t>
  </si>
  <si>
    <t xml:space="preserve">NORMAL DHW</t>
  </si>
  <si>
    <t xml:space="preserve">PV DHW</t>
  </si>
  <si>
    <t xml:space="preserve">TANKLESS DHW</t>
  </si>
  <si>
    <t xml:space="preserve">COIL – CONDENSER – LINE SET</t>
  </si>
  <si>
    <t xml:space="preserve">Quantity</t>
  </si>
  <si>
    <t xml:space="preserve">Description</t>
  </si>
  <si>
    <t xml:space="preserve">UNIT PRICE</t>
  </si>
  <si>
    <t xml:space="preserve">LINE TOTAL</t>
  </si>
  <si>
    <t xml:space="preserve">               GOODMAN A/C SYSTEMS</t>
  </si>
  <si>
    <t xml:space="preserve">A/C COIL-CONDENSER-LINE SET</t>
  </si>
  <si>
    <t xml:space="preserve">DESCRIPTION</t>
  </si>
  <si>
    <t xml:space="preserve">UNIT COST</t>
  </si>
  <si>
    <t xml:space="preserve">Increase %</t>
  </si>
  <si>
    <t xml:space="preserve">Cost + Increase</t>
  </si>
  <si>
    <t xml:space="preserve">Tax</t>
  </si>
  <si>
    <t xml:space="preserve">Tax + Cost</t>
  </si>
  <si>
    <t xml:space="preserve">Mark Up</t>
  </si>
  <si>
    <t xml:space="preserve">TOTAL</t>
  </si>
  <si>
    <t xml:space="preserve">QTY</t>
  </si>
  <si>
    <t xml:space="preserve">WRNTY</t>
  </si>
  <si>
    <t xml:space="preserve">Total Cost</t>
  </si>
  <si>
    <t xml:space="preserve">GOODMAN 16 SEER, 2-ton R410A, GSX16024, ¾ Line Set</t>
  </si>
  <si>
    <t xml:space="preserve">Coil</t>
  </si>
  <si>
    <t xml:space="preserve">Labor</t>
  </si>
  <si>
    <t xml:space="preserve">Condenser</t>
  </si>
  <si>
    <t xml:space="preserve">Following for LEEN  Readings  HVAC</t>
  </si>
  <si>
    <t xml:space="preserve">Line Set</t>
  </si>
  <si>
    <t xml:space="preserve"> “Replacement (New) Central AC/Air Source Heat Pump Capacity (BTUs)” = 24,000</t>
  </si>
  <si>
    <t xml:space="preserve">Total less LABOR</t>
  </si>
  <si>
    <t xml:space="preserve">“Replacement (New) Central AC/Air Source Heat Pump – SEER” = 16</t>
  </si>
  <si>
    <t xml:space="preserve">“Replacement (New) Central AC/Air Source Heat Pump – EER” = 14</t>
  </si>
  <si>
    <r>
      <rPr>
        <b val="true"/>
        <i val="true"/>
        <sz val="8"/>
        <color rgb="FF8B0000"/>
        <rFont val="Trebuchet MS"/>
        <family val="2"/>
        <charset val="1"/>
      </rPr>
      <t xml:space="preserve">MODEL NUMBER SPECIFIC = </t>
    </r>
    <r>
      <rPr>
        <b val="true"/>
        <i val="true"/>
        <sz val="8"/>
        <color rgb="FF8B0000"/>
        <rFont val="Arial Rounded MT Bold"/>
        <family val="2"/>
        <charset val="1"/>
      </rPr>
      <t xml:space="preserve">CAPF1824B</t>
    </r>
  </si>
  <si>
    <t xml:space="preserve">GOODMAN 16 SEER, 2.5-ton R410A, GSX160301, ¾ Line Set</t>
  </si>
  <si>
    <t xml:space="preserve"> “Replacement (New) Central AC/Air Source Heat Pump Capacity (BTUs)” = 30,000</t>
  </si>
  <si>
    <t xml:space="preserve">GOODMAN 16 SEER, 3-ton R410A, GSX160361, ¾ Line Set</t>
  </si>
  <si>
    <t xml:space="preserve"> “Replacement (New) Central AC/Air Source Heat Pump Capacity (BTUs)” = 36,000</t>
  </si>
  <si>
    <r>
      <rPr>
        <b val="true"/>
        <i val="true"/>
        <sz val="8"/>
        <color rgb="FF8B0000"/>
        <rFont val="Trebuchet MS"/>
        <family val="2"/>
        <charset val="1"/>
      </rPr>
      <t xml:space="preserve">MODEL NUMBER SPECIFIC = </t>
    </r>
    <r>
      <rPr>
        <b val="true"/>
        <i val="true"/>
        <sz val="8"/>
        <color rgb="FF8B0000"/>
        <rFont val="Arial Rounded MT Bold"/>
        <family val="2"/>
        <charset val="1"/>
      </rPr>
      <t xml:space="preserve">CAPF3636B6</t>
    </r>
  </si>
  <si>
    <t xml:space="preserve">               RHEEM / RUUD A/C SYSTEMS</t>
  </si>
  <si>
    <t xml:space="preserve">RHEEM/RUUD 16, SEER 1.5-ton R410A, RA1624, ¾ Line Set</t>
  </si>
  <si>
    <t xml:space="preserve"> “Replacement (New) Central AC/Air Source Heat Pump Capacity (BTUs)” = 18,000</t>
  </si>
  <si>
    <r>
      <rPr>
        <b val="true"/>
        <i val="true"/>
        <sz val="8"/>
        <color rgb="FF8B0000"/>
        <rFont val="Trebuchet MS"/>
        <family val="2"/>
        <charset val="1"/>
      </rPr>
      <t xml:space="preserve">MODEL NUMBER SPECIFIC = </t>
    </r>
    <r>
      <rPr>
        <b val="true"/>
        <i val="true"/>
        <sz val="8"/>
        <color rgb="FF8B0000"/>
        <rFont val="Arial Rounded MT Bold"/>
        <family val="2"/>
        <charset val="1"/>
      </rPr>
      <t xml:space="preserve">RA1618AJ1NA</t>
    </r>
  </si>
  <si>
    <t xml:space="preserve">RHEEM/RUUD 16 SEER, 2-ton R410A, RA1624, ¾ Line Set</t>
  </si>
  <si>
    <r>
      <rPr>
        <b val="true"/>
        <i val="true"/>
        <sz val="8"/>
        <color rgb="FF8B0000"/>
        <rFont val="Trebuchet MS"/>
        <family val="2"/>
        <charset val="1"/>
      </rPr>
      <t xml:space="preserve">MODEL NUMBER SPECIFIC = </t>
    </r>
    <r>
      <rPr>
        <b val="true"/>
        <i val="true"/>
        <sz val="8"/>
        <color rgb="FF8B0000"/>
        <rFont val="Arial Rounded MT Bold"/>
        <family val="2"/>
        <charset val="1"/>
      </rPr>
      <t xml:space="preserve">RCF2417HTAMCA</t>
    </r>
  </si>
  <si>
    <t xml:space="preserve">RHEEM/RUUD 16 SEER, 2.5-ton R410A, RA1624, ¾ Line Set</t>
  </si>
  <si>
    <r>
      <rPr>
        <b val="true"/>
        <i val="true"/>
        <sz val="8"/>
        <color rgb="FF8B0000"/>
        <rFont val="Trebuchet MS"/>
        <family val="2"/>
        <charset val="1"/>
      </rPr>
      <t xml:space="preserve">MODEL NUMBER SPECIFIC = </t>
    </r>
    <r>
      <rPr>
        <b val="true"/>
        <i val="true"/>
        <sz val="8"/>
        <color rgb="FF8B0000"/>
        <rFont val="Arial Rounded MT Bold"/>
        <family val="2"/>
        <charset val="1"/>
      </rPr>
      <t xml:space="preserve">RA1630AJ1NA</t>
    </r>
  </si>
  <si>
    <t xml:space="preserve">A/C CONDENSER-AIR HANDLER-LINE SET</t>
  </si>
  <si>
    <t xml:space="preserve">RHEEM/RUUD 16 SEER, 3-ton R410A, AJ1NA</t>
  </si>
  <si>
    <t xml:space="preserve">Air Handler and Components</t>
  </si>
  <si>
    <t xml:space="preserve">Air Handler *</t>
  </si>
  <si>
    <t xml:space="preserve">¾ Line Set</t>
  </si>
  <si>
    <t xml:space="preserve">Labor for two men</t>
  </si>
  <si>
    <t xml:space="preserve">* Air Handler Components</t>
  </si>
  <si>
    <t xml:space="preserve">Air Handler</t>
  </si>
  <si>
    <t xml:space="preserve">¾ WHIP</t>
  </si>
  <si>
    <t xml:space="preserve">¾ PVC</t>
  </si>
  <si>
    <t xml:space="preserve">¾ Poly Adapter</t>
  </si>
  <si>
    <t xml:space="preserve">Hose Clamp</t>
  </si>
  <si>
    <t xml:space="preserve">Combined Descriptions</t>
  </si>
  <si>
    <r>
      <rPr>
        <sz val="8"/>
        <color rgb="FF000000"/>
        <rFont val="Trebuchet MS"/>
        <family val="2"/>
        <charset val="1"/>
      </rPr>
      <t xml:space="preserve">Needs new A/C system: 9999 ton, R410A condenser.  The existing unit uses R22, but is not working at all.  
</t>
    </r>
    <r>
      <rPr>
        <sz val="8"/>
        <rFont val="Trebuchet MS"/>
        <family val="2"/>
        <charset val="1"/>
      </rPr>
      <t xml:space="preserve">Following is the replacement proposal you requested for an air conditioning unit for the house.  
</t>
    </r>
    <r>
      <rPr>
        <sz val="8"/>
        <color rgb="FF000000"/>
        <rFont val="Trebuchet MS"/>
        <family val="2"/>
        <charset val="1"/>
      </rPr>
      <t xml:space="preserve">
</t>
    </r>
    <r>
      <rPr>
        <sz val="8"/>
        <rFont val="Trebuchet MS"/>
        <family val="2"/>
        <charset val="1"/>
      </rPr>
      <t xml:space="preserve">To replace the unit, must: shut off the furnace; shut off power; disconnect the whip; evacuate any remaining coolant in the old unit; disconnect the coolant line to the condenser; disconnect a-coil from the house duct work; remove old a-coil; remove old condenser; install new condenser; install replacement a-coil; adjust transition piece to the house duct work as necessary; install replacement condenser refrigeration line; charge the condenser with refrigerant; turn on power to the furnace; turn on power to the condenser; test; check for leaks; set for normal operation.</t>
    </r>
  </si>
  <si>
    <t xml:space="preserve">AQUASTAT</t>
  </si>
  <si>
    <t xml:space="preserve">Aqustat</t>
  </si>
  <si>
    <t xml:space="preserve">Aquastat</t>
  </si>
  <si>
    <t xml:space="preserve">The aquastat on the boiler has failed and must be replaced.  To do this, must: shut off the boiler; drain down the boiler; remove the expansion tank; remove the failing aquastat; install the replacement aquastat; re-install the expansion tank; re-fill the boiler; bleed the system; set for normal operation.</t>
  </si>
  <si>
    <t xml:space="preserve">HYDRONIC BOILER – 85%</t>
  </si>
  <si>
    <t xml:space="preserve">BUDERUS HYDRONIC BOILERS</t>
  </si>
  <si>
    <t xml:space="preserve">BOILER – HYDRONIC</t>
  </si>
  <si>
    <t xml:space="preserve">Buderus: M/N GC124/3II; 74,000BTU; AFUE 85%</t>
  </si>
  <si>
    <t xml:space="preserve">Boiler</t>
  </si>
  <si>
    <t xml:space="preserve">Materials</t>
  </si>
  <si>
    <t xml:space="preserve">Electrical hook up</t>
  </si>
  <si>
    <t xml:space="preserve">Elec Hook Up</t>
  </si>
  <si>
    <t xml:space="preserve">Delivery and Haul Away</t>
  </si>
  <si>
    <t xml:space="preserve">Dlvry &amp; Haul</t>
  </si>
  <si>
    <t xml:space="preserve">Labor for two men at 8 hours each man</t>
  </si>
  <si>
    <t xml:space="preserve">Permit</t>
  </si>
  <si>
    <t xml:space="preserve">BUDERUS</t>
  </si>
  <si>
    <t xml:space="preserve">BTU IN</t>
  </si>
  <si>
    <t xml:space="preserve">COST</t>
  </si>
  <si>
    <t xml:space="preserve">AFUE</t>
  </si>
  <si>
    <t xml:space="preserve">Flue Min.</t>
  </si>
  <si>
    <t xml:space="preserve">GC124/3II</t>
  </si>
  <si>
    <t xml:space="preserve">5”</t>
  </si>
  <si>
    <t xml:space="preserve">AVERAGE</t>
  </si>
  <si>
    <r>
      <rPr>
        <sz val="8"/>
        <rFont val="Trebuchet MS"/>
        <family val="2"/>
        <charset val="1"/>
      </rPr>
      <t xml:space="preserve">Permit Hydronic Boiler        </t>
    </r>
    <r>
      <rPr>
        <b val="true"/>
        <sz val="8"/>
        <rFont val="Trebuchet MS"/>
        <family val="2"/>
        <charset val="1"/>
      </rPr>
      <t xml:space="preserve">● </t>
    </r>
    <r>
      <rPr>
        <sz val="8"/>
        <rFont val="Trebuchet MS"/>
        <family val="2"/>
        <charset val="1"/>
      </rPr>
      <t xml:space="preserve">EO $730 </t>
    </r>
    <r>
      <rPr>
        <b val="true"/>
        <sz val="8"/>
        <rFont val="Trebuchet MS"/>
        <family val="2"/>
        <charset val="1"/>
      </rPr>
      <t xml:space="preserve">●</t>
    </r>
  </si>
  <si>
    <t xml:space="preserve">Buderus: M/N GC124/4II; 103,000BTU; AFUE 85%</t>
  </si>
  <si>
    <t xml:space="preserve">GC124/4II</t>
  </si>
  <si>
    <t xml:space="preserve">Buderus: M/N GC124/5II; 132,000BTU; AFUE 85%</t>
  </si>
  <si>
    <r>
      <rPr>
        <sz val="8"/>
        <rFont val="Trebuchet MS"/>
        <family val="2"/>
        <charset val="1"/>
      </rPr>
      <t xml:space="preserve">Permit                                                     </t>
    </r>
    <r>
      <rPr>
        <sz val="8"/>
        <rFont val="Arial Black"/>
        <family val="2"/>
        <charset val="1"/>
      </rPr>
      <t xml:space="preserve"> EO $730 </t>
    </r>
  </si>
  <si>
    <r>
      <rPr>
        <b val="true"/>
        <sz val="8"/>
        <rFont val="Trebuchet MS"/>
        <family val="2"/>
        <charset val="1"/>
      </rPr>
      <t xml:space="preserve">   </t>
    </r>
    <r>
      <rPr>
        <b val="true"/>
        <i val="true"/>
        <sz val="8"/>
        <rFont val="Trebuchet MS"/>
        <family val="2"/>
        <charset val="1"/>
      </rPr>
      <t xml:space="preserve"> </t>
    </r>
    <r>
      <rPr>
        <b val="true"/>
        <sz val="8"/>
        <rFont val="Wingdings"/>
        <family val="0"/>
        <charset val="1"/>
      </rPr>
      <t xml:space="preserve"></t>
    </r>
    <r>
      <rPr>
        <b val="true"/>
        <i val="true"/>
        <sz val="8"/>
        <rFont val="Trebuchet MS"/>
        <family val="2"/>
        <charset val="1"/>
      </rPr>
      <t xml:space="preserve">    </t>
    </r>
    <r>
      <rPr>
        <b val="true"/>
        <sz val="8"/>
        <rFont val="Trebuchet MS"/>
        <family val="2"/>
        <charset val="1"/>
      </rPr>
      <t xml:space="preserve">132,000/112,200   6”   </t>
    </r>
    <r>
      <rPr>
        <b val="true"/>
        <i val="true"/>
        <sz val="8"/>
        <rFont val="Trebuchet MS"/>
        <family val="2"/>
        <charset val="1"/>
      </rPr>
      <t xml:space="preserve"> </t>
    </r>
    <r>
      <rPr>
        <b val="true"/>
        <sz val="8"/>
        <rFont val="Wingdings"/>
        <family val="0"/>
        <charset val="1"/>
      </rPr>
      <t xml:space="preserve"></t>
    </r>
    <r>
      <rPr>
        <b val="true"/>
        <i val="true"/>
        <sz val="8"/>
        <rFont val="Trebuchet MS"/>
        <family val="2"/>
        <charset val="1"/>
      </rPr>
      <t xml:space="preserve">    </t>
    </r>
  </si>
  <si>
    <t xml:space="preserve">GC144/5II</t>
  </si>
  <si>
    <t xml:space="preserve">6”</t>
  </si>
  <si>
    <t xml:space="preserve">Buderus: M/N G234X/38; 160,000BTU; AFUE 85%</t>
  </si>
  <si>
    <r>
      <rPr>
        <sz val="8"/>
        <rFont val="Trebuchet MS"/>
        <family val="2"/>
        <charset val="1"/>
      </rPr>
      <t xml:space="preserve">Permit                                                      </t>
    </r>
    <r>
      <rPr>
        <sz val="8"/>
        <rFont val="Arial Black"/>
        <family val="2"/>
        <charset val="1"/>
      </rPr>
      <t xml:space="preserve">EO $730 </t>
    </r>
  </si>
  <si>
    <r>
      <rPr>
        <b val="true"/>
        <sz val="8"/>
        <rFont val="Trebuchet MS"/>
        <family val="2"/>
        <charset val="1"/>
      </rPr>
      <t xml:space="preserve">   </t>
    </r>
    <r>
      <rPr>
        <b val="true"/>
        <i val="true"/>
        <sz val="8"/>
        <rFont val="Trebuchet MS"/>
        <family val="2"/>
        <charset val="1"/>
      </rPr>
      <t xml:space="preserve"> </t>
    </r>
    <r>
      <rPr>
        <b val="true"/>
        <sz val="8"/>
        <rFont val="Wingdings"/>
        <family val="0"/>
        <charset val="1"/>
      </rPr>
      <t xml:space="preserve"></t>
    </r>
    <r>
      <rPr>
        <b val="true"/>
        <i val="true"/>
        <sz val="8"/>
        <rFont val="Trebuchet MS"/>
        <family val="2"/>
        <charset val="1"/>
      </rPr>
      <t xml:space="preserve">    </t>
    </r>
    <r>
      <rPr>
        <b val="true"/>
        <sz val="8"/>
        <rFont val="Trebuchet MS"/>
        <family val="2"/>
        <charset val="1"/>
      </rPr>
      <t xml:space="preserve">160,000/136,000   7”  </t>
    </r>
    <r>
      <rPr>
        <b val="true"/>
        <i val="true"/>
        <sz val="8"/>
        <rFont val="Trebuchet MS"/>
        <family val="2"/>
        <charset val="1"/>
      </rPr>
      <t xml:space="preserve"> </t>
    </r>
    <r>
      <rPr>
        <b val="true"/>
        <sz val="8"/>
        <rFont val="Wingdings"/>
        <family val="0"/>
        <charset val="1"/>
      </rPr>
      <t xml:space="preserve"></t>
    </r>
  </si>
  <si>
    <t xml:space="preserve">G234X/38</t>
  </si>
  <si>
    <t xml:space="preserve">7”</t>
  </si>
  <si>
    <t xml:space="preserve">Buderus: M/N G234X/45; 187,000BTU; AFUE 85%</t>
  </si>
  <si>
    <r>
      <rPr>
        <b val="true"/>
        <sz val="8"/>
        <rFont val="Wingdings"/>
        <family val="0"/>
        <charset val="1"/>
      </rPr>
      <t xml:space="preserve"></t>
    </r>
    <r>
      <rPr>
        <b val="true"/>
        <i val="true"/>
        <sz val="8"/>
        <rFont val="Trebuchet MS"/>
        <family val="2"/>
        <charset val="1"/>
      </rPr>
      <t xml:space="preserve">    </t>
    </r>
    <r>
      <rPr>
        <b val="true"/>
        <sz val="8"/>
        <rFont val="Trebuchet MS"/>
        <family val="2"/>
        <charset val="1"/>
      </rPr>
      <t xml:space="preserve">187,000/158,950   7”   </t>
    </r>
    <r>
      <rPr>
        <b val="true"/>
        <i val="true"/>
        <sz val="8"/>
        <rFont val="Trebuchet MS"/>
        <family val="2"/>
        <charset val="1"/>
      </rPr>
      <t xml:space="preserve"> </t>
    </r>
    <r>
      <rPr>
        <b val="true"/>
        <sz val="8"/>
        <rFont val="Wingdings"/>
        <family val="0"/>
        <charset val="1"/>
      </rPr>
      <t xml:space="preserve"></t>
    </r>
  </si>
  <si>
    <t xml:space="preserve">G234X/45</t>
  </si>
  <si>
    <t xml:space="preserve">Buderus: M/N G234X/55; 228,000BTU; AFUE 85%</t>
  </si>
  <si>
    <r>
      <rPr>
        <b val="true"/>
        <sz val="8"/>
        <rFont val="Trebuchet MS"/>
        <family val="2"/>
        <charset val="1"/>
      </rPr>
      <t xml:space="preserve">   </t>
    </r>
    <r>
      <rPr>
        <b val="true"/>
        <i val="true"/>
        <sz val="8"/>
        <rFont val="Trebuchet MS"/>
        <family val="2"/>
        <charset val="1"/>
      </rPr>
      <t xml:space="preserve"> </t>
    </r>
    <r>
      <rPr>
        <b val="true"/>
        <sz val="8"/>
        <rFont val="Wingdings"/>
        <family val="0"/>
        <charset val="1"/>
      </rPr>
      <t xml:space="preserve"></t>
    </r>
    <r>
      <rPr>
        <b val="true"/>
        <i val="true"/>
        <sz val="8"/>
        <rFont val="Trebuchet MS"/>
        <family val="2"/>
        <charset val="1"/>
      </rPr>
      <t xml:space="preserve">    </t>
    </r>
    <r>
      <rPr>
        <b val="true"/>
        <sz val="8"/>
        <rFont val="Trebuchet MS"/>
        <family val="2"/>
        <charset val="1"/>
      </rPr>
      <t xml:space="preserve">228,000/194,000   7”   </t>
    </r>
    <r>
      <rPr>
        <b val="true"/>
        <i val="true"/>
        <sz val="8"/>
        <rFont val="Trebuchet MS"/>
        <family val="2"/>
        <charset val="1"/>
      </rPr>
      <t xml:space="preserve"> </t>
    </r>
    <r>
      <rPr>
        <b val="true"/>
        <sz val="8"/>
        <rFont val="Wingdings"/>
        <family val="0"/>
        <charset val="1"/>
      </rPr>
      <t xml:space="preserve"></t>
    </r>
    <r>
      <rPr>
        <b val="true"/>
        <i val="true"/>
        <sz val="8"/>
        <rFont val="Trebuchet MS"/>
        <family val="2"/>
        <charset val="1"/>
      </rPr>
      <t xml:space="preserve">    </t>
    </r>
  </si>
  <si>
    <t xml:space="preserve">G234X/55</t>
  </si>
  <si>
    <t xml:space="preserve">Buderus: M/N G234X/64; 266,000BTU; AFUE 85%</t>
  </si>
  <si>
    <r>
      <rPr>
        <b val="true"/>
        <sz val="8"/>
        <rFont val="Trebuchet MS"/>
        <family val="2"/>
        <charset val="1"/>
      </rPr>
      <t xml:space="preserve">   </t>
    </r>
    <r>
      <rPr>
        <b val="true"/>
        <i val="true"/>
        <sz val="8"/>
        <rFont val="Trebuchet MS"/>
        <family val="2"/>
        <charset val="1"/>
      </rPr>
      <t xml:space="preserve"> </t>
    </r>
    <r>
      <rPr>
        <b val="true"/>
        <sz val="8"/>
        <rFont val="Wingdings"/>
        <family val="0"/>
        <charset val="1"/>
      </rPr>
      <t xml:space="preserve"></t>
    </r>
    <r>
      <rPr>
        <b val="true"/>
        <i val="true"/>
        <sz val="8"/>
        <rFont val="Trebuchet MS"/>
        <family val="2"/>
        <charset val="1"/>
      </rPr>
      <t xml:space="preserve">    </t>
    </r>
    <r>
      <rPr>
        <b val="true"/>
        <sz val="8"/>
        <rFont val="Trebuchet MS"/>
        <family val="2"/>
        <charset val="1"/>
      </rPr>
      <t xml:space="preserve">266,000/226,000   8”   </t>
    </r>
    <r>
      <rPr>
        <b val="true"/>
        <i val="true"/>
        <sz val="8"/>
        <rFont val="Trebuchet MS"/>
        <family val="2"/>
        <charset val="1"/>
      </rPr>
      <t xml:space="preserve"> </t>
    </r>
    <r>
      <rPr>
        <b val="true"/>
        <sz val="8"/>
        <rFont val="Wingdings"/>
        <family val="0"/>
        <charset val="1"/>
      </rPr>
      <t xml:space="preserve"></t>
    </r>
    <r>
      <rPr>
        <b val="true"/>
        <i val="true"/>
        <sz val="8"/>
        <rFont val="Trebuchet MS"/>
        <family val="2"/>
        <charset val="1"/>
      </rPr>
      <t xml:space="preserve">    </t>
    </r>
  </si>
  <si>
    <t xml:space="preserve">G234X/64</t>
  </si>
  <si>
    <t xml:space="preserve">8”</t>
  </si>
  <si>
    <t xml:space="preserve">BRADFORD WHITE HYDRONIC BOILERS</t>
  </si>
  <si>
    <t xml:space="preserve">Bradford White: M/N BMFTHW140NA1XN; 140,000 BTU; AFUE 95%</t>
  </si>
  <si>
    <t xml:space="preserve">PVC concentric vent with termination kit and piping</t>
  </si>
  <si>
    <t xml:space="preserve">Concentric Kit</t>
  </si>
  <si>
    <t xml:space="preserve">Bradford White</t>
  </si>
  <si>
    <t xml:space="preserve">BMF…..140</t>
  </si>
  <si>
    <t xml:space="preserve">Hydronic Description</t>
  </si>
  <si>
    <t xml:space="preserve">To do this we must: shut off gas; shut off water; disconnect water line connection; disconnect gas line connection; drain down boiler; disconnect from house line;  remove old boiler; install replacement boiler; connect to house line; connect to water line; fill boiler; test for water leaks; connect to gas line; test for gas leaks; commission boiler and bleed house lines; set for normal operation.
This will also require a chimney liner.</t>
  </si>
  <si>
    <t xml:space="preserve">Indirect DHW Description</t>
  </si>
  <si>
    <t xml:space="preserve">INDIRECT
DHW</t>
  </si>
  <si>
    <t xml:space="preserve">The Indirect DHW for the hydronic boiler is leaking and must be replaced.  To do this, must: shut off the boiler; shut off the water; drain down the house line connections; drain down the boiler; drain down the faulty Indirect DHW; disconnect the water lines from the boiler; disconnect the house water lines; remove the existing Indirect DHW; place the new Indirect DHW; repipe copper lines to the Indirect DHW including the house water lines, lines to and from the hydronic boiler; fill the hydronic boiler and the Indirect DHW; bleed the boiler; bleed the Indirect DHW; check for water leaks; turn on the gas; check for gas leaks; re-commission the hydronic boiler; set for normal operation.</t>
  </si>
  <si>
    <t xml:space="preserve">HYDRONIC BOILER – 90%+ – Condensing</t>
  </si>
  <si>
    <t xml:space="preserve">BOILER HYDRONIC-Condensing</t>
  </si>
  <si>
    <t xml:space="preserve">Williamson: M/N GWC-070-W; 070,000BTU; AFUE 91%</t>
  </si>
  <si>
    <r>
      <rPr>
        <b val="true"/>
        <sz val="8"/>
        <rFont val="Trebuchet MS"/>
        <family val="2"/>
        <charset val="1"/>
      </rPr>
      <t xml:space="preserve">   </t>
    </r>
    <r>
      <rPr>
        <b val="true"/>
        <i val="true"/>
        <sz val="8"/>
        <rFont val="Trebuchet MS"/>
        <family val="2"/>
        <charset val="1"/>
      </rPr>
      <t xml:space="preserve"> </t>
    </r>
    <r>
      <rPr>
        <b val="true"/>
        <sz val="8"/>
        <rFont val="Wingdings"/>
        <family val="0"/>
        <charset val="1"/>
      </rPr>
      <t xml:space="preserve"></t>
    </r>
    <r>
      <rPr>
        <b val="true"/>
        <i val="true"/>
        <sz val="8"/>
        <rFont val="Trebuchet MS"/>
        <family val="2"/>
        <charset val="1"/>
      </rPr>
      <t xml:space="preserve">    </t>
    </r>
    <r>
      <rPr>
        <b val="true"/>
        <sz val="8"/>
        <rFont val="Trebuchet MS"/>
        <family val="2"/>
        <charset val="1"/>
      </rPr>
      <t xml:space="preserve">70,000/63,700    </t>
    </r>
    <r>
      <rPr>
        <b val="true"/>
        <sz val="8"/>
        <rFont val="Wingdings"/>
        <family val="0"/>
        <charset val="1"/>
      </rPr>
      <t xml:space="preserve"></t>
    </r>
  </si>
  <si>
    <t xml:space="preserve">WILLIAMSON</t>
  </si>
  <si>
    <t xml:space="preserve">GWC-070-W</t>
  </si>
  <si>
    <t xml:space="preserve">Williamson: M/N GWC-105-W; 105,000BTU; AFUE 91%</t>
  </si>
  <si>
    <r>
      <rPr>
        <b val="true"/>
        <sz val="8"/>
        <rFont val="Wingdings"/>
        <family val="0"/>
        <charset val="1"/>
      </rPr>
      <t xml:space="preserve"></t>
    </r>
    <r>
      <rPr>
        <b val="true"/>
        <sz val="8"/>
        <rFont val="Trebuchet MS"/>
        <family val="2"/>
        <charset val="1"/>
      </rPr>
      <t xml:space="preserve">    105,000/95,550   </t>
    </r>
    <r>
      <rPr>
        <b val="true"/>
        <i val="true"/>
        <sz val="8"/>
        <rFont val="Trebuchet MS"/>
        <family val="2"/>
        <charset val="1"/>
      </rPr>
      <t xml:space="preserve"> </t>
    </r>
    <r>
      <rPr>
        <b val="true"/>
        <sz val="8"/>
        <rFont val="Wingdings"/>
        <family val="0"/>
        <charset val="1"/>
      </rPr>
      <t xml:space="preserve"></t>
    </r>
    <r>
      <rPr>
        <b val="true"/>
        <i val="true"/>
        <sz val="8"/>
        <rFont val="Trebuchet MS"/>
        <family val="2"/>
        <charset val="1"/>
      </rPr>
      <t xml:space="preserve">    </t>
    </r>
  </si>
  <si>
    <t xml:space="preserve">GWC-105-W</t>
  </si>
  <si>
    <t xml:space="preserve">Williamson: M/N GWC-140-W; 140,000BTU; AFUE 91%</t>
  </si>
  <si>
    <r>
      <rPr>
        <b val="true"/>
        <sz val="8"/>
        <rFont val="Trebuchet MS"/>
        <family val="2"/>
        <charset val="1"/>
      </rPr>
      <t xml:space="preserve">   </t>
    </r>
    <r>
      <rPr>
        <b val="true"/>
        <i val="true"/>
        <sz val="8"/>
        <rFont val="Trebuchet MS"/>
        <family val="2"/>
        <charset val="1"/>
      </rPr>
      <t xml:space="preserve"> </t>
    </r>
    <r>
      <rPr>
        <b val="true"/>
        <sz val="8"/>
        <rFont val="Wingdings"/>
        <family val="0"/>
        <charset val="1"/>
      </rPr>
      <t xml:space="preserve"></t>
    </r>
    <r>
      <rPr>
        <b val="true"/>
        <i val="true"/>
        <sz val="8"/>
        <rFont val="Trebuchet MS"/>
        <family val="2"/>
        <charset val="1"/>
      </rPr>
      <t xml:space="preserve">    </t>
    </r>
    <r>
      <rPr>
        <b val="true"/>
        <sz val="8"/>
        <rFont val="Trebuchet MS"/>
        <family val="2"/>
        <charset val="1"/>
      </rPr>
      <t xml:space="preserve">140,000/125,000    </t>
    </r>
    <r>
      <rPr>
        <b val="true"/>
        <sz val="8"/>
        <rFont val="Wingdings"/>
        <family val="0"/>
        <charset val="1"/>
      </rPr>
      <t xml:space="preserve"></t>
    </r>
  </si>
  <si>
    <t xml:space="preserve">GWC-140-W</t>
  </si>
  <si>
    <t xml:space="preserve">Williamson: M/N GWC-175-W; 175,000BTU; AFUE 91%</t>
  </si>
  <si>
    <r>
      <rPr>
        <b val="true"/>
        <sz val="8"/>
        <rFont val="Wingdings"/>
        <family val="0"/>
        <charset val="1"/>
      </rPr>
      <t xml:space="preserve"></t>
    </r>
    <r>
      <rPr>
        <b val="true"/>
        <sz val="8"/>
        <rFont val="Trebuchet MS"/>
        <family val="2"/>
        <charset val="1"/>
      </rPr>
      <t xml:space="preserve">    175,000/150,000   </t>
    </r>
    <r>
      <rPr>
        <b val="true"/>
        <i val="true"/>
        <sz val="8"/>
        <rFont val="Trebuchet MS"/>
        <family val="2"/>
        <charset val="1"/>
      </rPr>
      <t xml:space="preserve"> </t>
    </r>
    <r>
      <rPr>
        <b val="true"/>
        <sz val="8"/>
        <rFont val="Wingdings"/>
        <family val="0"/>
        <charset val="1"/>
      </rPr>
      <t xml:space="preserve"></t>
    </r>
    <r>
      <rPr>
        <b val="true"/>
        <i val="true"/>
        <sz val="8"/>
        <rFont val="Trebuchet MS"/>
        <family val="2"/>
        <charset val="1"/>
      </rPr>
      <t xml:space="preserve">    </t>
    </r>
  </si>
  <si>
    <t xml:space="preserve">GWC-175-W</t>
  </si>
  <si>
    <t xml:space="preserve">DHW - INDIRECT</t>
  </si>
  <si>
    <t xml:space="preserve">Williamson: M/N GL-42-W 39gal Indirect</t>
  </si>
  <si>
    <t xml:space="preserve">ID-DHW</t>
  </si>
  <si>
    <t xml:space="preserve">Pipe and fittings</t>
  </si>
  <si>
    <t xml:space="preserve">Pipe &amp; Fittings</t>
  </si>
  <si>
    <t xml:space="preserve">GL-42-W</t>
  </si>
  <si>
    <t xml:space="preserve">Williamson DHW: GL-53-W 53gal Indirect</t>
  </si>
  <si>
    <t xml:space="preserve">GL-53-W</t>
  </si>
  <si>
    <t xml:space="preserve">Hydronic Description with Embedded Liner</t>
  </si>
  <si>
    <t xml:space="preserve">The chimney has an embedded liner and won’t come out. 
Need proposal for 90+ boiler to solve the problem.  
To do this, must: shut off gas; shut off water; disconnect water line connection; disconnect gas line connection; drain down boiler; disconnect from house line;  remove old boiler; install replacement boiler; core drill through foundation for PVC piping; connect to house line; connect to water line; fill boiler; test for water leaks; connect to gas line; test for gas leaks; commission boiler and bleed house lines; set for normal operation.</t>
  </si>
  <si>
    <t xml:space="preserve">EXPANSION TANK</t>
  </si>
  <si>
    <t xml:space="preserve">Expansion Tank</t>
  </si>
  <si>
    <t xml:space="preserve">Exp Tnk</t>
  </si>
  <si>
    <t xml:space="preserve">Tee and Ball Valve</t>
  </si>
  <si>
    <t xml:space="preserve">Tee</t>
  </si>
  <si>
    <t xml:space="preserve">Ball Valve</t>
  </si>
  <si>
    <t xml:space="preserve">Must shut down boiler; drain down boiler; remove old expansion tank and connections; install new expansion tank and connections; refill boiler; bleed system; test boiler; set for normal operation.</t>
  </si>
  <si>
    <t xml:space="preserve">ZONE VALVES</t>
  </si>
  <si>
    <t xml:space="preserve">Materials – zone valves</t>
  </si>
  <si>
    <t xml:space="preserve">Zone valve</t>
  </si>
  <si>
    <t xml:space="preserve">STEAM BOILERS – 83%</t>
  </si>
  <si>
    <t xml:space="preserve">BOILER – STEAM</t>
  </si>
  <si>
    <t xml:space="preserve">Williamson: M/N GSA-075 NIPW; 075,000BTU; AFUE 83%</t>
  </si>
  <si>
    <r>
      <rPr>
        <b val="true"/>
        <sz val="8"/>
        <rFont val="Wingdings"/>
        <family val="0"/>
        <charset val="1"/>
      </rPr>
      <t xml:space="preserve"></t>
    </r>
    <r>
      <rPr>
        <b val="true"/>
        <i val="true"/>
        <sz val="8"/>
        <rFont val="Trebuchet MS"/>
        <family val="2"/>
        <charset val="1"/>
      </rPr>
      <t xml:space="preserve">    75,000/62,250   5”    </t>
    </r>
    <r>
      <rPr>
        <b val="true"/>
        <sz val="8"/>
        <rFont val="Wingdings"/>
        <family val="0"/>
        <charset val="1"/>
      </rPr>
      <t xml:space="preserve"></t>
    </r>
  </si>
  <si>
    <t xml:space="preserve">GSA-075</t>
  </si>
  <si>
    <t xml:space="preserve">Williamson: M/N GSA-100 NIPW; 100,000BTU; AFUE 83%</t>
  </si>
  <si>
    <r>
      <rPr>
        <b val="true"/>
        <sz val="8"/>
        <rFont val="Wingdings"/>
        <family val="0"/>
        <charset val="1"/>
      </rPr>
      <t xml:space="preserve"></t>
    </r>
    <r>
      <rPr>
        <b val="true"/>
        <i val="true"/>
        <sz val="8"/>
        <rFont val="Trebuchet MS"/>
        <family val="2"/>
        <charset val="1"/>
      </rPr>
      <t xml:space="preserve">    100,000/83,000   5”    </t>
    </r>
    <r>
      <rPr>
        <b val="true"/>
        <sz val="8"/>
        <rFont val="Wingdings"/>
        <family val="0"/>
        <charset val="1"/>
      </rPr>
      <t xml:space="preserve"></t>
    </r>
  </si>
  <si>
    <t xml:space="preserve">GSA-100</t>
  </si>
  <si>
    <t xml:space="preserve">Williamson: M/N GSA-125 NIPW; 125,000BTU; AFUE 83%</t>
  </si>
  <si>
    <r>
      <rPr>
        <b val="true"/>
        <sz val="8"/>
        <rFont val="Wingdings"/>
        <family val="0"/>
        <charset val="1"/>
      </rPr>
      <t xml:space="preserve"></t>
    </r>
    <r>
      <rPr>
        <b val="true"/>
        <i val="true"/>
        <sz val="8"/>
        <rFont val="Trebuchet MS"/>
        <family val="2"/>
        <charset val="1"/>
      </rPr>
      <t xml:space="preserve">    125,000/103,750   6”    </t>
    </r>
    <r>
      <rPr>
        <b val="true"/>
        <sz val="8"/>
        <rFont val="Wingdings"/>
        <family val="0"/>
        <charset val="1"/>
      </rPr>
      <t xml:space="preserve"></t>
    </r>
  </si>
  <si>
    <t xml:space="preserve">GSA-125</t>
  </si>
  <si>
    <t xml:space="preserve">ADD $1,000 for clack-out.</t>
  </si>
  <si>
    <t xml:space="preserve">Williamson: M/N GSA-150 NIPW; 150,000BTU; AFUE 83%</t>
  </si>
  <si>
    <r>
      <rPr>
        <b val="true"/>
        <sz val="8"/>
        <rFont val="Wingdings"/>
        <family val="0"/>
        <charset val="1"/>
      </rPr>
      <t xml:space="preserve"></t>
    </r>
    <r>
      <rPr>
        <b val="true"/>
        <i val="true"/>
        <sz val="8"/>
        <rFont val="Trebuchet MS"/>
        <family val="2"/>
        <charset val="1"/>
      </rPr>
      <t xml:space="preserve">    150,000/124,500   6”    </t>
    </r>
    <r>
      <rPr>
        <b val="true"/>
        <sz val="8"/>
        <rFont val="Wingdings"/>
        <family val="0"/>
        <charset val="1"/>
      </rPr>
      <t xml:space="preserve"></t>
    </r>
  </si>
  <si>
    <t xml:space="preserve">GSA-150</t>
  </si>
  <si>
    <t xml:space="preserve">Williamson: M/N GSA-175 NIPW; 175,000BTU; AFUE 83%</t>
  </si>
  <si>
    <r>
      <rPr>
        <b val="true"/>
        <i val="true"/>
        <sz val="8"/>
        <rFont val="Trebuchet MS"/>
        <family val="2"/>
        <charset val="1"/>
      </rPr>
      <t xml:space="preserve">    </t>
    </r>
    <r>
      <rPr>
        <b val="true"/>
        <sz val="8"/>
        <rFont val="Wingdings"/>
        <family val="0"/>
        <charset val="1"/>
      </rPr>
      <t xml:space="preserve"></t>
    </r>
    <r>
      <rPr>
        <b val="true"/>
        <i val="true"/>
        <sz val="8"/>
        <rFont val="Trebuchet MS"/>
        <family val="2"/>
        <charset val="1"/>
      </rPr>
      <t xml:space="preserve">    175,000/145,250   7”    </t>
    </r>
    <r>
      <rPr>
        <b val="true"/>
        <sz val="8"/>
        <rFont val="Wingdings"/>
        <family val="0"/>
        <charset val="1"/>
      </rPr>
      <t xml:space="preserve"></t>
    </r>
    <r>
      <rPr>
        <b val="true"/>
        <i val="true"/>
        <sz val="8"/>
        <rFont val="Trebuchet MS"/>
        <family val="2"/>
        <charset val="1"/>
      </rPr>
      <t xml:space="preserve">    </t>
    </r>
  </si>
  <si>
    <t xml:space="preserve">GSA-175</t>
  </si>
  <si>
    <t xml:space="preserve">Williamson: M/N GSA-200 NIPW; 200,000BTU; AFUE 83%</t>
  </si>
  <si>
    <r>
      <rPr>
        <b val="true"/>
        <i val="true"/>
        <sz val="8"/>
        <rFont val="Trebuchet MS"/>
        <family val="2"/>
        <charset val="1"/>
      </rPr>
      <t xml:space="preserve">    </t>
    </r>
    <r>
      <rPr>
        <b val="true"/>
        <sz val="8"/>
        <rFont val="Wingdings"/>
        <family val="0"/>
        <charset val="1"/>
      </rPr>
      <t xml:space="preserve"></t>
    </r>
    <r>
      <rPr>
        <b val="true"/>
        <i val="true"/>
        <sz val="8"/>
        <rFont val="Trebuchet MS"/>
        <family val="2"/>
        <charset val="1"/>
      </rPr>
      <t xml:space="preserve">    200,000/166,000   7”    </t>
    </r>
    <r>
      <rPr>
        <b val="true"/>
        <sz val="8"/>
        <rFont val="Wingdings"/>
        <family val="0"/>
        <charset val="1"/>
      </rPr>
      <t xml:space="preserve"></t>
    </r>
    <r>
      <rPr>
        <b val="true"/>
        <i val="true"/>
        <sz val="8"/>
        <rFont val="Trebuchet MS"/>
        <family val="2"/>
        <charset val="1"/>
      </rPr>
      <t xml:space="preserve">    </t>
    </r>
  </si>
  <si>
    <t xml:space="preserve">GSA-200</t>
  </si>
  <si>
    <t xml:space="preserve">Williamson: M/N GSA-238 NIPW; 238,000BTU; AFUE 83%</t>
  </si>
  <si>
    <t xml:space="preserve">Labor for three men at 8 hours each man</t>
  </si>
  <si>
    <r>
      <rPr>
        <b val="true"/>
        <i val="true"/>
        <sz val="8"/>
        <rFont val="Trebuchet MS"/>
        <family val="2"/>
        <charset val="1"/>
      </rPr>
      <t xml:space="preserve">    </t>
    </r>
    <r>
      <rPr>
        <b val="true"/>
        <sz val="8"/>
        <rFont val="Wingdings"/>
        <family val="0"/>
        <charset val="1"/>
      </rPr>
      <t xml:space="preserve"></t>
    </r>
    <r>
      <rPr>
        <b val="true"/>
        <i val="true"/>
        <sz val="8"/>
        <rFont val="Trebuchet MS"/>
        <family val="2"/>
        <charset val="1"/>
      </rPr>
      <t xml:space="preserve">    238,000/197,540   8”    </t>
    </r>
    <r>
      <rPr>
        <b val="true"/>
        <sz val="8"/>
        <rFont val="Wingdings"/>
        <family val="0"/>
        <charset val="1"/>
      </rPr>
      <t xml:space="preserve"></t>
    </r>
    <r>
      <rPr>
        <b val="true"/>
        <i val="true"/>
        <sz val="8"/>
        <rFont val="Trebuchet MS"/>
        <family val="2"/>
        <charset val="1"/>
      </rPr>
      <t xml:space="preserve">    </t>
    </r>
  </si>
  <si>
    <t xml:space="preserve">GSA-238</t>
  </si>
  <si>
    <t xml:space="preserve">Williamson: M/N GSA-282 NIPW; 282,000BTU; AFUE 83%</t>
  </si>
  <si>
    <r>
      <rPr>
        <b val="true"/>
        <i val="true"/>
        <sz val="8"/>
        <rFont val="Trebuchet MS"/>
        <family val="2"/>
        <charset val="1"/>
      </rPr>
      <t xml:space="preserve">    </t>
    </r>
    <r>
      <rPr>
        <b val="true"/>
        <sz val="8"/>
        <rFont val="Wingdings"/>
        <family val="0"/>
        <charset val="1"/>
      </rPr>
      <t xml:space="preserve"></t>
    </r>
    <r>
      <rPr>
        <b val="true"/>
        <i val="true"/>
        <sz val="8"/>
        <rFont val="Trebuchet MS"/>
        <family val="2"/>
        <charset val="1"/>
      </rPr>
      <t xml:space="preserve">    282,000/234,060   8”    </t>
    </r>
    <r>
      <rPr>
        <b val="true"/>
        <sz val="8"/>
        <rFont val="Wingdings"/>
        <family val="0"/>
        <charset val="1"/>
      </rPr>
      <t xml:space="preserve"></t>
    </r>
    <r>
      <rPr>
        <b val="true"/>
        <i val="true"/>
        <sz val="8"/>
        <rFont val="Trebuchet MS"/>
        <family val="2"/>
        <charset val="1"/>
      </rPr>
      <t xml:space="preserve">    </t>
    </r>
  </si>
  <si>
    <t xml:space="preserve">GSA-282</t>
  </si>
  <si>
    <t xml:space="preserve">Regular Description</t>
  </si>
  <si>
    <t xml:space="preserve">Must: shut off gas; shut off water; disconnect water line connection; disconnect gas line connection; drain down boiler; disconnect from header; drain down header of any excess water; remove old boiler; install replacement boiler; connect to header; connect to water line; fill boiler; check for water leaks; make electrical connections; connect to gas line; test for gas leaks; commission boiler; set for normal operation.
Also, will have to line the chimney per local code.</t>
  </si>
  <si>
    <t xml:space="preserve">Return Steam Line Leak</t>
  </si>
  <si>
    <t xml:space="preserve">The return line to the steam boiler is leaking at the point of connection to the boiler block.  Over time, the return line has corroded to the point of not being able to be removed.  Attempting to do this will crack the boiler block.  The boiler must be replaced.  </t>
  </si>
  <si>
    <t xml:space="preserve">Boiler Drain Valve Leak</t>
  </si>
  <si>
    <t xml:space="preserve">There is an active leak at the steam boiler drain valve which has corroded to the boiler block (see picture).  This can’t be removed without cracking the boiler block itself.  The steam boiler must be replaced.  </t>
  </si>
  <si>
    <t xml:space="preserve">BACK FLOW &amp; WATER FEED</t>
  </si>
  <si>
    <t xml:space="preserve">BACK FLOW PREVENTER</t>
  </si>
  <si>
    <t xml:space="preserve">Back Flow Preventer</t>
  </si>
  <si>
    <t xml:space="preserve">Back Flow Prvnt</t>
  </si>
  <si>
    <t xml:space="preserve">AUTO WATER FEED</t>
  </si>
  <si>
    <t xml:space="preserve">Material</t>
  </si>
  <si>
    <t xml:space="preserve">Auto Wtr Feed</t>
  </si>
  <si>
    <t xml:space="preserve">Must drain down boiler; remove defective back flow preventer &amp; auto water feed; install new back flow preventer &amp; auto water feed; refill boiler; test boiler; set for normal operation.</t>
  </si>
  <si>
    <t xml:space="preserve">DHW  ATMOSPHERIC</t>
  </si>
  <si>
    <t xml:space="preserve">         STANDARD SIZE DHWs</t>
  </si>
  <si>
    <r>
      <rPr>
        <b val="true"/>
        <sz val="8"/>
        <rFont val="Trebuchet MS"/>
        <family val="2"/>
        <charset val="1"/>
      </rPr>
      <t xml:space="preserve">30 GALLON DHW – </t>
    </r>
    <r>
      <rPr>
        <b val="true"/>
        <sz val="10"/>
        <rFont val="Montserrat Subrayada"/>
        <family val="0"/>
        <charset val="1"/>
      </rPr>
      <t xml:space="preserve">SPECIAL ORDER ONLY</t>
    </r>
  </si>
  <si>
    <t xml:space="preserve">Bradford White RG230T6N DHW 30 gallon; .63 efficiency; 9 yr wrnty</t>
  </si>
  <si>
    <t xml:space="preserve">DHW</t>
  </si>
  <si>
    <t xml:space="preserve">40 GALLON DHW</t>
  </si>
  <si>
    <t xml:space="preserve">Bradford White RG240T6N DHW 40 gallon; .63 efficiency; 9 yr wrnty</t>
  </si>
  <si>
    <t xml:space="preserve">50 GALLON DHW</t>
  </si>
  <si>
    <t xml:space="preserve">Bradford White RG250T6N DHW: 50 gallon; .63 efficiency; 9 yr wrnty</t>
  </si>
  <si>
    <t xml:space="preserve">75 GALLON DHW</t>
  </si>
  <si>
    <t xml:space="preserve">Bradford White RG278H6N DHW: 75 gallon; .63 efficiency; 9 yr wrnty</t>
  </si>
  <si>
    <t xml:space="preserve">         SHORT BOY SIZE DHWs</t>
  </si>
  <si>
    <t xml:space="preserve">40 GALLON SHORT BOY DHW</t>
  </si>
  <si>
    <r>
      <rPr>
        <sz val="8"/>
        <rFont val="Trebuchet MS"/>
        <family val="2"/>
        <charset val="1"/>
      </rPr>
      <t xml:space="preserve">Bradford White RG240S6N DHW: 40 gallon short boy; .63 efficiency;</t>
    </r>
    <r>
      <rPr>
        <sz val="6"/>
        <rFont val="Trebuchet MS"/>
        <family val="2"/>
        <charset val="1"/>
      </rPr>
      <t xml:space="preserve"> 9 yr wrnty</t>
    </r>
  </si>
  <si>
    <t xml:space="preserve">50 GALLON SHORT BOY DHW</t>
  </si>
  <si>
    <r>
      <rPr>
        <sz val="8"/>
        <rFont val="Trebuchet MS"/>
        <family val="2"/>
        <charset val="1"/>
      </rPr>
      <t xml:space="preserve">Bradford White RG250L6N DHW: 50 gallon short boy; .63 efficiency;</t>
    </r>
    <r>
      <rPr>
        <sz val="6"/>
        <rFont val="Trebuchet MS"/>
        <family val="2"/>
        <charset val="1"/>
      </rPr>
      <t xml:space="preserve"> 9 yr wrnty</t>
    </r>
  </si>
  <si>
    <t xml:space="preserve">DHW Tune and Clean</t>
  </si>
  <si>
    <r>
      <rPr>
        <sz val="8"/>
        <color rgb="FF000000"/>
        <rFont val="Trebuchet MS"/>
        <family val="2"/>
        <charset val="1"/>
      </rPr>
      <t xml:space="preserve">After a tune and clean, and adjusting the gas control valve, still have flame roll out.  Will need a new DHW.
</t>
    </r>
    <r>
      <rPr>
        <sz val="8"/>
        <rFont val="Trebuchet MS"/>
        <family val="2"/>
        <charset val="1"/>
      </rPr>
      <t xml:space="preserve">To do this we must: shut off water; disconnect water lines; drain DHW; shut off gas; disconnect gas line; disconnect flue pipe; remove existing DHW; install new DHW; connect to water lines; fill DHW; test for water leaks; connect flue pipe; connect to gas line; turn on gas; test for gas leaks; commission DHW; set for normal operation.
</t>
    </r>
    <r>
      <rPr>
        <sz val="8"/>
        <color rgb="FF000000"/>
        <rFont val="Trebuchet MS"/>
        <family val="2"/>
        <charset val="1"/>
      </rPr>
      <t xml:space="preserve">
</t>
    </r>
    <r>
      <rPr>
        <sz val="8"/>
        <rFont val="Trebuchet MS"/>
        <family val="2"/>
        <charset val="1"/>
      </rPr>
      <t xml:space="preserve">  A short DHW is recommended to gain sufficient pitch.</t>
    </r>
  </si>
  <si>
    <t xml:space="preserve">Downward pitch and complex flue piping</t>
  </si>
  <si>
    <r>
      <rPr>
        <sz val="8"/>
        <color rgb="FF000000"/>
        <rFont val="Trebuchet MS"/>
        <family val="2"/>
        <charset val="1"/>
      </rPr>
      <t xml:space="preserve">The flue pipe from the DHW to the main that connects to the chimney is downward pitched.  It connects to the main flue pipe coming from the steam boiler with a tee.  This connection will cause churn.  Finally, there is no room to run a flue pipe to the chimney and connect properly because of the distance to the sill.  To solve this problem, suggest replacing the existing DHW with a 40 gallon short boy DHW.  This will allow the connection to the main flue to be made with a reducer / Y combination.  To replace the DHW, m</t>
    </r>
    <r>
      <rPr>
        <sz val="8"/>
        <rFont val="Trebuchet MS"/>
        <family val="2"/>
        <charset val="1"/>
      </rPr>
      <t xml:space="preserve">ust: shut off water; disconnect water lines; drain DHW; shut off gas; disconnect gas line; disconnect flue pipe; remove existing DHW; install new DHW; connect to water lines; fill DHW; test for water leaks; connect flue pipe; connect to gas line; turn on gas; test for gas leaks; commission DHW; set for normal operation.  A flue upgrade to 4” is also required per code.</t>
    </r>
  </si>
  <si>
    <t xml:space="preserve">DHW DIRECT &amp; POWER VENT</t>
  </si>
  <si>
    <t xml:space="preserve">DHW POWER VENT</t>
  </si>
  <si>
    <t xml:space="preserve">              POWER VENT DHWs</t>
  </si>
  <si>
    <t xml:space="preserve">Bradford White RG1PV40S6N PV DHW: 40 gal; .68 euf; 9-yr wrnty.</t>
  </si>
  <si>
    <t xml:space="preserve">Bradford White RG1PV50S*N19 PV DHW: 50 gal; .69 euf; 9-yr wrnty.</t>
  </si>
  <si>
    <t xml:space="preserve">Pipe and fittings, upgrade kit</t>
  </si>
  <si>
    <t xml:space="preserve">Upgrade kit</t>
  </si>
  <si>
    <r>
      <rPr>
        <b val="true"/>
        <sz val="8"/>
        <rFont val="Trebuchet MS"/>
        <family val="2"/>
        <charset val="1"/>
      </rPr>
      <t xml:space="preserve">75 GALLON PV DHW – </t>
    </r>
    <r>
      <rPr>
        <b val="true"/>
        <sz val="10"/>
        <rFont val="Montserrat Subrayada"/>
        <family val="0"/>
        <charset val="1"/>
      </rPr>
      <t xml:space="preserve">SPECIAL ORDER ONLY</t>
    </r>
  </si>
  <si>
    <t xml:space="preserve">Bradford White RG2PV75H6N PV DHW: 75 gal; .63 eff.; 9-yr wrnty.</t>
  </si>
  <si>
    <t xml:space="preserve">              DIRECT VENT DHWs</t>
  </si>
  <si>
    <t xml:space="preserve">DHW DIRECT VENT</t>
  </si>
  <si>
    <t xml:space="preserve">Bradford White RG2DV40S6NFLX DHW: 40 gal; .60 uef; 9-yr wrnty.</t>
  </si>
  <si>
    <t xml:space="preserve">Bradford White RG2DV50H6NFLX DHW: 50 gal; .64 uef; 9-yr wrnty.</t>
  </si>
  <si>
    <t xml:space="preserve">DHW Tune and Clean – Also basic description</t>
  </si>
  <si>
    <r>
      <rPr>
        <sz val="8"/>
        <color rgb="FF000000"/>
        <rFont val="Trebuchet MS"/>
        <family val="2"/>
        <charset val="1"/>
      </rPr>
      <t xml:space="preserve">After a tune and clean, and adjusting the gas control valve, still have flame roll out.  Will need a new DHW.
Must: shut off water; disconnect water lines; drain DHW; shut off gas; disconnect gas line; remove flue pipe; patch flue pipe hole in chimney; remove existing DHW; install new PV DHW; drill for installing PVC to the outside; install PVC piping; connect to water lines; fill PV DHW; test for water leaks; connect to gas line; make electrical connections; turn on gas; test for gas leaks; commission PV DHW; set for normal operation.
A short DHW is recommended to gain sufficient pitch.
-----------
</t>
    </r>
    <r>
      <rPr>
        <sz val="8"/>
        <rFont val="Trebuchet MS"/>
        <family val="2"/>
        <charset val="1"/>
      </rPr>
      <t xml:space="preserve">By installing a PV DHW, this will eliminate the CAZ.  To do this, m</t>
    </r>
    <r>
      <rPr>
        <sz val="8"/>
        <color rgb="FF000000"/>
        <rFont val="Trebuchet MS"/>
        <family val="2"/>
        <charset val="1"/>
      </rPr>
      <t xml:space="preserve">ust: shut off water; disconnect water lines; drain DHW; shut off gas; disconnect gas line; remove flue pipe; patch flue pipe hole in chimney; remove existing DHW; install new PV DHW; drill for installing PVC to the outside; install PVC piping; connect to water lines; fill PV DHW; test for water leaks; connect to gas line; make electrical connections; turn on gas; test for gas leaks; commission PV DHW; set for normal operation.  If the PV DHW is not installed, the chimney will have to be lined for the orphaned DHW that would remain.</t>
    </r>
  </si>
  <si>
    <t xml:space="preserve">FLUES – LINER – THERMOCRETE</t>
  </si>
  <si>
    <t xml:space="preserve">FLUE UPGRADES for DHWs</t>
  </si>
  <si>
    <r>
      <rPr>
        <b val="true"/>
        <sz val="8"/>
        <rFont val="Trebuchet MS"/>
        <family val="2"/>
        <charset val="1"/>
      </rPr>
      <t xml:space="preserve">UPGRADE DHW FLUE 4” – </t>
    </r>
    <r>
      <rPr>
        <b val="true"/>
        <i val="true"/>
        <u val="single"/>
        <sz val="8"/>
        <rFont val="Trebuchet MS"/>
        <family val="2"/>
        <charset val="1"/>
      </rPr>
      <t xml:space="preserve">CHECK LENGTH OF RUN for $$ and LABOR</t>
    </r>
  </si>
  <si>
    <t xml:space="preserve">FLUE UPGRADES FOR BOILERS ONLY</t>
  </si>
  <si>
    <r>
      <rPr>
        <b val="true"/>
        <sz val="8"/>
        <rFont val="Trebuchet MS"/>
        <family val="2"/>
        <charset val="1"/>
      </rPr>
      <t xml:space="preserve">UPGRADE BOILER FLUE – </t>
    </r>
    <r>
      <rPr>
        <b val="true"/>
        <i val="true"/>
        <u val="single"/>
        <sz val="8"/>
        <rFont val="Trebuchet MS"/>
        <family val="2"/>
        <charset val="1"/>
      </rPr>
      <t xml:space="preserve">CHECK MATERIALS &amp; LABOR 5” &amp; 6” AND RUN</t>
    </r>
  </si>
  <si>
    <t xml:space="preserve">5” &amp; 6”</t>
  </si>
  <si>
    <r>
      <rPr>
        <b val="true"/>
        <sz val="8"/>
        <rFont val="Trebuchet MS"/>
        <family val="2"/>
        <charset val="1"/>
      </rPr>
      <t xml:space="preserve">UPGRADE BOILER FLUE – </t>
    </r>
    <r>
      <rPr>
        <b val="true"/>
        <i val="true"/>
        <u val="single"/>
        <sz val="8"/>
        <rFont val="Trebuchet MS"/>
        <family val="2"/>
        <charset val="1"/>
      </rPr>
      <t xml:space="preserve">CHECK MATERIALS &amp; LABOR 7” &amp; 8” AND RUN</t>
    </r>
  </si>
  <si>
    <t xml:space="preserve">7” &amp; 8”</t>
  </si>
  <si>
    <t xml:space="preserve">CHIMNEY LINER / THERMOCRETE and CAP</t>
  </si>
  <si>
    <t xml:space="preserve">CHIMNEY LINER and CAP</t>
  </si>
  <si>
    <r>
      <rPr>
        <sz val="8"/>
        <rFont val="Trebuchet MS"/>
        <family val="2"/>
        <charset val="1"/>
      </rPr>
      <t xml:space="preserve">Liner      </t>
    </r>
    <r>
      <rPr>
        <b val="true"/>
        <sz val="8"/>
        <rFont val="Trebuchet MS"/>
        <family val="2"/>
        <charset val="1"/>
      </rPr>
      <t xml:space="preserve"> ●</t>
    </r>
    <r>
      <rPr>
        <b val="true"/>
        <sz val="8"/>
        <rFont val="Symbol"/>
        <family val="0"/>
        <charset val="1"/>
      </rPr>
      <t xml:space="preserve"> </t>
    </r>
    <r>
      <rPr>
        <b val="true"/>
        <sz val="8"/>
        <rFont val="Trebuchet MS"/>
        <family val="2"/>
        <charset val="1"/>
      </rPr>
      <t xml:space="preserve">IRV, TOT, S-ORNG, W-ORNG  ●  ADD $600 for clack-out ●</t>
    </r>
  </si>
  <si>
    <t xml:space="preserve">Liner</t>
  </si>
  <si>
    <t xml:space="preserve">Permit Chimney Liner </t>
  </si>
  <si>
    <t xml:space="preserve">COMPLETE: top hat, crown, cement, flashing, permit</t>
  </si>
  <si>
    <t xml:space="preserve">THERMOCRETE and CAP</t>
  </si>
  <si>
    <r>
      <rPr>
        <sz val="8"/>
        <rFont val="Trebuchet MS"/>
        <family val="2"/>
        <charset val="1"/>
      </rPr>
      <t xml:space="preserve">Thermocrete Lining       </t>
    </r>
    <r>
      <rPr>
        <b val="true"/>
        <u val="single"/>
        <sz val="8"/>
        <rFont val="Arial Black"/>
        <family val="2"/>
        <charset val="1"/>
      </rPr>
      <t xml:space="preserve">IRV, TOT, S-ORNG, W-ORNG</t>
    </r>
  </si>
  <si>
    <t xml:space="preserve">Thermocrete</t>
  </si>
  <si>
    <t xml:space="preserve">STEAM</t>
  </si>
  <si>
    <t xml:space="preserve">HYDRONIC</t>
  </si>
  <si>
    <t xml:space="preserve">GC144/3</t>
  </si>
  <si>
    <t xml:space="preserve">GC144/4</t>
  </si>
  <si>
    <t xml:space="preserve">GC144/5</t>
  </si>
  <si>
    <t xml:space="preserve">GSA-250</t>
  </si>
  <si>
    <t xml:space="preserve">GSA-300</t>
  </si>
  <si>
    <t xml:space="preserve">FORCED HOT AIR – 96% AFUE – PV / INDUCED</t>
  </si>
  <si>
    <t xml:space="preserve">FORCED HOT AIR – 96% AFUE – PV/INDUCED</t>
  </si>
  <si>
    <t xml:space="preserve">GOODMAN PV FURNACE</t>
  </si>
  <si>
    <t xml:space="preserve">FURNACE – PV</t>
  </si>
  <si>
    <t xml:space="preserve">Goodman: M/N GMSS96 0402BNA; 40,000BTU; AFUE 96%</t>
  </si>
  <si>
    <t xml:space="preserve">Furnace</t>
  </si>
  <si>
    <t xml:space="preserve">Materials – gas pipe &amp; fittings; transition piece and other fittings</t>
  </si>
  <si>
    <t xml:space="preserve">PVC for Direct Venting</t>
  </si>
  <si>
    <t xml:space="preserve">PVC</t>
  </si>
  <si>
    <r>
      <rPr>
        <b val="true"/>
        <sz val="8"/>
        <rFont val="Wingdings"/>
        <family val="0"/>
        <charset val="1"/>
      </rPr>
      <t xml:space="preserve"></t>
    </r>
    <r>
      <rPr>
        <b val="true"/>
        <i val="true"/>
        <sz val="8"/>
        <rFont val="Trebuchet MS"/>
        <family val="2"/>
        <charset val="1"/>
      </rPr>
      <t xml:space="preserve">    40,000/38,400    </t>
    </r>
    <r>
      <rPr>
        <b val="true"/>
        <sz val="8"/>
        <rFont val="Wingdings"/>
        <family val="0"/>
        <charset val="1"/>
      </rPr>
      <t xml:space="preserve"></t>
    </r>
  </si>
  <si>
    <t xml:space="preserve">GOODMAN</t>
  </si>
  <si>
    <t xml:space="preserve">0402BNA</t>
  </si>
  <si>
    <t xml:space="preserve">PV</t>
  </si>
  <si>
    <t xml:space="preserve">Goodman: M/N GMSS96 0603BN; 60,000BTU; AFUE 96%</t>
  </si>
  <si>
    <r>
      <rPr>
        <b val="true"/>
        <sz val="8"/>
        <rFont val="Wingdings"/>
        <family val="0"/>
        <charset val="1"/>
      </rPr>
      <t xml:space="preserve"></t>
    </r>
    <r>
      <rPr>
        <b val="true"/>
        <i val="true"/>
        <sz val="8"/>
        <rFont val="Trebuchet MS"/>
        <family val="2"/>
        <charset val="1"/>
      </rPr>
      <t xml:space="preserve">    60,000/57,600    </t>
    </r>
    <r>
      <rPr>
        <b val="true"/>
        <sz val="8"/>
        <rFont val="Wingdings"/>
        <family val="0"/>
        <charset val="1"/>
      </rPr>
      <t xml:space="preserve"></t>
    </r>
  </si>
  <si>
    <t xml:space="preserve">0603BN</t>
  </si>
  <si>
    <t xml:space="preserve">Goodman: M/N GMSS96 0803BN; 80,000BTU; AFUE 96%</t>
  </si>
  <si>
    <r>
      <rPr>
        <b val="true"/>
        <sz val="8"/>
        <rFont val="Wingdings"/>
        <family val="0"/>
        <charset val="1"/>
      </rPr>
      <t xml:space="preserve"></t>
    </r>
    <r>
      <rPr>
        <b val="true"/>
        <i val="true"/>
        <sz val="8"/>
        <rFont val="Trebuchet MS"/>
        <family val="2"/>
        <charset val="1"/>
      </rPr>
      <t xml:space="preserve">    80,000/76,800    </t>
    </r>
    <r>
      <rPr>
        <b val="true"/>
        <sz val="8"/>
        <rFont val="Wingdings"/>
        <family val="0"/>
        <charset val="1"/>
      </rPr>
      <t xml:space="preserve"></t>
    </r>
  </si>
  <si>
    <t xml:space="preserve">0803BN</t>
  </si>
  <si>
    <t xml:space="preserve">RHEEM / RUUD PV FURNACE</t>
  </si>
  <si>
    <t xml:space="preserve">RHEEM/RUUD: M/N R96VA0402317MSA; 40,000BTU; AFUE 96%</t>
  </si>
  <si>
    <t xml:space="preserve">0402317MSA</t>
  </si>
  <si>
    <t xml:space="preserve">RHEEM/RUUD: M/N R96VA0602317MSA; 60,000BTU; AFUE 96%</t>
  </si>
  <si>
    <t xml:space="preserve">0602317MSA</t>
  </si>
  <si>
    <t xml:space="preserve">FURNACE – DV</t>
  </si>
  <si>
    <t xml:space="preserve">Goodman: M/N GMSS96 1005CNA; 96,000BTU; AFUE 96%</t>
  </si>
  <si>
    <r>
      <rPr>
        <b val="true"/>
        <sz val="8"/>
        <rFont val="Wingdings"/>
        <family val="0"/>
        <charset val="1"/>
      </rPr>
      <t xml:space="preserve"></t>
    </r>
    <r>
      <rPr>
        <b val="true"/>
        <i val="true"/>
        <sz val="8"/>
        <rFont val="Trebuchet MS"/>
        <family val="2"/>
        <charset val="1"/>
      </rPr>
      <t xml:space="preserve">    100,000/96,000    </t>
    </r>
    <r>
      <rPr>
        <b val="true"/>
        <sz val="8"/>
        <rFont val="Wingdings"/>
        <family val="0"/>
        <charset val="1"/>
      </rPr>
      <t xml:space="preserve"></t>
    </r>
  </si>
  <si>
    <t xml:space="preserve">1005CNA</t>
  </si>
  <si>
    <t xml:space="preserve">Goodman: M/N GMSS96 1205DNA; 120,000BTU; AFUE 96%</t>
  </si>
  <si>
    <r>
      <rPr>
        <b val="true"/>
        <sz val="8"/>
        <rFont val="Wingdings"/>
        <family val="0"/>
        <charset val="1"/>
      </rPr>
      <t xml:space="preserve"></t>
    </r>
    <r>
      <rPr>
        <b val="true"/>
        <i val="true"/>
        <sz val="8"/>
        <rFont val="Trebuchet MS"/>
        <family val="2"/>
        <charset val="1"/>
      </rPr>
      <t xml:space="preserve">    120,000/115,200    </t>
    </r>
    <r>
      <rPr>
        <b val="true"/>
        <sz val="8"/>
        <rFont val="Wingdings"/>
        <family val="0"/>
        <charset val="1"/>
      </rPr>
      <t xml:space="preserve"></t>
    </r>
  </si>
  <si>
    <t xml:space="preserve">1205DNA</t>
  </si>
  <si>
    <t xml:space="preserve">Regular Description – with tune and clean</t>
  </si>
  <si>
    <t xml:space="preserve">NO A/C</t>
  </si>
  <si>
    <r>
      <rPr>
        <sz val="8"/>
        <color rgb="FF000000"/>
        <rFont val="Trebuchet MS"/>
        <family val="2"/>
        <charset val="1"/>
      </rPr>
      <t xml:space="preserve">After a tune and clean, and adjusting the gas control valve, still have flame roll out.  Will need a new DHW.
</t>
    </r>
    <r>
      <rPr>
        <sz val="8"/>
        <rFont val="Trebuchet MS"/>
        <family val="2"/>
        <charset val="1"/>
      </rPr>
      <t xml:space="preserve">Must: shut off gas; disconnect gas line; disconnect distribution duct work; remove old transition piece connecting to distribution duct work; remove old system; patch flue pipe hole in chimney; install new system; install/adjust transition section to fit to distribution duct work and connect to new furnace; </t>
    </r>
    <r>
      <rPr>
        <sz val="8"/>
        <color rgb="FF000000"/>
        <rFont val="Trebuchet MS"/>
        <family val="2"/>
        <charset val="1"/>
      </rPr>
      <t xml:space="preserve">drill for installing PVC to the outside; install PVC piping; </t>
    </r>
    <r>
      <rPr>
        <sz val="8"/>
        <rFont val="Trebuchet MS"/>
        <family val="2"/>
        <charset val="1"/>
      </rPr>
      <t xml:space="preserve">connect to gas pipe; make electrical connections; turn on gas and check for leaks; commission system; set for normal operation.</t>
    </r>
  </si>
  <si>
    <t xml:space="preserve">Twin system description</t>
  </si>
  <si>
    <t xml:space="preserve">TWIN
SYSTEMS</t>
  </si>
  <si>
    <t xml:space="preserve">Existing system is an oil-to-gas conversion and is not repairable and must be replaced.  To maximize the heating potential, the proposal is to replace the existing 189,000BTU system at 79% AFUE with two 92,150BTU systems both at 95% AFUE.  Must: shut off gas; break gas line connection; break connection to distribution duct work; remove old transition piece connecting to distribution duct work; remove old system; remove connection to the chimney and seal the hole; install new systems; install/adjust transition sections to fit to distribution duct work and make connection; as these are direct vent systems, must install PVC direct vent connections from both furnaces to the outside, which will require core drilling through the basement wall for proper placement of the PVC; must upgrade 35 feet of gas delivery line from 3/4” to 1-1/4” to meet the PSI requirements of the twin systems; make gas pipe connections; make electrical connections; turn on gas and check for leaks; commission both systems; set systems for normal operation.</t>
  </si>
  <si>
    <t xml:space="preserve">FORCED HOT AIR – 80% ATMOSPHERIC</t>
  </si>
  <si>
    <t xml:space="preserve">Goodman: M/N GMS8040; 40,000BTU; AFUE 80%</t>
  </si>
  <si>
    <t xml:space="preserve">0403</t>
  </si>
  <si>
    <t xml:space="preserve">Normal</t>
  </si>
  <si>
    <t xml:space="preserve">Goodman: M/N GMS8060; 60,000BTU; AFUE 80%</t>
  </si>
  <si>
    <t xml:space="preserve">0603</t>
  </si>
  <si>
    <t xml:space="preserve">Goodman: M/N GMS8080; 80,000BTU; AFUE 80%</t>
  </si>
  <si>
    <r>
      <rPr>
        <b val="true"/>
        <i val="true"/>
        <sz val="8"/>
        <rFont val="Trebuchet MS"/>
        <family val="2"/>
        <charset val="1"/>
      </rPr>
      <t xml:space="preserve">    </t>
    </r>
    <r>
      <rPr>
        <b val="true"/>
        <sz val="8"/>
        <rFont val="Wingdings"/>
        <family val="0"/>
        <charset val="1"/>
      </rPr>
      <t xml:space="preserve"></t>
    </r>
    <r>
      <rPr>
        <b val="true"/>
        <i val="true"/>
        <sz val="8"/>
        <rFont val="Trebuchet MS"/>
        <family val="2"/>
        <charset val="1"/>
      </rPr>
      <t xml:space="preserve">    40,000/38,400    </t>
    </r>
    <r>
      <rPr>
        <b val="true"/>
        <sz val="8"/>
        <rFont val="Wingdings"/>
        <family val="0"/>
        <charset val="1"/>
      </rPr>
      <t xml:space="preserve"></t>
    </r>
    <r>
      <rPr>
        <b val="true"/>
        <i val="true"/>
        <sz val="8"/>
        <rFont val="Trebuchet MS"/>
        <family val="2"/>
        <charset val="1"/>
      </rPr>
      <t xml:space="preserve">    60,000/57,600    </t>
    </r>
    <r>
      <rPr>
        <b val="true"/>
        <sz val="8"/>
        <rFont val="Wingdings"/>
        <family val="0"/>
        <charset val="1"/>
      </rPr>
      <t xml:space="preserve"></t>
    </r>
    <r>
      <rPr>
        <b val="true"/>
        <i val="true"/>
        <sz val="8"/>
        <rFont val="Trebuchet MS"/>
        <family val="2"/>
        <charset val="1"/>
      </rPr>
      <t xml:space="preserve">    80,000/76,800    </t>
    </r>
    <r>
      <rPr>
        <b val="true"/>
        <sz val="8"/>
        <rFont val="Wingdings"/>
        <family val="0"/>
        <charset val="1"/>
      </rPr>
      <t xml:space="preserve"></t>
    </r>
    <r>
      <rPr>
        <b val="true"/>
        <i val="true"/>
        <sz val="8"/>
        <rFont val="Trebuchet MS"/>
        <family val="2"/>
        <charset val="1"/>
      </rPr>
      <t xml:space="preserve">    </t>
    </r>
  </si>
  <si>
    <t xml:space="preserve">080</t>
  </si>
  <si>
    <t xml:space="preserve">Goodman: M/N GMS8100; 100,000BTU; AFUE 80%</t>
  </si>
  <si>
    <r>
      <rPr>
        <b val="true"/>
        <i val="true"/>
        <sz val="8"/>
        <rFont val="Trebuchet MS"/>
        <family val="2"/>
        <charset val="1"/>
      </rPr>
      <t xml:space="preserve">    </t>
    </r>
    <r>
      <rPr>
        <b val="true"/>
        <sz val="8"/>
        <rFont val="Wingdings"/>
        <family val="0"/>
        <charset val="1"/>
      </rPr>
      <t xml:space="preserve"></t>
    </r>
    <r>
      <rPr>
        <b val="true"/>
        <i val="true"/>
        <sz val="8"/>
        <rFont val="Trebuchet MS"/>
        <family val="2"/>
        <charset val="1"/>
      </rPr>
      <t xml:space="preserve">    100,000/96,000    </t>
    </r>
    <r>
      <rPr>
        <b val="true"/>
        <sz val="8"/>
        <rFont val="Wingdings"/>
        <family val="0"/>
        <charset val="1"/>
      </rPr>
      <t xml:space="preserve"></t>
    </r>
    <r>
      <rPr>
        <b val="true"/>
        <i val="true"/>
        <sz val="8"/>
        <rFont val="Trebuchet MS"/>
        <family val="2"/>
        <charset val="1"/>
      </rPr>
      <t xml:space="preserve">    120,000/115,200    </t>
    </r>
    <r>
      <rPr>
        <b val="true"/>
        <sz val="8"/>
        <rFont val="Wingdings"/>
        <family val="0"/>
        <charset val="1"/>
      </rPr>
      <t xml:space="preserve"></t>
    </r>
    <r>
      <rPr>
        <b val="true"/>
        <i val="true"/>
        <sz val="8"/>
        <rFont val="Trebuchet MS"/>
        <family val="2"/>
        <charset val="1"/>
      </rPr>
      <t xml:space="preserve">    </t>
    </r>
  </si>
  <si>
    <t xml:space="preserve">1005CN</t>
  </si>
  <si>
    <t xml:space="preserve">Goodman: M/N GMS8120; 120,000BTU; AFUE 80%</t>
  </si>
  <si>
    <t xml:space="preserve">1205</t>
  </si>
  <si>
    <r>
      <rPr>
        <sz val="8"/>
        <color rgb="FF000000"/>
        <rFont val="Trebuchet MS"/>
        <family val="2"/>
        <charset val="1"/>
      </rPr>
      <t xml:space="preserve">After a tune and clean, and adjusting the gas control valve, still have flame roll out.  Will need a new furnace.
</t>
    </r>
    <r>
      <rPr>
        <sz val="8"/>
        <rFont val="Trebuchet MS"/>
        <family val="2"/>
        <charset val="1"/>
      </rPr>
      <t xml:space="preserve">Must: shut off gas; disconnect gas line; disconnect distribution duct work; remove old transition piece connecting to distribution duct work; remove old system; install new system; install/adjust transition section to fit to distribution duct work and connect to new furnace; connect to gas pipe; make electrical connections; turn on gas and check for leaks; commission system; set for normal operation.</t>
    </r>
  </si>
  <si>
    <t xml:space="preserve">GAS CONTROL VALVE</t>
  </si>
  <si>
    <t xml:space="preserve">Must: shut off gas; disconnect house gas line; disconnect gas line connection to heating system; remove low voltage wiring; remove gas control valve; install replacement gas control valve; connect low voltage wiring; connect gas house line; connect gas line to heating system; turn on gas; check for leaks; re-commision heating system; set for normal operation.</t>
  </si>
  <si>
    <t xml:space="preserve">COMBO UNITS – 95%</t>
  </si>
  <si>
    <t xml:space="preserve">Bradford White: M/N BMFTCW199NA1XN; 199,000 BTU; AFUE 95%</t>
  </si>
  <si>
    <t xml:space="preserve">PVC Concentric vent with termination kit and piping</t>
  </si>
  <si>
    <t xml:space="preserve">PVC Kit</t>
  </si>
  <si>
    <t xml:space="preserve">Labor for two men at 12 hours each man</t>
  </si>
  <si>
    <t xml:space="preserve">BW</t>
  </si>
  <si>
    <t xml:space="preserve">BMFTCW199</t>
  </si>
  <si>
    <t xml:space="preserve">PVC Kit – above</t>
  </si>
  <si>
    <t xml:space="preserve">(UNIT COST for Boiler above)</t>
  </si>
  <si>
    <t xml:space="preserve">Combo Description</t>
  </si>
  <si>
    <t xml:space="preserve">Must: shut off gas; shut off water; disconnect water line connection; disconnect gas line connection; drain down boiler; disconnect from house line;  remove old boiler; install replacement boiler; connect to house line; connect to water line; fill boiler; test for water leaks; connect to gas line; test for gas leaks; commission boiler and bleed house lines; set for normal operation.
</t>
  </si>
  <si>
    <t xml:space="preserve">TANKLESS WATER HEATER – WALL MOUNT</t>
  </si>
  <si>
    <t xml:space="preserve">Bradford White: RTG-K-199-N1</t>
  </si>
  <si>
    <t xml:space="preserve">Labor for two men 3 hours each</t>
  </si>
  <si>
    <t xml:space="preserve">RTG-K-199-N1</t>
  </si>
  <si>
    <t xml:space="preserve">199MBTU</t>
  </si>
  <si>
    <t xml:space="preserve">2” 120’ || 3” 560’</t>
  </si>
  <si>
    <r>
      <rPr>
        <sz val="8"/>
        <rFont val="Trebuchet MS"/>
        <family val="2"/>
        <charset val="1"/>
      </rPr>
      <t xml:space="preserve">To do this we must: shut off water; disconnect water lines; drain DHW; shut off gas; disconnect gas line; disconnect flue pipe; remove existing DHW; install new DHW; connect to water lines; fill DHW; test for water leaks; </t>
    </r>
    <r>
      <rPr>
        <b val="true"/>
        <i val="true"/>
        <u val="single"/>
        <sz val="8"/>
        <rFont val="Trebuchet MS"/>
        <family val="2"/>
        <charset val="1"/>
      </rPr>
      <t xml:space="preserve">connect flue pipe</t>
    </r>
    <r>
      <rPr>
        <sz val="8"/>
        <rFont val="Trebuchet MS"/>
        <family val="2"/>
        <charset val="1"/>
      </rPr>
      <t xml:space="preserve">; connect to gas line; turn on gas; test for gas leaks; commission DHW; set for normal operation.
</t>
    </r>
  </si>
  <si>
    <t xml:space="preserve">NEUTRALIZER CONDENSATE Pump</t>
  </si>
  <si>
    <t xml:space="preserve">NEUTRALIZER CONDENSATE PUMP</t>
  </si>
  <si>
    <t xml:space="preserve">Pump</t>
  </si>
  <si>
    <t xml:space="preserve">LINE VOLT THERMOSTAT</t>
  </si>
  <si>
    <t xml:space="preserve">Line Volt Thermostat</t>
  </si>
  <si>
    <t xml:space="preserve">Installed line volt t-stat</t>
  </si>
  <si>
    <t xml:space="preserve">DIGITAL THERMOSTAT</t>
  </si>
  <si>
    <t xml:space="preserve">T-STAT</t>
  </si>
  <si>
    <t xml:space="preserve">Based  on CONTRACT pricing</t>
  </si>
  <si>
    <t xml:space="preserve">Installed t-stat</t>
  </si>
  <si>
    <t xml:space="preserve">SUMP PUMP</t>
  </si>
  <si>
    <t xml:space="preserve">sump pump</t>
  </si>
  <si>
    <t xml:space="preserve">PVC pipe 10'</t>
  </si>
  <si>
    <t xml:space="preserve">PVC elbows</t>
  </si>
  <si>
    <t xml:space="preserve">PVC couplings</t>
  </si>
  <si>
    <t xml:space="preserve">check valve</t>
  </si>
  <si>
    <t xml:space="preserve">Hangars</t>
  </si>
  <si>
    <t xml:space="preserve">The sump pump failed.  Propose to: install a new sump pump; install a check valve so the discharge water does not come back into the sump pit; install PVC for a discharge line from the sump pump to the outside of the house; must core drill through the foundation to properly route the PVC outside the house.  Once completed, fill sump pit with water and test the pump; check for water leaks; set for normal operation.</t>
  </si>
  <si>
    <t xml:space="preserve">Open pit</t>
  </si>
  <si>
    <t xml:space="preserve">Open sump pit in basement.  Original sump pump failed.  Propose to install new sump pump.  Propose to: install a new sump pump; install a check valve so the discharge water does not come back into the sump pit; install PVC for a discharge line from the sump pump to the outside of the house; must core drill through the foundation to properly route the PVC outside the house.  Will also need to dig sump pit deeper to fit new pump and gravel base.  Once completed, fill sump pit with water and test the pump; check for water leaks; set for normal operation.</t>
  </si>
</sst>
</file>

<file path=xl/styles.xml><?xml version="1.0" encoding="utf-8"?>
<styleSheet xmlns="http://schemas.openxmlformats.org/spreadsheetml/2006/main">
  <numFmts count="15">
    <numFmt numFmtId="164" formatCode="General"/>
    <numFmt numFmtId="165" formatCode="#,##0.00"/>
    <numFmt numFmtId="166" formatCode="[$-409][$$]#,##0.00;[RED]\-[$$]#,##0.00"/>
    <numFmt numFmtId="167" formatCode="[$$-409]#,##0.00;[RED]\-[$$-409]#,##0.00"/>
    <numFmt numFmtId="168" formatCode="\$* #,##0.00\ ;\$* \(#,##0.00\);\$* \-#\ ;@\ "/>
    <numFmt numFmtId="169" formatCode="#,##0"/>
    <numFmt numFmtId="170" formatCode="0.00"/>
    <numFmt numFmtId="171" formatCode="\ * #,##0.00\ ;\ * \(#,##0.00\);\ * \-#\ ;\ @\ "/>
    <numFmt numFmtId="172" formatCode="[$$-409]* #,##0.00;\-[$$-409]* #,##0.00"/>
    <numFmt numFmtId="173" formatCode="General"/>
    <numFmt numFmtId="174" formatCode="0%"/>
    <numFmt numFmtId="175" formatCode="@"/>
    <numFmt numFmtId="176" formatCode="[$$-409]#,##0.00;\-[$$-409]#,##0.00"/>
    <numFmt numFmtId="177" formatCode="[$$-409]#,##0.000;\-[$$-409]#,##0.000"/>
    <numFmt numFmtId="178" formatCode="0.00%"/>
  </numFmts>
  <fonts count="78">
    <font>
      <sz val="10"/>
      <name val="Arial"/>
      <family val="2"/>
      <charset val="1"/>
    </font>
    <font>
      <sz val="10"/>
      <name val="Arial"/>
      <family val="0"/>
    </font>
    <font>
      <sz val="10"/>
      <name val="Arial"/>
      <family val="0"/>
    </font>
    <font>
      <sz val="10"/>
      <name val="Arial"/>
      <family val="0"/>
    </font>
    <font>
      <sz val="10"/>
      <color rgb="FFFFFFFF"/>
      <name val="Arial"/>
      <family val="2"/>
      <charset val="1"/>
    </font>
    <font>
      <b val="true"/>
      <sz val="10"/>
      <color rgb="FF000000"/>
      <name val="Arial"/>
      <family val="2"/>
      <charset val="1"/>
    </font>
    <font>
      <sz val="10"/>
      <color rgb="FFCC0000"/>
      <name val="Arial"/>
      <family val="2"/>
      <charset val="1"/>
    </font>
    <font>
      <b val="true"/>
      <sz val="10"/>
      <color rgb="FFFFFFFF"/>
      <name val="Arial"/>
      <family val="2"/>
      <charset val="1"/>
    </font>
    <font>
      <i val="true"/>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sz val="10"/>
      <color rgb="FF996600"/>
      <name val="Arial"/>
      <family val="2"/>
      <charset val="1"/>
    </font>
    <font>
      <sz val="10"/>
      <color rgb="FF333333"/>
      <name val="Arial"/>
      <family val="2"/>
      <charset val="1"/>
    </font>
    <font>
      <b val="true"/>
      <outline val="true"/>
      <shadow val="true"/>
      <sz val="20"/>
      <name val="Arial Black"/>
      <family val="2"/>
      <charset val="1"/>
    </font>
    <font>
      <sz val="10"/>
      <name val="Trebuchet MS"/>
      <family val="2"/>
      <charset val="1"/>
    </font>
    <font>
      <b val="true"/>
      <sz val="10"/>
      <name val="Trebuchet MS"/>
      <family val="2"/>
      <charset val="1"/>
    </font>
    <font>
      <b val="true"/>
      <sz val="10"/>
      <name val="Wingdings"/>
      <family val="0"/>
      <charset val="1"/>
    </font>
    <font>
      <b val="true"/>
      <sz val="10"/>
      <name val="Arial"/>
      <family val="2"/>
      <charset val="1"/>
    </font>
    <font>
      <b val="true"/>
      <outline val="true"/>
      <shadow val="true"/>
      <sz val="20"/>
      <name val="Arial"/>
      <family val="2"/>
      <charset val="1"/>
    </font>
    <font>
      <sz val="10"/>
      <name val="Arial Black"/>
      <family val="2"/>
      <charset val="1"/>
    </font>
    <font>
      <b val="true"/>
      <outline val="true"/>
      <shadow val="true"/>
      <sz val="18"/>
      <name val="Trebuchet MS"/>
      <family val="2"/>
      <charset val="1"/>
    </font>
    <font>
      <sz val="8"/>
      <color rgb="FF000000"/>
      <name val="Arial Narrow"/>
      <family val="2"/>
      <charset val="1"/>
    </font>
    <font>
      <sz val="7"/>
      <name val="Trebuchet MS"/>
      <family val="2"/>
      <charset val="1"/>
    </font>
    <font>
      <b val="true"/>
      <sz val="15"/>
      <name val="Arial Rounded MT Bold"/>
      <family val="2"/>
      <charset val="1"/>
    </font>
    <font>
      <sz val="8"/>
      <name val="Trebuchet MS"/>
      <family val="2"/>
      <charset val="1"/>
    </font>
    <font>
      <b val="true"/>
      <sz val="8"/>
      <name val="Trebuchet MS"/>
      <family val="2"/>
      <charset val="1"/>
    </font>
    <font>
      <b val="true"/>
      <i val="true"/>
      <u val="single"/>
      <sz val="8"/>
      <color rgb="FF000000"/>
      <name val="Bahnschrift SemiBold"/>
      <family val="2"/>
      <charset val="1"/>
    </font>
    <font>
      <b val="true"/>
      <i val="true"/>
      <sz val="8"/>
      <name val="Trebuchet MS"/>
      <family val="2"/>
      <charset val="1"/>
    </font>
    <font>
      <i val="true"/>
      <sz val="8"/>
      <name val="Trebuchet MS"/>
      <family val="2"/>
      <charset val="1"/>
    </font>
    <font>
      <b val="true"/>
      <i val="true"/>
      <u val="single"/>
      <sz val="8"/>
      <name val="Trebuchet MS"/>
      <family val="2"/>
      <charset val="1"/>
    </font>
    <font>
      <sz val="8"/>
      <color rgb="FF8B0000"/>
      <name val="Trebuchet MS"/>
      <family val="2"/>
      <charset val="1"/>
    </font>
    <font>
      <b val="true"/>
      <i val="true"/>
      <sz val="8"/>
      <color rgb="FF8B0000"/>
      <name val="Trebuchet MS"/>
      <family val="2"/>
      <charset val="1"/>
    </font>
    <font>
      <b val="true"/>
      <i val="true"/>
      <sz val="8"/>
      <color rgb="FF8B0000"/>
      <name val="Arial Rounded MT Bold"/>
      <family val="2"/>
      <charset val="1"/>
    </font>
    <font>
      <b val="true"/>
      <i val="true"/>
      <u val="single"/>
      <sz val="8"/>
      <color rgb="FFC9211E"/>
      <name val="Trebuchet MS"/>
      <family val="2"/>
      <charset val="1"/>
    </font>
    <font>
      <b val="true"/>
      <i val="true"/>
      <sz val="8"/>
      <color rgb="FF8B0000"/>
      <name val="Arial Narrow"/>
      <family val="2"/>
      <charset val="1"/>
    </font>
    <font>
      <b val="true"/>
      <i val="true"/>
      <u val="single"/>
      <sz val="8"/>
      <name val="Bahnschrift SemiBold"/>
      <family val="2"/>
      <charset val="1"/>
    </font>
    <font>
      <b val="true"/>
      <i val="true"/>
      <u val="single"/>
      <sz val="9"/>
      <name val="Trebuchet MS"/>
      <family val="2"/>
      <charset val="1"/>
    </font>
    <font>
      <b val="true"/>
      <sz val="8"/>
      <name val="Arial"/>
      <family val="2"/>
      <charset val="1"/>
    </font>
    <font>
      <sz val="8"/>
      <name val="Arial Narrow"/>
      <family val="2"/>
      <charset val="1"/>
    </font>
    <font>
      <shadow val="true"/>
      <sz val="10"/>
      <name val="Trebuchet MS"/>
      <family val="2"/>
      <charset val="1"/>
    </font>
    <font>
      <sz val="8"/>
      <color rgb="FF000000"/>
      <name val="Trebuchet MS"/>
      <family val="2"/>
      <charset val="1"/>
    </font>
    <font>
      <b val="true"/>
      <outline val="true"/>
      <shadow val="true"/>
      <sz val="20"/>
      <name val="Trebuchet MS"/>
      <family val="2"/>
      <charset val="1"/>
    </font>
    <font>
      <b val="true"/>
      <outline val="true"/>
      <shadow val="true"/>
      <sz val="18"/>
      <name val="Arial Black"/>
      <family val="2"/>
      <charset val="1"/>
    </font>
    <font>
      <b val="true"/>
      <outline val="true"/>
      <shadow val="true"/>
      <sz val="17.95"/>
      <name val="Arial Black"/>
      <family val="2"/>
      <charset val="1"/>
    </font>
    <font>
      <b val="true"/>
      <sz val="8"/>
      <color rgb="FFFF0000"/>
      <name val="Arial Black"/>
      <family val="2"/>
      <charset val="1"/>
    </font>
    <font>
      <strike val="true"/>
      <sz val="8"/>
      <name val="Trebuchet MS"/>
      <family val="2"/>
      <charset val="1"/>
    </font>
    <font>
      <b val="true"/>
      <outline val="true"/>
      <shadow val="true"/>
      <sz val="8"/>
      <color rgb="FFC9211E"/>
      <name val="Trebuchet MS"/>
      <family val="2"/>
      <charset val="1"/>
    </font>
    <font>
      <b val="true"/>
      <sz val="8"/>
      <color rgb="FF000000"/>
      <name val="Trebuchet MS"/>
      <family val="2"/>
      <charset val="1"/>
    </font>
    <font>
      <b val="true"/>
      <shadow val="true"/>
      <sz val="10"/>
      <name val="Trebuchet MS"/>
      <family val="2"/>
      <charset val="1"/>
    </font>
    <font>
      <u val="single"/>
      <sz val="8"/>
      <name val="Trebuchet MS"/>
      <family val="2"/>
      <charset val="1"/>
    </font>
    <font>
      <sz val="8"/>
      <name val="Arial Black"/>
      <family val="2"/>
      <charset val="1"/>
    </font>
    <font>
      <b val="true"/>
      <sz val="8"/>
      <name val="Wingdings"/>
      <family val="0"/>
      <charset val="1"/>
    </font>
    <font>
      <sz val="8"/>
      <color rgb="FFCE181E"/>
      <name val="Trebuchet MS"/>
      <family val="2"/>
      <charset val="1"/>
    </font>
    <font>
      <sz val="10"/>
      <color rgb="FFCE181E"/>
      <name val="Trebuchet MS"/>
      <family val="2"/>
      <charset val="1"/>
    </font>
    <font>
      <b val="true"/>
      <sz val="7"/>
      <name val="Trebuchet MS"/>
      <family val="2"/>
      <charset val="1"/>
    </font>
    <font>
      <b val="true"/>
      <strike val="true"/>
      <sz val="8"/>
      <name val="Trebuchet MS"/>
      <family val="2"/>
      <charset val="1"/>
    </font>
    <font>
      <strike val="true"/>
      <sz val="10"/>
      <name val="Trebuchet MS"/>
      <family val="2"/>
      <charset val="1"/>
    </font>
    <font>
      <b val="true"/>
      <strike val="true"/>
      <sz val="9"/>
      <name val="Trebuchet MS"/>
      <family val="2"/>
      <charset val="1"/>
    </font>
    <font>
      <strike val="true"/>
      <sz val="9"/>
      <name val="Trebuchet MS"/>
      <family val="2"/>
      <charset val="1"/>
    </font>
    <font>
      <b val="true"/>
      <outline val="true"/>
      <shadow val="true"/>
      <sz val="16"/>
      <name val="Arial Black"/>
      <family val="2"/>
      <charset val="1"/>
    </font>
    <font>
      <b val="true"/>
      <sz val="10"/>
      <color rgb="FFFF0000"/>
      <name val="Trebuchet MS"/>
      <family val="2"/>
      <charset val="1"/>
    </font>
    <font>
      <outline val="true"/>
      <shadow val="true"/>
      <sz val="16"/>
      <name val="Arial Black"/>
      <family val="2"/>
      <charset val="1"/>
    </font>
    <font>
      <b val="true"/>
      <sz val="10"/>
      <name val="Montserrat Subrayada"/>
      <family val="0"/>
      <charset val="1"/>
    </font>
    <font>
      <sz val="6"/>
      <name val="Trebuchet MS"/>
      <family val="2"/>
      <charset val="1"/>
    </font>
    <font>
      <b val="true"/>
      <sz val="8"/>
      <name val="Symbol"/>
      <family val="0"/>
      <charset val="1"/>
    </font>
    <font>
      <b val="true"/>
      <u val="single"/>
      <sz val="8"/>
      <name val="Arial Black"/>
      <family val="2"/>
      <charset val="1"/>
    </font>
    <font>
      <b val="true"/>
      <u val="single"/>
      <sz val="8"/>
      <name val="Trebuchet MS"/>
      <family val="2"/>
      <charset val="1"/>
    </font>
    <font>
      <i val="true"/>
      <sz val="10"/>
      <name val="Trebuchet MS"/>
      <family val="2"/>
      <charset val="1"/>
    </font>
    <font>
      <sz val="20"/>
      <name val="Trebuchet MS"/>
      <family val="2"/>
      <charset val="1"/>
    </font>
    <font>
      <sz val="7"/>
      <name val="Arial Black"/>
      <family val="2"/>
      <charset val="1"/>
    </font>
    <font>
      <sz val="7"/>
      <name val="Arial"/>
      <family val="2"/>
      <charset val="1"/>
    </font>
    <font>
      <shadow val="true"/>
      <sz val="10"/>
      <name val="Arial"/>
      <family val="2"/>
      <charset val="1"/>
    </font>
    <font>
      <b val="true"/>
      <sz val="8"/>
      <color rgb="FFCE181E"/>
      <name val="Trebuchet MS"/>
      <family val="2"/>
      <charset val="1"/>
    </font>
    <font>
      <shadow val="true"/>
      <sz val="8"/>
      <name val="Trebuchet MS"/>
      <family val="2"/>
      <charset val="1"/>
    </font>
    <font>
      <b val="true"/>
      <sz val="14"/>
      <name val="Trebuchet MS"/>
      <family val="2"/>
      <charset val="1"/>
    </font>
    <font>
      <b val="true"/>
      <sz val="8"/>
      <color rgb="FFC9211E"/>
      <name val="Arial Black"/>
      <family val="2"/>
      <charset val="1"/>
    </font>
    <font>
      <b val="true"/>
      <sz val="8"/>
      <color rgb="FFFF0000"/>
      <name val="Trebuchet MS"/>
      <family val="2"/>
      <charset val="1"/>
    </font>
  </fonts>
  <fills count="20">
    <fill>
      <patternFill patternType="none"/>
    </fill>
    <fill>
      <patternFill patternType="gray125"/>
    </fill>
    <fill>
      <patternFill patternType="solid">
        <fgColor rgb="FF000000"/>
        <bgColor rgb="FF000080"/>
      </patternFill>
    </fill>
    <fill>
      <patternFill patternType="solid">
        <fgColor rgb="FF808080"/>
        <bgColor rgb="FF969696"/>
      </patternFill>
    </fill>
    <fill>
      <patternFill patternType="solid">
        <fgColor rgb="FFDDDDDD"/>
        <bgColor rgb="FFDCDCDC"/>
      </patternFill>
    </fill>
    <fill>
      <patternFill patternType="solid">
        <fgColor rgb="FFFFCCCC"/>
        <bgColor rgb="FFFFB6C1"/>
      </patternFill>
    </fill>
    <fill>
      <patternFill patternType="solid">
        <fgColor rgb="FFCC0000"/>
        <bgColor rgb="FFCE181E"/>
      </patternFill>
    </fill>
    <fill>
      <patternFill patternType="solid">
        <fgColor rgb="FFCCFFCC"/>
        <bgColor rgb="FFCCFFFF"/>
      </patternFill>
    </fill>
    <fill>
      <patternFill patternType="solid">
        <fgColor rgb="FFFFFFCC"/>
        <bgColor rgb="FFFFF8DC"/>
      </patternFill>
    </fill>
    <fill>
      <patternFill patternType="solid">
        <fgColor rgb="FFFF0000"/>
        <bgColor rgb="FFCC0000"/>
      </patternFill>
    </fill>
    <fill>
      <patternFill patternType="solid">
        <fgColor rgb="FFDCDCDC"/>
        <bgColor rgb="FFDDDDDD"/>
      </patternFill>
    </fill>
    <fill>
      <patternFill patternType="solid">
        <fgColor rgb="FF00FF00"/>
        <bgColor rgb="FF33CCCC"/>
      </patternFill>
    </fill>
    <fill>
      <patternFill patternType="solid">
        <fgColor rgb="FF006400"/>
        <bgColor rgb="FF006600"/>
      </patternFill>
    </fill>
    <fill>
      <patternFill patternType="solid">
        <fgColor rgb="FF00FFFF"/>
        <bgColor rgb="FF00FFFF"/>
      </patternFill>
    </fill>
    <fill>
      <patternFill patternType="solid">
        <fgColor rgb="FFFFFF00"/>
        <bgColor rgb="FFFFFF00"/>
      </patternFill>
    </fill>
    <fill>
      <patternFill patternType="solid">
        <fgColor rgb="FFFFF8DC"/>
        <bgColor rgb="FFFFFFCC"/>
      </patternFill>
    </fill>
    <fill>
      <patternFill patternType="solid">
        <fgColor rgb="FFFF00FF"/>
        <bgColor rgb="FFFF00FF"/>
      </patternFill>
    </fill>
    <fill>
      <patternFill patternType="solid">
        <fgColor rgb="FFF0E68C"/>
        <bgColor rgb="FFDDDDDD"/>
      </patternFill>
    </fill>
    <fill>
      <patternFill patternType="solid">
        <fgColor rgb="FFFFB6C1"/>
        <bgColor rgb="FFFFCCCC"/>
      </patternFill>
    </fill>
    <fill>
      <patternFill patternType="solid">
        <fgColor rgb="FFFFFFFF"/>
        <bgColor rgb="FFFFF8DC"/>
      </patternFill>
    </fill>
  </fills>
  <borders count="67">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medium"/>
      <right style="medium"/>
      <top style="medium"/>
      <bottom style="medium"/>
      <diagonal/>
    </border>
    <border diagonalUp="false" diagonalDown="false">
      <left style="medium"/>
      <right style="medium"/>
      <top style="medium"/>
      <bottom style="double"/>
      <diagonal/>
    </border>
    <border diagonalUp="false" diagonalDown="false">
      <left style="medium"/>
      <right style="medium"/>
      <top style="medium"/>
      <bottom style="hair"/>
      <diagonal/>
    </border>
    <border diagonalUp="false" diagonalDown="false">
      <left style="medium"/>
      <right style="hair"/>
      <top/>
      <bottom style="double"/>
      <diagonal/>
    </border>
    <border diagonalUp="false" diagonalDown="false">
      <left style="hair"/>
      <right style="medium"/>
      <top/>
      <bottom style="double"/>
      <diagonal/>
    </border>
    <border diagonalUp="false" diagonalDown="false">
      <left style="medium"/>
      <right style="medium"/>
      <top/>
      <bottom style="medium"/>
      <diagonal/>
    </border>
    <border diagonalUp="false" diagonalDown="false">
      <left style="medium"/>
      <right style="hair"/>
      <top/>
      <bottom style="medium"/>
      <diagonal/>
    </border>
    <border diagonalUp="false" diagonalDown="false">
      <left style="hair"/>
      <right style="medium"/>
      <top/>
      <bottom style="medium"/>
      <diagonal/>
    </border>
    <border diagonalUp="false" diagonalDown="false">
      <left style="medium"/>
      <right style="hair"/>
      <top style="hair"/>
      <bottom style="medium"/>
      <diagonal/>
    </border>
    <border diagonalUp="false" diagonalDown="false">
      <left style="hair"/>
      <right style="medium"/>
      <top style="hair"/>
      <bottom style="medium"/>
      <diagonal/>
    </border>
    <border diagonalUp="false" diagonalDown="false">
      <left style="medium"/>
      <right/>
      <top/>
      <bottom style="medium"/>
      <diagonal/>
    </border>
    <border diagonalUp="false" diagonalDown="false">
      <left style="hair"/>
      <right style="hair"/>
      <top/>
      <bottom style="medium"/>
      <diagonal/>
    </border>
    <border diagonalUp="false" diagonalDown="false">
      <left/>
      <right style="medium"/>
      <top/>
      <bottom style="medium"/>
      <diagonal/>
    </border>
    <border diagonalUp="false" diagonalDown="false">
      <left style="thin">
        <color rgb="FFFFFFFF"/>
      </left>
      <right style="thin">
        <color rgb="FFFFFFFF"/>
      </right>
      <top style="thin">
        <color rgb="FFFFFFFF"/>
      </top>
      <bottom style="thin">
        <color rgb="FFFFFFFF"/>
      </bottom>
      <diagonal/>
    </border>
    <border diagonalUp="false" diagonalDown="false">
      <left style="thick"/>
      <right style="thick"/>
      <top style="thick"/>
      <bottom style="thick"/>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right/>
      <top style="hair"/>
      <bottom style="hair"/>
      <diagonal/>
    </border>
    <border diagonalUp="false" diagonalDown="false">
      <left style="thick">
        <color rgb="FF00FFFF"/>
      </left>
      <right style="thick">
        <color rgb="FF00FFFF"/>
      </right>
      <top style="thick">
        <color rgb="FF00FFFF"/>
      </top>
      <bottom style="thick">
        <color rgb="FF00FFFF"/>
      </bottom>
      <diagonal/>
    </border>
    <border diagonalUp="false" diagonalDown="false">
      <left style="hair">
        <color rgb="FF0084D1"/>
      </left>
      <right style="hair">
        <color rgb="FF0084D1"/>
      </right>
      <top style="hair">
        <color rgb="FF0084D1"/>
      </top>
      <bottom style="hair">
        <color rgb="FF0084D1"/>
      </bottom>
      <diagonal/>
    </border>
    <border diagonalUp="false" diagonalDown="false">
      <left style="hair"/>
      <right style="hair"/>
      <top style="hair"/>
      <bottom style="hair"/>
      <diagonal/>
    </border>
    <border diagonalUp="false" diagonalDown="false">
      <left/>
      <right/>
      <top/>
      <bottom style="hair"/>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hair"/>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hair"/>
      <right/>
      <top/>
      <bottom/>
      <diagonal/>
    </border>
    <border diagonalUp="false" diagonalDown="false">
      <left style="hair"/>
      <right/>
      <top/>
      <bottom style="thin"/>
      <diagonal/>
    </border>
    <border diagonalUp="false" diagonalDown="false">
      <left style="double"/>
      <right/>
      <top style="double"/>
      <bottom style="hair"/>
      <diagonal/>
    </border>
    <border diagonalUp="false" diagonalDown="false">
      <left/>
      <right/>
      <top style="double"/>
      <bottom style="hair"/>
      <diagonal/>
    </border>
    <border diagonalUp="false" diagonalDown="false">
      <left/>
      <right style="double"/>
      <top style="double"/>
      <bottom style="hair"/>
      <diagonal/>
    </border>
    <border diagonalUp="false" diagonalDown="false">
      <left style="double"/>
      <right style="hair"/>
      <top/>
      <bottom style="hair"/>
      <diagonal/>
    </border>
    <border diagonalUp="false" diagonalDown="false">
      <left style="hair"/>
      <right style="hair"/>
      <top/>
      <bottom style="hair"/>
      <diagonal/>
    </border>
    <border diagonalUp="false" diagonalDown="false">
      <left style="hair"/>
      <right style="double"/>
      <top/>
      <bottom style="hair"/>
      <diagonal/>
    </border>
    <border diagonalUp="false" diagonalDown="false">
      <left style="double"/>
      <right style="hair"/>
      <top style="hair"/>
      <bottom style="hair"/>
      <diagonal/>
    </border>
    <border diagonalUp="false" diagonalDown="false">
      <left style="hair"/>
      <right style="double"/>
      <top style="hair"/>
      <bottom style="hair"/>
      <diagonal/>
    </border>
    <border diagonalUp="false" diagonalDown="false">
      <left style="double"/>
      <right style="hair"/>
      <top style="hair"/>
      <bottom style="double"/>
      <diagonal/>
    </border>
    <border diagonalUp="false" diagonalDown="false">
      <left style="hair"/>
      <right style="hair"/>
      <top style="hair"/>
      <bottom style="double"/>
      <diagonal/>
    </border>
    <border diagonalUp="false" diagonalDown="false">
      <left style="hair"/>
      <right style="double"/>
      <top style="hair"/>
      <bottom style="double"/>
      <diagonal/>
    </border>
    <border diagonalUp="false" diagonalDown="false">
      <left style="double"/>
      <right/>
      <top style="double"/>
      <bottom style="double"/>
      <diagonal/>
    </border>
    <border diagonalUp="false" diagonalDown="false">
      <left/>
      <right style="double"/>
      <top style="double"/>
      <bottom style="double"/>
      <diagonal/>
    </border>
    <border diagonalUp="false" diagonalDown="false">
      <left/>
      <right style="hair"/>
      <top/>
      <bottom/>
      <diagonal/>
    </border>
    <border diagonalUp="false" diagonalDown="false">
      <left/>
      <right style="hair"/>
      <top/>
      <bottom style="hair"/>
      <diagonal/>
    </border>
    <border diagonalUp="true" diagonalDown="true">
      <left style="hair"/>
      <right style="double"/>
      <top/>
      <bottom style="hair"/>
      <diagonal style="hair"/>
    </border>
    <border diagonalUp="true" diagonalDown="true">
      <left style="hair"/>
      <right style="double"/>
      <top style="hair"/>
      <bottom style="hair"/>
      <diagonal style="hair"/>
    </border>
    <border diagonalUp="true" diagonalDown="true">
      <left style="hair"/>
      <right style="double"/>
      <top style="hair"/>
      <bottom style="double"/>
      <diagonal style="hair"/>
    </border>
    <border diagonalUp="false" diagonalDown="false">
      <left/>
      <right/>
      <top style="thin"/>
      <bottom style="thin"/>
      <diagonal/>
    </border>
    <border diagonalUp="false" diagonalDown="false">
      <left style="thin"/>
      <right/>
      <top style="thin"/>
      <bottom style="hair"/>
      <diagonal/>
    </border>
    <border diagonalUp="false" diagonalDown="false">
      <left/>
      <right style="thin"/>
      <top style="thin"/>
      <bottom style="hair"/>
      <diagonal/>
    </border>
    <border diagonalUp="false" diagonalDown="false">
      <left style="thin"/>
      <right style="thin"/>
      <top style="thin"/>
      <bottom style="hair"/>
      <diagonal/>
    </border>
    <border diagonalUp="false" diagonalDown="false">
      <left style="thin"/>
      <right style="thin"/>
      <top/>
      <bottom style="hair"/>
      <diagonal/>
    </border>
    <border diagonalUp="false" diagonalDown="false">
      <left style="hair"/>
      <right/>
      <top style="hair"/>
      <bottom/>
      <diagonal/>
    </border>
    <border diagonalUp="false" diagonalDown="false">
      <left/>
      <right/>
      <top style="hair"/>
      <bottom/>
      <diagonal/>
    </border>
    <border diagonalUp="false" diagonalDown="false">
      <left/>
      <right/>
      <top style="thin"/>
      <bottom/>
      <diagonal/>
    </border>
    <border diagonalUp="false" diagonalDown="false">
      <left/>
      <right/>
      <top/>
      <bottom style="thin"/>
      <diagonal/>
    </border>
    <border diagonalUp="false" diagonalDown="false">
      <left style="hair"/>
      <right/>
      <top/>
      <bottom style="hair"/>
      <diagonal/>
    </border>
    <border diagonalUp="false" diagonalDown="false">
      <left style="hair"/>
      <right style="hair"/>
      <top style="hair"/>
      <bottom/>
      <diagonal/>
    </border>
  </borders>
  <cellStyleXfs count="3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5" borderId="0" applyFont="true" applyBorder="false" applyAlignment="true" applyProtection="false">
      <alignment horizontal="general" vertical="bottom" textRotation="0" wrapText="false" indent="0" shrinkToFit="false"/>
    </xf>
    <xf numFmtId="164" fontId="7" fillId="6"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9" fillId="7"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8" borderId="0" applyFont="true" applyBorder="false" applyAlignment="true" applyProtection="false">
      <alignment horizontal="general" vertical="bottom" textRotation="0" wrapText="false" indent="0" shrinkToFit="false"/>
    </xf>
    <xf numFmtId="164" fontId="13" fillId="8" borderId="1" applyFont="true" applyBorder="tru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cellStyleXfs>
  <cellXfs count="46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4" fillId="9" borderId="2"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0" fillId="9" borderId="0" xfId="0" applyFont="false" applyBorder="false" applyAlignment="true" applyProtection="true">
      <alignment horizontal="general" vertical="bottom" textRotation="0" wrapText="false" indent="0" shrinkToFit="false"/>
      <protection locked="true" hidden="false"/>
    </xf>
    <xf numFmtId="164" fontId="16" fillId="10" borderId="3" xfId="0" applyFont="true" applyBorder="true" applyAlignment="true" applyProtection="true">
      <alignment horizontal="center" vertical="center" textRotation="0" wrapText="true" indent="0" shrinkToFit="false"/>
      <protection locked="true" hidden="false"/>
    </xf>
    <xf numFmtId="164" fontId="16" fillId="10" borderId="4" xfId="0" applyFont="true" applyBorder="true" applyAlignment="true" applyProtection="true">
      <alignment horizontal="center" vertical="center" textRotation="0" wrapText="false" indent="0" shrinkToFit="false"/>
      <protection locked="true" hidden="false"/>
    </xf>
    <xf numFmtId="164" fontId="15" fillId="10" borderId="5" xfId="0" applyFont="true" applyBorder="true" applyAlignment="true" applyProtection="true">
      <alignment horizontal="center" vertical="bottom" textRotation="0" wrapText="false" indent="0" shrinkToFit="false"/>
      <protection locked="true" hidden="false"/>
    </xf>
    <xf numFmtId="164" fontId="15" fillId="10" borderId="6" xfId="0" applyFont="true" applyBorder="true" applyAlignment="true" applyProtection="true">
      <alignment horizontal="center" vertical="bottom" textRotation="0" wrapText="false" indent="0" shrinkToFit="false"/>
      <protection locked="true" hidden="false"/>
    </xf>
    <xf numFmtId="165" fontId="16" fillId="11" borderId="7" xfId="0" applyFont="true" applyBorder="true" applyAlignment="true" applyProtection="true">
      <alignment horizontal="center" vertical="center" textRotation="0" wrapText="false" indent="0" shrinkToFit="false"/>
      <protection locked="false" hidden="false"/>
    </xf>
    <xf numFmtId="166" fontId="16" fillId="10" borderId="8" xfId="0" applyFont="true" applyBorder="true" applyAlignment="true" applyProtection="true">
      <alignment horizontal="center" vertical="center" textRotation="0" wrapText="false" indent="0" shrinkToFit="false"/>
      <protection locked="true" hidden="false"/>
    </xf>
    <xf numFmtId="166" fontId="16" fillId="11" borderId="9" xfId="0" applyFont="true" applyBorder="true" applyAlignment="true" applyProtection="true">
      <alignment horizontal="center" vertical="center" textRotation="0" wrapText="false" indent="0" shrinkToFit="false"/>
      <protection locked="false" hidden="false"/>
    </xf>
    <xf numFmtId="166" fontId="16" fillId="10" borderId="10" xfId="0" applyFont="true" applyBorder="true" applyAlignment="true" applyProtection="true">
      <alignment horizontal="center" vertical="center" textRotation="0" wrapText="false" indent="0" shrinkToFit="false"/>
      <protection locked="true" hidden="false"/>
    </xf>
    <xf numFmtId="166" fontId="16" fillId="11" borderId="11" xfId="0" applyFont="true" applyBorder="true" applyAlignment="true" applyProtection="true">
      <alignment horizontal="center" vertical="center" textRotation="0" wrapText="false" indent="0" shrinkToFit="false"/>
      <protection locked="false" hidden="false"/>
    </xf>
    <xf numFmtId="165" fontId="16" fillId="12" borderId="0" xfId="0" applyFont="true" applyBorder="false" applyAlignment="true" applyProtection="true">
      <alignment horizontal="center" vertical="bottom" textRotation="0" wrapText="false" indent="0" shrinkToFit="false"/>
      <protection locked="true" hidden="false"/>
    </xf>
    <xf numFmtId="164" fontId="17" fillId="12" borderId="0" xfId="0" applyFont="true" applyBorder="false" applyAlignment="true" applyProtection="true">
      <alignment horizontal="general" vertical="bottom" textRotation="0" wrapText="false" indent="0" shrinkToFit="false"/>
      <protection locked="true" hidden="false"/>
    </xf>
    <xf numFmtId="165" fontId="15" fillId="0" borderId="0" xfId="0" applyFont="true" applyBorder="false" applyAlignment="true" applyProtection="true">
      <alignment horizontal="general" vertical="bottom" textRotation="0" wrapText="false" indent="0" shrinkToFit="false"/>
      <protection locked="true" hidden="false"/>
    </xf>
    <xf numFmtId="164" fontId="16" fillId="10" borderId="3" xfId="0" applyFont="true" applyBorder="true" applyAlignment="true" applyProtection="true">
      <alignment horizontal="center" vertical="center" textRotation="0" wrapText="false" indent="0" shrinkToFit="false"/>
      <protection locked="true" hidden="false"/>
    </xf>
    <xf numFmtId="166" fontId="16" fillId="11" borderId="12" xfId="0" applyFont="true" applyBorder="true" applyAlignment="true" applyProtection="true">
      <alignment horizontal="center" vertical="center" textRotation="0" wrapText="false" indent="0" shrinkToFit="false"/>
      <protection locked="false" hidden="false"/>
    </xf>
    <xf numFmtId="166" fontId="16" fillId="11" borderId="13" xfId="0" applyFont="true" applyBorder="true" applyAlignment="true" applyProtection="true">
      <alignment horizontal="center" vertical="center" textRotation="0" wrapText="false" indent="0" shrinkToFit="false"/>
      <protection locked="false" hidden="false"/>
    </xf>
    <xf numFmtId="166" fontId="16" fillId="11" borderId="14" xfId="0" applyFont="true" applyBorder="true" applyAlignment="true" applyProtection="true">
      <alignment horizontal="center" vertical="center" textRotation="0" wrapText="false" indent="0" shrinkToFit="false"/>
      <protection locked="false" hidden="false"/>
    </xf>
    <xf numFmtId="164" fontId="16" fillId="12" borderId="15" xfId="0" applyFont="true" applyBorder="true" applyAlignment="true" applyProtection="true">
      <alignment horizontal="center" vertical="bottom" textRotation="0" wrapText="false" indent="0" shrinkToFit="false"/>
      <protection locked="true" hidden="false"/>
    </xf>
    <xf numFmtId="164" fontId="17" fillId="12" borderId="0" xfId="0" applyFont="true" applyBorder="true" applyAlignment="true" applyProtection="true">
      <alignment horizontal="center" vertical="center" textRotation="0" wrapText="true" indent="0" shrinkToFit="false"/>
      <protection locked="true" hidden="false"/>
    </xf>
    <xf numFmtId="164" fontId="18" fillId="10" borderId="3" xfId="0" applyFont="true" applyBorder="true" applyAlignment="true" applyProtection="true">
      <alignment horizontal="center" vertical="bottom" textRotation="0" wrapText="false" indent="0" shrinkToFit="false"/>
      <protection locked="true" hidden="false"/>
    </xf>
    <xf numFmtId="165" fontId="18" fillId="11" borderId="7" xfId="0" applyFont="true" applyBorder="true" applyAlignment="true" applyProtection="true">
      <alignment horizontal="center" vertical="bottom" textRotation="0" wrapText="false" indent="0" shrinkToFit="false"/>
      <protection locked="false" hidden="false"/>
    </xf>
    <xf numFmtId="164" fontId="19" fillId="9" borderId="16"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19" fillId="13" borderId="0" xfId="0" applyFont="true" applyBorder="true" applyAlignment="true" applyProtection="true">
      <alignment horizontal="center" vertical="center" textRotation="0" wrapText="false" indent="0" shrinkToFit="false"/>
      <protection locked="true" hidden="false"/>
    </xf>
    <xf numFmtId="164" fontId="0" fillId="13" borderId="0" xfId="0" applyFont="false" applyBorder="false" applyAlignment="true" applyProtection="true">
      <alignment horizontal="general" vertical="bottom" textRotation="0" wrapText="false" indent="0" shrinkToFit="false"/>
      <protection locked="true" hidden="false"/>
    </xf>
    <xf numFmtId="164" fontId="20" fillId="0" borderId="17" xfId="0" applyFont="true" applyBorder="true" applyAlignment="true" applyProtection="true">
      <alignment horizontal="left" vertical="center" textRotation="0" wrapText="false" indent="0" shrinkToFit="false"/>
      <protection locked="true" hidden="false"/>
    </xf>
    <xf numFmtId="167" fontId="0" fillId="11" borderId="18" xfId="0" applyFont="false" applyBorder="true" applyAlignment="true" applyProtection="true">
      <alignment horizontal="general" vertical="center" textRotation="0" wrapText="false" indent="0" shrinkToFit="false"/>
      <protection locked="fals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20" fillId="0" borderId="17" xfId="0" applyFont="true" applyBorder="true" applyAlignment="true" applyProtection="true">
      <alignment horizontal="left" vertical="bottom" textRotation="0" wrapText="false" indent="0" shrinkToFit="false"/>
      <protection locked="true" hidden="false"/>
    </xf>
    <xf numFmtId="164" fontId="0" fillId="0" borderId="19" xfId="0" applyFont="true" applyBorder="true" applyAlignment="true" applyProtection="true">
      <alignment horizontal="left" vertical="bottom" textRotation="0" wrapText="false" indent="0" shrinkToFit="false"/>
      <protection locked="true" hidden="false"/>
    </xf>
    <xf numFmtId="164" fontId="14" fillId="13" borderId="20" xfId="0" applyFont="true" applyBorder="true" applyAlignment="true" applyProtection="true">
      <alignment horizontal="center" vertical="center" textRotation="0" wrapText="false" indent="0" shrinkToFit="false"/>
      <protection locked="true" hidden="false"/>
    </xf>
    <xf numFmtId="164" fontId="21" fillId="9" borderId="21" xfId="0" applyFont="true" applyBorder="true" applyAlignment="true" applyProtection="true">
      <alignment horizontal="center" vertical="center" textRotation="0" wrapText="false" indent="0" shrinkToFit="false"/>
      <protection locked="true" hidden="false"/>
    </xf>
    <xf numFmtId="164" fontId="22" fillId="0" borderId="0" xfId="0" applyFont="true" applyBorder="true" applyAlignment="true" applyProtection="true">
      <alignment horizontal="center" vertical="center" textRotation="0" wrapText="true" indent="0" shrinkToFit="false"/>
      <protection locked="true" hidden="false"/>
    </xf>
    <xf numFmtId="164" fontId="23" fillId="14" borderId="21" xfId="0" applyFont="true" applyBorder="true" applyAlignment="true" applyProtection="true">
      <alignment horizontal="center" vertical="center" textRotation="0" wrapText="false" indent="0" shrinkToFit="false"/>
      <protection locked="true" hidden="false"/>
    </xf>
    <xf numFmtId="164" fontId="24" fillId="2" borderId="22" xfId="0" applyFont="true" applyBorder="true" applyAlignment="true" applyProtection="true">
      <alignment horizontal="left" vertical="bottom" textRotation="0" wrapText="false" indent="0" shrinkToFit="false"/>
      <protection locked="true" hidden="false"/>
    </xf>
    <xf numFmtId="164" fontId="25" fillId="0" borderId="22" xfId="0" applyFont="true" applyBorder="true" applyAlignment="true" applyProtection="true">
      <alignment horizontal="center" vertical="center" textRotation="0" wrapText="false" indent="0" shrinkToFit="false"/>
      <protection locked="true" hidden="false"/>
    </xf>
    <xf numFmtId="164" fontId="26" fillId="0" borderId="22" xfId="0" applyFont="true" applyBorder="true" applyAlignment="true" applyProtection="true">
      <alignment horizontal="left" vertical="center" textRotation="0" wrapText="false" indent="0" shrinkToFit="false"/>
      <protection locked="true" hidden="false"/>
    </xf>
    <xf numFmtId="165" fontId="25" fillId="0" borderId="22" xfId="0" applyFont="true" applyBorder="true" applyAlignment="true" applyProtection="true">
      <alignment horizontal="general" vertical="center" textRotation="0" wrapText="false" indent="0" shrinkToFit="false"/>
      <protection locked="true" hidden="false"/>
    </xf>
    <xf numFmtId="168" fontId="25" fillId="0" borderId="22" xfId="0" applyFont="true" applyBorder="true" applyAlignment="true" applyProtection="true">
      <alignment horizontal="right" vertical="center" textRotation="0" wrapText="false" indent="0" shrinkToFit="false"/>
      <protection locked="true" hidden="false"/>
    </xf>
    <xf numFmtId="164" fontId="26" fillId="0" borderId="23" xfId="0" applyFont="true" applyBorder="true" applyAlignment="true" applyProtection="true">
      <alignment horizontal="center" vertical="bottom" textRotation="0" wrapText="false" indent="0" shrinkToFit="false"/>
      <protection locked="true" hidden="false"/>
    </xf>
    <xf numFmtId="164" fontId="26" fillId="0" borderId="23" xfId="0" applyFont="true" applyBorder="true" applyAlignment="true" applyProtection="true">
      <alignment horizontal="center" vertical="bottom" textRotation="0" wrapText="true" indent="0" shrinkToFit="false"/>
      <protection locked="true" hidden="false"/>
    </xf>
    <xf numFmtId="164" fontId="26" fillId="0" borderId="24" xfId="0" applyFont="true" applyBorder="true" applyAlignment="true" applyProtection="true">
      <alignment horizontal="center" vertical="center" textRotation="0" wrapText="true" indent="0" shrinkToFit="false"/>
      <protection locked="true" hidden="false"/>
    </xf>
    <xf numFmtId="164" fontId="26" fillId="0" borderId="25" xfId="0" applyFont="true" applyBorder="true" applyAlignment="true" applyProtection="true">
      <alignment horizontal="center" vertical="center" textRotation="0" wrapText="true" indent="0" shrinkToFit="false"/>
      <protection locked="true" hidden="false"/>
    </xf>
    <xf numFmtId="164" fontId="26" fillId="0" borderId="26" xfId="0" applyFont="true" applyBorder="true" applyAlignment="true" applyProtection="true">
      <alignment horizontal="center" vertical="center" textRotation="0" wrapText="true" indent="0" shrinkToFit="false"/>
      <protection locked="true" hidden="false"/>
    </xf>
    <xf numFmtId="164" fontId="25" fillId="0" borderId="22" xfId="0" applyFont="true" applyBorder="true" applyAlignment="true" applyProtection="true">
      <alignment horizontal="left" vertical="center" textRotation="0" wrapText="true" indent="0" shrinkToFit="false"/>
      <protection locked="true" hidden="false"/>
    </xf>
    <xf numFmtId="164" fontId="25" fillId="0" borderId="0" xfId="0" applyFont="true" applyBorder="true" applyAlignment="true" applyProtection="true">
      <alignment horizontal="right" vertical="center" textRotation="0" wrapText="false" indent="0" shrinkToFit="false"/>
      <protection locked="true" hidden="false"/>
    </xf>
    <xf numFmtId="165" fontId="26" fillId="11" borderId="0" xfId="0" applyFont="true" applyBorder="true" applyAlignment="true" applyProtection="true">
      <alignment horizontal="general" vertical="center" textRotation="0" wrapText="false" indent="0" shrinkToFit="false"/>
      <protection locked="false" hidden="false"/>
    </xf>
    <xf numFmtId="165" fontId="25" fillId="0" borderId="27" xfId="0" applyFont="true" applyBorder="true" applyAlignment="true" applyProtection="true">
      <alignment horizontal="general" vertical="center" textRotation="0" wrapText="false" indent="0" shrinkToFit="false"/>
      <protection locked="true" hidden="false"/>
    </xf>
    <xf numFmtId="165" fontId="25" fillId="0" borderId="28" xfId="0" applyFont="true" applyBorder="true" applyAlignment="true" applyProtection="true">
      <alignment horizontal="general" vertical="bottom" textRotation="0" wrapText="false" indent="0" shrinkToFit="false"/>
      <protection locked="true" hidden="false"/>
    </xf>
    <xf numFmtId="169" fontId="26" fillId="11" borderId="27" xfId="0" applyFont="true" applyBorder="true" applyAlignment="true" applyProtection="true">
      <alignment horizontal="center" vertical="bottom" textRotation="0" wrapText="false" indent="0" shrinkToFit="false"/>
      <protection locked="false" hidden="false"/>
    </xf>
    <xf numFmtId="165" fontId="25" fillId="0" borderId="28" xfId="0" applyFont="true" applyBorder="true" applyAlignment="true" applyProtection="true">
      <alignment horizontal="right" vertical="bottom" textRotation="0" wrapText="false" indent="0" shrinkToFit="false"/>
      <protection locked="true" hidden="false"/>
    </xf>
    <xf numFmtId="165" fontId="25" fillId="0" borderId="29" xfId="0" applyFont="true" applyBorder="true" applyAlignment="true" applyProtection="true">
      <alignment horizontal="general" vertical="bottom" textRotation="0" wrapText="false" indent="0" shrinkToFit="false"/>
      <protection locked="true" hidden="false"/>
    </xf>
    <xf numFmtId="164" fontId="27" fillId="0" borderId="22" xfId="0" applyFont="true" applyBorder="true" applyAlignment="true" applyProtection="true">
      <alignment horizontal="center" vertical="center" textRotation="0" wrapText="true" indent="0" shrinkToFit="false"/>
      <protection locked="true" hidden="false"/>
    </xf>
    <xf numFmtId="168" fontId="28" fillId="0" borderId="22" xfId="0" applyFont="true" applyBorder="true" applyAlignment="true" applyProtection="true">
      <alignment horizontal="right" vertical="center" textRotation="0" wrapText="false" indent="0" shrinkToFit="false"/>
      <protection locked="true" hidden="false"/>
    </xf>
    <xf numFmtId="165" fontId="25" fillId="0" borderId="30" xfId="0" applyFont="true" applyBorder="true" applyAlignment="true" applyProtection="true">
      <alignment horizontal="general" vertical="center" textRotation="0" wrapText="false" indent="0" shrinkToFit="false"/>
      <protection locked="true" hidden="false"/>
    </xf>
    <xf numFmtId="165" fontId="25" fillId="0" borderId="31" xfId="0" applyFont="true" applyBorder="true" applyAlignment="true" applyProtection="true">
      <alignment horizontal="general" vertical="bottom" textRotation="0" wrapText="false" indent="0" shrinkToFit="false"/>
      <protection locked="true" hidden="false"/>
    </xf>
    <xf numFmtId="169" fontId="26" fillId="11" borderId="30" xfId="0" applyFont="true" applyBorder="true" applyAlignment="true" applyProtection="true">
      <alignment horizontal="center" vertical="bottom" textRotation="0" wrapText="false" indent="0" shrinkToFit="false"/>
      <protection locked="false" hidden="false"/>
    </xf>
    <xf numFmtId="165" fontId="25" fillId="0" borderId="31" xfId="0" applyFont="true" applyBorder="true" applyAlignment="true" applyProtection="true">
      <alignment horizontal="right" vertical="bottom" textRotation="0" wrapText="false" indent="0" shrinkToFit="false"/>
      <protection locked="true" hidden="false"/>
    </xf>
    <xf numFmtId="165" fontId="25" fillId="0" borderId="32" xfId="0" applyFont="true" applyBorder="true" applyAlignment="true" applyProtection="true">
      <alignment horizontal="general" vertical="bottom" textRotation="0" wrapText="false" indent="0" shrinkToFit="false"/>
      <protection locked="true" hidden="false"/>
    </xf>
    <xf numFmtId="164" fontId="22" fillId="0" borderId="22" xfId="0" applyFont="true" applyBorder="true" applyAlignment="true" applyProtection="true">
      <alignment horizontal="center" vertical="center" textRotation="0" wrapText="tru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5" fontId="29" fillId="0" borderId="0" xfId="0" applyFont="true" applyBorder="false" applyAlignment="true" applyProtection="true">
      <alignment horizontal="general" vertical="center" textRotation="0" wrapText="false" indent="0" shrinkToFit="false"/>
      <protection locked="true" hidden="false"/>
    </xf>
    <xf numFmtId="164" fontId="25" fillId="0" borderId="0" xfId="0" applyFont="true" applyBorder="false" applyAlignment="true" applyProtection="true">
      <alignment horizontal="right" vertical="center" textRotation="0" wrapText="false" indent="0" shrinkToFit="false"/>
      <protection locked="true" hidden="false"/>
    </xf>
    <xf numFmtId="164" fontId="30" fillId="0" borderId="0" xfId="0" applyFont="true" applyBorder="false" applyAlignment="true" applyProtection="true">
      <alignment horizontal="right" vertical="center" textRotation="0" wrapText="false" indent="0" shrinkToFit="false"/>
      <protection locked="true" hidden="false"/>
    </xf>
    <xf numFmtId="165" fontId="25" fillId="0" borderId="0" xfId="0" applyFont="true" applyBorder="true" applyAlignment="true" applyProtection="true">
      <alignment horizontal="general" vertical="center" textRotation="0" wrapText="false" indent="0" shrinkToFit="false"/>
      <protection locked="true" hidden="false"/>
    </xf>
    <xf numFmtId="165" fontId="25" fillId="0" borderId="33" xfId="0" applyFont="true" applyBorder="true" applyAlignment="tru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general" vertical="bottom" textRotation="0" wrapText="false" indent="0" shrinkToFit="false"/>
      <protection locked="true" hidden="false"/>
    </xf>
    <xf numFmtId="164" fontId="31" fillId="0" borderId="22" xfId="0" applyFont="true" applyBorder="true" applyAlignment="true" applyProtection="true">
      <alignment horizontal="center" vertical="center" textRotation="0" wrapText="true" indent="0" shrinkToFit="false"/>
      <protection locked="true" hidden="false"/>
    </xf>
    <xf numFmtId="164" fontId="32" fillId="15" borderId="22" xfId="0" applyFont="true" applyBorder="true" applyAlignment="true" applyProtection="true">
      <alignment horizontal="center" vertical="center" textRotation="0" wrapText="true" indent="0" shrinkToFit="false"/>
      <protection locked="true" hidden="false"/>
    </xf>
    <xf numFmtId="164" fontId="34" fillId="0" borderId="0" xfId="0" applyFont="true" applyBorder="false" applyAlignment="true" applyProtection="true">
      <alignment horizontal="right" vertical="center" textRotation="0" wrapText="false" indent="0" shrinkToFit="false"/>
      <protection locked="true" hidden="false"/>
    </xf>
    <xf numFmtId="164" fontId="25" fillId="16" borderId="22" xfId="0" applyFont="true" applyBorder="true" applyAlignment="true" applyProtection="true">
      <alignment horizontal="center" vertical="center" textRotation="0" wrapText="false" indent="0" shrinkToFit="false"/>
      <protection locked="true" hidden="false"/>
    </xf>
    <xf numFmtId="164" fontId="35" fillId="0" borderId="22" xfId="0" applyFont="true" applyBorder="true" applyAlignment="true" applyProtection="true">
      <alignment horizontal="center" vertical="center" textRotation="0" wrapText="true" indent="0" shrinkToFit="false"/>
      <protection locked="true" hidden="false"/>
    </xf>
    <xf numFmtId="164" fontId="30" fillId="0" borderId="0" xfId="0" applyFont="true" applyBorder="false" applyAlignment="true" applyProtection="true">
      <alignment horizontal="general" vertical="bottom" textRotation="0" wrapText="false" indent="0" shrinkToFit="false"/>
      <protection locked="true" hidden="false"/>
    </xf>
    <xf numFmtId="164" fontId="25" fillId="0" borderId="0" xfId="0" applyFont="true" applyBorder="false" applyAlignment="true" applyProtection="true">
      <alignment horizontal="right" vertical="bottom" textRotation="0" wrapText="false" indent="0" shrinkToFit="false"/>
      <protection locked="true" hidden="false"/>
    </xf>
    <xf numFmtId="165" fontId="26" fillId="0" borderId="0" xfId="0" applyFont="true" applyBorder="true" applyAlignment="true" applyProtection="true">
      <alignment horizontal="general" vertical="center" textRotation="0" wrapText="false" indent="0" shrinkToFit="false"/>
      <protection locked="true" hidden="false"/>
    </xf>
    <xf numFmtId="165" fontId="25" fillId="0" borderId="0" xfId="0" applyFont="true" applyBorder="true" applyAlignment="true" applyProtection="true">
      <alignment horizontal="general" vertical="bottom" textRotation="0" wrapText="false" indent="0" shrinkToFit="false"/>
      <protection locked="true" hidden="false"/>
    </xf>
    <xf numFmtId="165" fontId="25" fillId="0" borderId="0" xfId="0" applyFont="true" applyBorder="true" applyAlignment="true" applyProtection="true">
      <alignment horizontal="right" vertical="bottom" textRotation="0" wrapText="false" indent="0" shrinkToFit="false"/>
      <protection locked="true" hidden="false"/>
    </xf>
    <xf numFmtId="164" fontId="36" fillId="0" borderId="22" xfId="0" applyFont="true" applyBorder="true" applyAlignment="true" applyProtection="true">
      <alignment horizontal="center" vertical="center" textRotation="0" wrapText="true" indent="0" shrinkToFit="false"/>
      <protection locked="true" hidden="false"/>
    </xf>
    <xf numFmtId="164" fontId="37" fillId="0" borderId="34" xfId="0" applyFont="true" applyBorder="true" applyAlignment="true" applyProtection="true">
      <alignment horizontal="left" vertical="bottom" textRotation="0" wrapText="false" indent="0" shrinkToFit="false"/>
      <protection locked="true" hidden="false"/>
    </xf>
    <xf numFmtId="164" fontId="25" fillId="0" borderId="35" xfId="0" applyFont="true" applyBorder="true" applyAlignment="true" applyProtection="true">
      <alignment horizontal="right" vertical="center" textRotation="0" wrapText="false" indent="0" shrinkToFit="false"/>
      <protection locked="true" hidden="false"/>
    </xf>
    <xf numFmtId="165" fontId="38" fillId="11" borderId="27" xfId="0" applyFont="true" applyBorder="true" applyAlignment="true" applyProtection="true">
      <alignment horizontal="general" vertical="bottom" textRotation="0" wrapText="false" indent="0" shrinkToFit="false"/>
      <protection locked="false" hidden="false"/>
    </xf>
    <xf numFmtId="164" fontId="25" fillId="0" borderId="28" xfId="0" applyFont="true" applyBorder="true" applyAlignment="true" applyProtection="true">
      <alignment horizontal="right" vertical="center" textRotation="0" wrapText="false" indent="0" shrinkToFit="false"/>
      <protection locked="true" hidden="false"/>
    </xf>
    <xf numFmtId="164" fontId="39" fillId="0" borderId="22" xfId="0" applyFont="true" applyBorder="true" applyAlignment="true" applyProtection="true">
      <alignment horizontal="center" vertical="center" textRotation="0" wrapText="true" indent="0" shrinkToFit="false"/>
      <protection locked="true" hidden="false"/>
    </xf>
    <xf numFmtId="164" fontId="25" fillId="0" borderId="28" xfId="0" applyFont="true" applyBorder="true" applyAlignment="true" applyProtection="true">
      <alignment horizontal="left" vertical="center" textRotation="0" wrapText="false" indent="0" shrinkToFit="false"/>
      <protection locked="true" hidden="false"/>
    </xf>
    <xf numFmtId="165" fontId="38" fillId="11" borderId="30" xfId="0" applyFont="true" applyBorder="true" applyAlignment="true" applyProtection="true">
      <alignment horizontal="general" vertical="bottom" textRotation="0" wrapText="false" indent="0" shrinkToFit="false"/>
      <protection locked="false" hidden="false"/>
    </xf>
    <xf numFmtId="164" fontId="25" fillId="0" borderId="31" xfId="0" applyFont="true" applyBorder="true" applyAlignment="true" applyProtection="true">
      <alignment horizontal="right" vertical="center" textRotation="0" wrapText="false" indent="0" shrinkToFit="false"/>
      <protection locked="true" hidden="false"/>
    </xf>
    <xf numFmtId="165" fontId="38" fillId="0" borderId="30" xfId="0" applyFont="true" applyBorder="true" applyAlignment="true" applyProtection="true">
      <alignment horizontal="general" vertical="bottom" textRotation="0" wrapText="false" indent="0" shrinkToFit="false"/>
      <protection locked="true" hidden="false"/>
    </xf>
    <xf numFmtId="164" fontId="15" fillId="17" borderId="0" xfId="0" applyFont="true" applyBorder="false" applyAlignment="true" applyProtection="true">
      <alignment horizontal="general" vertical="bottom" textRotation="0" wrapText="false" indent="0" shrinkToFit="false"/>
      <protection locked="true" hidden="false"/>
    </xf>
    <xf numFmtId="164" fontId="40" fillId="17" borderId="0" xfId="0" applyFont="true" applyBorder="false" applyAlignment="true" applyProtection="true">
      <alignment horizontal="general" vertical="bottom" textRotation="0" wrapText="false" indent="0" shrinkToFit="false"/>
      <protection locked="true" hidden="false"/>
    </xf>
    <xf numFmtId="170" fontId="15" fillId="17" borderId="0" xfId="0" applyFont="true" applyBorder="false" applyAlignment="true" applyProtection="true">
      <alignment horizontal="general" vertical="bottom" textRotation="0" wrapText="false" indent="0" shrinkToFit="false"/>
      <protection locked="true" hidden="false"/>
    </xf>
    <xf numFmtId="164" fontId="40" fillId="0" borderId="0" xfId="0" applyFont="true" applyBorder="false" applyAlignment="true" applyProtection="true">
      <alignment horizontal="general" vertical="bottom" textRotation="0" wrapText="false" indent="0" shrinkToFit="false"/>
      <protection locked="true" hidden="false"/>
    </xf>
    <xf numFmtId="170" fontId="15" fillId="0" borderId="0" xfId="0" applyFont="true" applyBorder="false" applyAlignment="true" applyProtection="true">
      <alignment horizontal="general" vertical="bottom" textRotation="0" wrapText="false" indent="0" shrinkToFit="false"/>
      <protection locked="true" hidden="false"/>
    </xf>
    <xf numFmtId="164" fontId="41" fillId="0" borderId="0" xfId="0" applyFont="true" applyBorder="true" applyAlignment="true" applyProtection="true">
      <alignment horizontal="left" vertical="center" textRotation="0" wrapText="true" indent="0" shrinkToFit="false"/>
      <protection locked="true" hidden="false"/>
    </xf>
    <xf numFmtId="164" fontId="42" fillId="9" borderId="2" xfId="0" applyFont="true" applyBorder="true" applyAlignment="true" applyProtection="true">
      <alignment horizontal="center" vertical="bottom" textRotation="0" wrapText="false" indent="0" shrinkToFit="false"/>
      <protection locked="true" hidden="false"/>
    </xf>
    <xf numFmtId="164" fontId="15" fillId="0" borderId="0" xfId="0" applyFont="true" applyBorder="true" applyAlignment="true" applyProtection="true">
      <alignment horizontal="center" vertical="center" textRotation="0" wrapText="false" indent="0" shrinkToFit="false"/>
      <protection locked="true" hidden="false"/>
    </xf>
    <xf numFmtId="164" fontId="43" fillId="9" borderId="21" xfId="0" applyFont="true" applyBorder="true" applyAlignment="true" applyProtection="true">
      <alignment horizontal="center" vertical="center" textRotation="0" wrapText="false" indent="0" shrinkToFit="false"/>
      <protection locked="true" hidden="false"/>
    </xf>
    <xf numFmtId="168" fontId="25" fillId="0" borderId="0" xfId="0" applyFont="true" applyBorder="true" applyAlignment="true" applyProtection="true">
      <alignment horizontal="right" vertical="center" textRotation="0" wrapText="false" indent="0" shrinkToFit="false"/>
      <protection locked="true" hidden="false"/>
    </xf>
    <xf numFmtId="164" fontId="26" fillId="0" borderId="22" xfId="0" applyFont="true" applyBorder="true" applyAlignment="true" applyProtection="true">
      <alignment horizontal="left" vertical="center" textRotation="0" wrapText="true" indent="0" shrinkToFit="false"/>
      <protection locked="true" hidden="false"/>
    </xf>
    <xf numFmtId="170" fontId="25" fillId="0" borderId="22" xfId="0" applyFont="true" applyBorder="true" applyAlignment="true" applyProtection="true">
      <alignment horizontal="general" vertical="center" textRotation="0" wrapText="false" indent="0" shrinkToFit="false"/>
      <protection locked="true" hidden="false"/>
    </xf>
    <xf numFmtId="164" fontId="26" fillId="0" borderId="23" xfId="0" applyFont="true" applyBorder="true" applyAlignment="true" applyProtection="true">
      <alignment horizontal="center" vertical="center" textRotation="0" wrapText="false" indent="0" shrinkToFit="false"/>
      <protection locked="true" hidden="false"/>
    </xf>
    <xf numFmtId="164" fontId="26" fillId="0" borderId="23" xfId="0" applyFont="true" applyBorder="true" applyAlignment="true" applyProtection="true">
      <alignment horizontal="center" vertical="center" textRotation="0" wrapText="true" indent="0" shrinkToFit="false"/>
      <protection locked="true" hidden="false"/>
    </xf>
    <xf numFmtId="165" fontId="25" fillId="0" borderId="31" xfId="0" applyFont="true" applyBorder="true" applyAlignment="true" applyProtection="true">
      <alignment horizontal="general" vertical="center" textRotation="0" wrapText="false" indent="0" shrinkToFit="false"/>
      <protection locked="true" hidden="false"/>
    </xf>
    <xf numFmtId="169" fontId="26" fillId="11" borderId="30" xfId="0" applyFont="true" applyBorder="true" applyAlignment="true" applyProtection="true">
      <alignment horizontal="center" vertical="center" textRotation="0" wrapText="false" indent="0" shrinkToFit="false"/>
      <protection locked="false" hidden="false"/>
    </xf>
    <xf numFmtId="165" fontId="25" fillId="11" borderId="31" xfId="0" applyFont="true" applyBorder="true" applyAlignment="true" applyProtection="true">
      <alignment horizontal="right" vertical="center" textRotation="0" wrapText="false" indent="0" shrinkToFit="false"/>
      <protection locked="false" hidden="false"/>
    </xf>
    <xf numFmtId="165" fontId="25" fillId="0" borderId="32" xfId="0" applyFont="true" applyBorder="true" applyAlignment="true" applyProtection="true">
      <alignment horizontal="general" vertical="center" textRotation="0" wrapText="false" indent="0" shrinkToFit="false"/>
      <protection locked="true" hidden="false"/>
    </xf>
    <xf numFmtId="164" fontId="25" fillId="2" borderId="0" xfId="0" applyFont="true" applyBorder="true" applyAlignment="true" applyProtection="true">
      <alignment horizontal="right" vertical="center" textRotation="0" wrapText="false" indent="0" shrinkToFit="false"/>
      <protection locked="true" hidden="false"/>
    </xf>
    <xf numFmtId="165" fontId="26" fillId="2" borderId="0" xfId="0" applyFont="true" applyBorder="true" applyAlignment="true" applyProtection="true">
      <alignment horizontal="general" vertical="center" textRotation="0" wrapText="false" indent="0" shrinkToFit="false"/>
      <protection locked="false" hidden="false"/>
    </xf>
    <xf numFmtId="168" fontId="26" fillId="0" borderId="22" xfId="0" applyFont="true" applyBorder="true" applyAlignment="true" applyProtection="true">
      <alignment horizontal="right" vertical="center" textRotation="0" wrapText="false" indent="0" shrinkToFit="false"/>
      <protection locked="true" hidden="false"/>
    </xf>
    <xf numFmtId="164" fontId="15" fillId="0" borderId="22" xfId="0" applyFont="true" applyBorder="true" applyAlignment="true" applyProtection="true">
      <alignment horizontal="general" vertical="bottom" textRotation="0" wrapText="false" indent="0" shrinkToFit="false"/>
      <protection locked="false" hidden="false"/>
    </xf>
    <xf numFmtId="164" fontId="25" fillId="0" borderId="22" xfId="0" applyFont="true" applyBorder="true" applyAlignment="true" applyProtection="true">
      <alignment horizontal="center" vertical="center" textRotation="0" wrapText="true" indent="0" shrinkToFit="false"/>
      <protection locked="false" hidden="false"/>
    </xf>
    <xf numFmtId="164" fontId="28" fillId="0" borderId="22" xfId="0" applyFont="true" applyBorder="true" applyAlignment="true" applyProtection="true">
      <alignment horizontal="center" vertical="center" textRotation="0" wrapText="true" indent="0" shrinkToFit="false"/>
      <protection locked="true" hidden="false"/>
    </xf>
    <xf numFmtId="171" fontId="26" fillId="0" borderId="22" xfId="0" applyFont="true" applyBorder="true" applyAlignment="true" applyProtection="true">
      <alignment horizontal="right" vertical="center" textRotation="0" wrapText="false" indent="0" shrinkToFit="false"/>
      <protection locked="true" hidden="false"/>
    </xf>
    <xf numFmtId="171" fontId="26" fillId="0" borderId="0" xfId="0" applyFont="true" applyBorder="true" applyAlignment="true" applyProtection="true">
      <alignment horizontal="right" vertical="center" textRotation="0" wrapText="false" indent="0" shrinkToFit="false"/>
      <protection locked="true" hidden="false"/>
    </xf>
    <xf numFmtId="164" fontId="25" fillId="0" borderId="0" xfId="0" applyFont="true" applyBorder="true" applyAlignment="true" applyProtection="true">
      <alignment horizontal="left" vertical="center" textRotation="0" wrapText="true" indent="0" shrinkToFit="false"/>
      <protection locked="true" hidden="false"/>
    </xf>
    <xf numFmtId="164" fontId="15" fillId="17" borderId="0" xfId="0" applyFont="true" applyBorder="false" applyAlignment="true" applyProtection="true">
      <alignment horizontal="general" vertical="bottom" textRotation="0" wrapText="false" indent="0" shrinkToFit="false"/>
      <protection locked="false" hidden="false"/>
    </xf>
    <xf numFmtId="164" fontId="14" fillId="9" borderId="2" xfId="0" applyFont="true" applyBorder="true" applyAlignment="true" applyProtection="true">
      <alignment horizontal="center"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false" hidden="false"/>
    </xf>
    <xf numFmtId="170" fontId="25" fillId="0" borderId="0" xfId="0" applyFont="true" applyBorder="false" applyAlignment="true" applyProtection="true">
      <alignment horizontal="general" vertical="bottom" textRotation="0" wrapText="false" indent="0" shrinkToFit="false"/>
      <protection locked="true" hidden="false"/>
    </xf>
    <xf numFmtId="164" fontId="44" fillId="9" borderId="21" xfId="0" applyFont="true" applyBorder="true" applyAlignment="true" applyProtection="true">
      <alignment horizontal="center" vertical="center" textRotation="0" wrapText="false" indent="0" shrinkToFit="false"/>
      <protection locked="true" hidden="false"/>
    </xf>
    <xf numFmtId="164" fontId="26" fillId="0" borderId="0"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70" fontId="25" fillId="0" borderId="0" xfId="0" applyFont="true" applyBorder="true" applyAlignment="true" applyProtection="true">
      <alignment horizontal="general" vertical="bottom" textRotation="0" wrapText="false" indent="0" shrinkToFit="false"/>
      <protection locked="true" hidden="false"/>
    </xf>
    <xf numFmtId="164" fontId="25" fillId="0" borderId="22" xfId="0" applyFont="true" applyBorder="true" applyAlignment="true" applyProtection="true">
      <alignment horizontal="general" vertical="bottom" textRotation="0" wrapText="false" indent="0" shrinkToFit="false"/>
      <protection locked="true" hidden="false"/>
    </xf>
    <xf numFmtId="164" fontId="26" fillId="0" borderId="22" xfId="0" applyFont="true" applyBorder="true" applyAlignment="true" applyProtection="true">
      <alignment horizontal="left" vertical="bottom" textRotation="0" wrapText="true" indent="0" shrinkToFit="false"/>
      <protection locked="true" hidden="false"/>
    </xf>
    <xf numFmtId="172" fontId="25" fillId="0" borderId="21" xfId="0" applyFont="true" applyBorder="true" applyAlignment="true" applyProtection="true">
      <alignment horizontal="right" vertical="center" textRotation="0" wrapText="false" indent="0" shrinkToFit="false"/>
      <protection locked="true" hidden="false"/>
    </xf>
    <xf numFmtId="164" fontId="15" fillId="0" borderId="0" xfId="0" applyFont="true" applyBorder="false" applyAlignment="true" applyProtection="true">
      <alignment horizontal="general" vertical="center" textRotation="0" wrapText="false" indent="0" shrinkToFit="false"/>
      <protection locked="true" hidden="false"/>
    </xf>
    <xf numFmtId="165" fontId="25" fillId="0" borderId="22" xfId="0" applyFont="true" applyBorder="true" applyAlignment="true" applyProtection="true">
      <alignment horizontal="general" vertical="center" textRotation="0" wrapText="false" indent="0" shrinkToFit="false"/>
      <protection locked="false" hidden="false"/>
    </xf>
    <xf numFmtId="172" fontId="25" fillId="0" borderId="22" xfId="0" applyFont="true" applyBorder="true" applyAlignment="true" applyProtection="true">
      <alignment horizontal="right" vertical="center" textRotation="0" wrapText="false" indent="0" shrinkToFit="false"/>
      <protection locked="true" hidden="false"/>
    </xf>
    <xf numFmtId="165" fontId="45" fillId="0" borderId="0" xfId="0" applyFont="true" applyBorder="true" applyAlignment="true" applyProtection="true">
      <alignment horizontal="general" vertical="center" textRotation="0" wrapText="false" indent="0" shrinkToFit="false"/>
      <protection locked="true" hidden="false"/>
    </xf>
    <xf numFmtId="165" fontId="25" fillId="0" borderId="27" xfId="0" applyFont="true" applyBorder="true" applyAlignment="true" applyProtection="true">
      <alignment horizontal="center" vertical="center" textRotation="0" wrapText="false" indent="0" shrinkToFit="false"/>
      <protection locked="true" hidden="false"/>
    </xf>
    <xf numFmtId="165" fontId="25" fillId="0" borderId="28" xfId="0" applyFont="true" applyBorder="true" applyAlignment="true" applyProtection="true">
      <alignment horizontal="right" vertical="center" textRotation="0" wrapText="false" indent="0" shrinkToFit="false"/>
      <protection locked="true" hidden="false"/>
    </xf>
    <xf numFmtId="165" fontId="25" fillId="0" borderId="29" xfId="0" applyFont="true" applyBorder="true" applyAlignment="true" applyProtection="true">
      <alignment horizontal="general" vertical="center" textRotation="0" wrapText="false" indent="0" shrinkToFit="false"/>
      <protection locked="true" hidden="false"/>
    </xf>
    <xf numFmtId="165" fontId="25" fillId="0" borderId="36" xfId="0" applyFont="true" applyBorder="true" applyAlignment="true" applyProtection="true">
      <alignment horizontal="center" vertical="bottom" textRotation="0" wrapText="false" indent="0" shrinkToFit="false"/>
      <protection locked="true" hidden="false"/>
    </xf>
    <xf numFmtId="165" fontId="46" fillId="0" borderId="28" xfId="0" applyFont="true" applyBorder="true" applyAlignment="true" applyProtection="true">
      <alignment horizontal="right" vertical="center" textRotation="0" wrapText="false" indent="0" shrinkToFit="false"/>
      <protection locked="true" hidden="false"/>
    </xf>
    <xf numFmtId="165" fontId="25" fillId="0" borderId="37" xfId="0" applyFont="true" applyBorder="true" applyAlignment="true" applyProtection="true">
      <alignment horizontal="center" vertical="bottom" textRotation="0" wrapText="false" indent="0" shrinkToFit="false"/>
      <protection locked="true" hidden="false"/>
    </xf>
    <xf numFmtId="165" fontId="25" fillId="0" borderId="30" xfId="0" applyFont="true" applyBorder="true" applyAlignment="true" applyProtection="true">
      <alignment horizontal="center" vertical="center" textRotation="0" wrapText="false" indent="0" shrinkToFit="false"/>
      <protection locked="true" hidden="false"/>
    </xf>
    <xf numFmtId="165" fontId="46" fillId="0" borderId="31" xfId="0" applyFont="true" applyBorder="true" applyAlignment="true" applyProtection="true">
      <alignment horizontal="right" vertical="center" textRotation="0" wrapText="false" indent="0" shrinkToFit="false"/>
      <protection locked="true" hidden="false"/>
    </xf>
    <xf numFmtId="164" fontId="47" fillId="0" borderId="22" xfId="0" applyFont="true" applyBorder="true" applyAlignment="true" applyProtection="true">
      <alignment horizontal="center" vertical="center" textRotation="0" wrapText="false" indent="0" shrinkToFit="false"/>
      <protection locked="true" hidden="false"/>
    </xf>
    <xf numFmtId="172" fontId="26" fillId="0" borderId="22" xfId="0" applyFont="true" applyBorder="true" applyAlignment="true" applyProtection="true">
      <alignment horizontal="right" vertical="center" textRotation="0" wrapText="false" indent="0" shrinkToFit="false"/>
      <protection locked="true" hidden="false"/>
    </xf>
    <xf numFmtId="165" fontId="25" fillId="0" borderId="0" xfId="0" applyFont="true" applyBorder="false" applyAlignment="true" applyProtection="true">
      <alignment horizontal="general" vertical="bottom" textRotation="0" wrapText="false" indent="0" shrinkToFit="false"/>
      <protection locked="true" hidden="false"/>
    </xf>
    <xf numFmtId="165" fontId="25" fillId="0" borderId="26" xfId="0" applyFont="true" applyBorder="true" applyAlignment="true" applyProtection="true">
      <alignment horizontal="general" vertical="center" textRotation="0" wrapText="false" indent="0" shrinkToFit="false"/>
      <protection locked="true" hidden="false"/>
    </xf>
    <xf numFmtId="173" fontId="25" fillId="0" borderId="22" xfId="0" applyFont="true" applyBorder="true" applyAlignment="true" applyProtection="true">
      <alignment horizontal="center" vertical="bottom" textRotation="0" wrapText="false" indent="0" shrinkToFit="false"/>
      <protection locked="true" hidden="false"/>
    </xf>
    <xf numFmtId="165" fontId="25" fillId="0" borderId="22" xfId="0" applyFont="true" applyBorder="true" applyAlignment="true" applyProtection="true">
      <alignment horizontal="general" vertical="bottom" textRotation="0" wrapText="false" indent="0" shrinkToFit="false"/>
      <protection locked="true" hidden="false"/>
    </xf>
    <xf numFmtId="164" fontId="25" fillId="0" borderId="38" xfId="0" applyFont="true" applyBorder="true" applyAlignment="true" applyProtection="true">
      <alignment horizontal="center" vertical="center" textRotation="0" wrapText="false" indent="0" shrinkToFit="false"/>
      <protection locked="true" hidden="false"/>
    </xf>
    <xf numFmtId="169" fontId="25" fillId="0" borderId="39" xfId="0" applyFont="true" applyBorder="true" applyAlignment="true" applyProtection="true">
      <alignment horizontal="center" vertical="center" textRotation="0" wrapText="false" indent="0" shrinkToFit="false"/>
      <protection locked="true" hidden="false"/>
    </xf>
    <xf numFmtId="164" fontId="25" fillId="0" borderId="39" xfId="0" applyFont="true" applyBorder="true" applyAlignment="true" applyProtection="true">
      <alignment horizontal="center" vertical="center" textRotation="0" wrapText="false" indent="0" shrinkToFit="false"/>
      <protection locked="true" hidden="false"/>
    </xf>
    <xf numFmtId="164" fontId="25" fillId="0" borderId="40" xfId="0" applyFont="true" applyBorder="true" applyAlignment="true" applyProtection="true">
      <alignment horizontal="center" vertical="center" textRotation="0" wrapText="false" indent="0" shrinkToFit="false"/>
      <protection locked="true" hidden="false"/>
    </xf>
    <xf numFmtId="164" fontId="26" fillId="11" borderId="41" xfId="0" applyFont="true" applyBorder="true" applyAlignment="true" applyProtection="true">
      <alignment horizontal="left" vertical="center" textRotation="0" wrapText="false" indent="0" shrinkToFit="false"/>
      <protection locked="false" hidden="false"/>
    </xf>
    <xf numFmtId="169" fontId="25" fillId="11" borderId="42" xfId="0" applyFont="true" applyBorder="true" applyAlignment="true" applyProtection="true">
      <alignment horizontal="right" vertical="center" textRotation="0" wrapText="false" indent="0" shrinkToFit="false"/>
      <protection locked="false" hidden="false"/>
    </xf>
    <xf numFmtId="167" fontId="26" fillId="11" borderId="42" xfId="0" applyFont="true" applyBorder="true" applyAlignment="true" applyProtection="true">
      <alignment horizontal="general" vertical="center" textRotation="0" wrapText="false" indent="0" shrinkToFit="false"/>
      <protection locked="false" hidden="false"/>
    </xf>
    <xf numFmtId="174" fontId="25" fillId="11" borderId="42" xfId="0" applyFont="true" applyBorder="true" applyAlignment="true" applyProtection="true">
      <alignment horizontal="center" vertical="center" textRotation="0" wrapText="false" indent="0" shrinkToFit="false"/>
      <protection locked="false" hidden="false"/>
    </xf>
    <xf numFmtId="164" fontId="25" fillId="11" borderId="43" xfId="0" applyFont="true" applyBorder="true" applyAlignment="true" applyProtection="true">
      <alignment horizontal="center" vertical="center" textRotation="0" wrapText="false" indent="0" shrinkToFit="false"/>
      <protection locked="false" hidden="false"/>
    </xf>
    <xf numFmtId="164" fontId="48" fillId="0" borderId="22" xfId="0" applyFont="true" applyBorder="true" applyAlignment="true" applyProtection="true">
      <alignment horizontal="left" vertical="center" textRotation="0" wrapText="true" indent="0" shrinkToFit="false"/>
      <protection locked="true" hidden="false"/>
    </xf>
    <xf numFmtId="172" fontId="28" fillId="0" borderId="22" xfId="0" applyFont="true" applyBorder="true" applyAlignment="true" applyProtection="true">
      <alignment horizontal="right" vertical="center" textRotation="0" wrapText="false" indent="0" shrinkToFit="false"/>
      <protection locked="true" hidden="false"/>
    </xf>
    <xf numFmtId="164" fontId="26" fillId="11" borderId="44" xfId="0" applyFont="true" applyBorder="true" applyAlignment="true" applyProtection="true">
      <alignment horizontal="left" vertical="center" textRotation="0" wrapText="false" indent="0" shrinkToFit="false"/>
      <protection locked="false" hidden="false"/>
    </xf>
    <xf numFmtId="169" fontId="25" fillId="11" borderId="22" xfId="0" applyFont="true" applyBorder="true" applyAlignment="true" applyProtection="true">
      <alignment horizontal="right" vertical="center" textRotation="0" wrapText="false" indent="0" shrinkToFit="false"/>
      <protection locked="false" hidden="false"/>
    </xf>
    <xf numFmtId="167" fontId="26" fillId="11" borderId="22" xfId="0" applyFont="true" applyBorder="true" applyAlignment="true" applyProtection="true">
      <alignment horizontal="general" vertical="center" textRotation="0" wrapText="false" indent="0" shrinkToFit="false"/>
      <protection locked="false" hidden="false"/>
    </xf>
    <xf numFmtId="174" fontId="25" fillId="11" borderId="22" xfId="0" applyFont="true" applyBorder="true" applyAlignment="true" applyProtection="true">
      <alignment horizontal="center" vertical="center" textRotation="0" wrapText="false" indent="0" shrinkToFit="false"/>
      <protection locked="false" hidden="false"/>
    </xf>
    <xf numFmtId="167" fontId="25" fillId="11" borderId="45" xfId="0" applyFont="true" applyBorder="true" applyAlignment="true" applyProtection="true">
      <alignment horizontal="center" vertical="center" textRotation="0" wrapText="false" indent="0" shrinkToFit="false"/>
      <protection locked="false" hidden="false"/>
    </xf>
    <xf numFmtId="164" fontId="49" fillId="11" borderId="44" xfId="0" applyFont="true" applyBorder="true" applyAlignment="true" applyProtection="true">
      <alignment horizontal="general" vertical="bottom" textRotation="0" wrapText="false" indent="0" shrinkToFit="false"/>
      <protection locked="false" hidden="false"/>
    </xf>
    <xf numFmtId="164" fontId="15" fillId="11" borderId="22" xfId="0" applyFont="true" applyBorder="true" applyAlignment="true" applyProtection="true">
      <alignment horizontal="general" vertical="bottom" textRotation="0" wrapText="false" indent="0" shrinkToFit="false"/>
      <protection locked="false" hidden="false"/>
    </xf>
    <xf numFmtId="167" fontId="26" fillId="11" borderId="22" xfId="0" applyFont="true" applyBorder="true" applyAlignment="true" applyProtection="true">
      <alignment horizontal="general" vertical="bottom" textRotation="0" wrapText="false" indent="0" shrinkToFit="false"/>
      <protection locked="false" hidden="false"/>
    </xf>
    <xf numFmtId="164" fontId="15" fillId="11" borderId="45" xfId="0" applyFont="true" applyBorder="true" applyAlignment="true" applyProtection="true">
      <alignment horizontal="general" vertical="bottom" textRotation="0" wrapText="false" indent="0" shrinkToFit="false"/>
      <protection locked="false" hidden="false"/>
    </xf>
    <xf numFmtId="167" fontId="15" fillId="0" borderId="0" xfId="0" applyFont="true" applyBorder="false" applyAlignment="true" applyProtection="true">
      <alignment horizontal="general" vertical="center" textRotation="0" wrapText="false" indent="0" shrinkToFit="false"/>
      <protection locked="true" hidden="false"/>
    </xf>
    <xf numFmtId="164" fontId="15" fillId="11" borderId="44" xfId="0" applyFont="true" applyBorder="true" applyAlignment="true" applyProtection="true">
      <alignment horizontal="general" vertical="bottom" textRotation="0" wrapText="false" indent="0" shrinkToFit="false"/>
      <protection locked="false" hidden="false"/>
    </xf>
    <xf numFmtId="167" fontId="15" fillId="11" borderId="22" xfId="0" applyFont="true" applyBorder="true" applyAlignment="true" applyProtection="true">
      <alignment horizontal="general" vertical="bottom" textRotation="0" wrapText="false" indent="0" shrinkToFit="false"/>
      <protection locked="false" hidden="false"/>
    </xf>
    <xf numFmtId="164" fontId="25" fillId="13" borderId="22" xfId="0" applyFont="true" applyBorder="true" applyAlignment="true" applyProtection="true">
      <alignment horizontal="center" vertical="center" textRotation="0" wrapText="false" indent="0" shrinkToFit="false"/>
      <protection locked="true" hidden="false"/>
    </xf>
    <xf numFmtId="164" fontId="25" fillId="11" borderId="46" xfId="0" applyFont="true" applyBorder="true" applyAlignment="true" applyProtection="true">
      <alignment horizontal="left" vertical="center" textRotation="0" wrapText="false" indent="0" shrinkToFit="false"/>
      <protection locked="false" hidden="false"/>
    </xf>
    <xf numFmtId="169" fontId="25" fillId="11" borderId="47" xfId="0" applyFont="true" applyBorder="true" applyAlignment="true" applyProtection="true">
      <alignment horizontal="right" vertical="center" textRotation="0" wrapText="false" indent="0" shrinkToFit="false"/>
      <protection locked="false" hidden="false"/>
    </xf>
    <xf numFmtId="167" fontId="26" fillId="11" borderId="47" xfId="0" applyFont="true" applyBorder="true" applyAlignment="true" applyProtection="true">
      <alignment horizontal="general" vertical="center" textRotation="0" wrapText="false" indent="0" shrinkToFit="false"/>
      <protection locked="false" hidden="false"/>
    </xf>
    <xf numFmtId="174" fontId="25" fillId="11" borderId="47" xfId="0" applyFont="true" applyBorder="true" applyAlignment="true" applyProtection="true">
      <alignment horizontal="center" vertical="center" textRotation="0" wrapText="false" indent="0" shrinkToFit="false"/>
      <protection locked="false" hidden="false"/>
    </xf>
    <xf numFmtId="167" fontId="25" fillId="11" borderId="48" xfId="0" applyFont="true" applyBorder="true" applyAlignment="true" applyProtection="true">
      <alignment horizontal="center" vertical="center" textRotation="0" wrapText="false" indent="0" shrinkToFit="false"/>
      <protection locked="false" hidden="false"/>
    </xf>
    <xf numFmtId="164" fontId="25" fillId="0" borderId="0" xfId="0" applyFont="true" applyBorder="false" applyAlignment="true" applyProtection="true">
      <alignment horizontal="general" vertical="center" textRotation="0" wrapText="false" indent="0" shrinkToFit="false"/>
      <protection locked="true" hidden="false"/>
    </xf>
    <xf numFmtId="164" fontId="25" fillId="0" borderId="49" xfId="0" applyFont="true" applyBorder="true" applyAlignment="true" applyProtection="true">
      <alignment horizontal="center" vertical="center" textRotation="0" wrapText="false" indent="0" shrinkToFit="false"/>
      <protection locked="true" hidden="false"/>
    </xf>
    <xf numFmtId="167" fontId="45" fillId="0" borderId="50" xfId="0" applyFont="true" applyBorder="true" applyAlignment="true" applyProtection="true">
      <alignment horizontal="general" vertical="center" textRotation="0" wrapText="false" indent="0" shrinkToFit="false"/>
      <protection locked="true" hidden="false"/>
    </xf>
    <xf numFmtId="164" fontId="50" fillId="0" borderId="0" xfId="0" applyFont="true" applyBorder="false" applyAlignment="true" applyProtection="true">
      <alignment horizontal="general" vertical="center" textRotation="0" wrapText="false" indent="0" shrinkToFit="false"/>
      <protection locked="true" hidden="false"/>
    </xf>
    <xf numFmtId="164" fontId="25" fillId="0" borderId="22" xfId="0" applyFont="true" applyBorder="true" applyAlignment="true" applyProtection="true">
      <alignment horizontal="center" vertical="center" textRotation="0" wrapText="false" indent="0" shrinkToFit="false"/>
      <protection locked="false" hidden="false"/>
    </xf>
    <xf numFmtId="172" fontId="28" fillId="0" borderId="22" xfId="0" applyFont="true" applyBorder="true" applyAlignment="true" applyProtection="true">
      <alignment horizontal="right" vertical="center" textRotation="0" wrapText="false" indent="0" shrinkToFit="false"/>
      <protection locked="false" hidden="false"/>
    </xf>
    <xf numFmtId="164" fontId="26" fillId="0" borderId="22" xfId="0" applyFont="true" applyBorder="true" applyAlignment="true" applyProtection="true">
      <alignment horizontal="left" vertical="center" textRotation="0" wrapText="true" indent="0" shrinkToFit="false"/>
      <protection locked="false" hidden="false"/>
    </xf>
    <xf numFmtId="168" fontId="25" fillId="0" borderId="22" xfId="0" applyFont="true" applyBorder="true" applyAlignment="true" applyProtection="true">
      <alignment horizontal="right" vertical="center" textRotation="0" wrapText="false" indent="0" shrinkToFit="false"/>
      <protection locked="false" hidden="false"/>
    </xf>
    <xf numFmtId="164" fontId="25" fillId="0" borderId="22" xfId="0" applyFont="true" applyBorder="true" applyAlignment="true" applyProtection="true">
      <alignment horizontal="left" vertical="center" textRotation="0" wrapText="true" indent="0" shrinkToFit="false"/>
      <protection locked="fals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72" fontId="25" fillId="0" borderId="22" xfId="0" applyFont="true" applyBorder="true" applyAlignment="true" applyProtection="true">
      <alignment horizontal="right" vertical="center" textRotation="0" wrapText="false" indent="0" shrinkToFit="false"/>
      <protection locked="false" hidden="false"/>
    </xf>
    <xf numFmtId="168" fontId="28" fillId="0" borderId="22" xfId="0" applyFont="true" applyBorder="true" applyAlignment="true" applyProtection="true">
      <alignment horizontal="right" vertical="center" textRotation="0" wrapText="false" indent="0" shrinkToFit="false"/>
      <protection locked="false" hidden="false"/>
    </xf>
    <xf numFmtId="164" fontId="25" fillId="16" borderId="22" xfId="0" applyFont="true" applyBorder="true" applyAlignment="true" applyProtection="true">
      <alignment horizontal="center" vertical="center" textRotation="0" wrapText="true" indent="0" shrinkToFit="false"/>
      <protection locked="true" hidden="false"/>
    </xf>
    <xf numFmtId="164" fontId="25" fillId="0" borderId="22" xfId="0" applyFont="true" applyBorder="true" applyAlignment="true" applyProtection="true">
      <alignment horizontal="center" vertical="center" textRotation="0" wrapText="true" indent="0" shrinkToFit="false"/>
      <protection locked="true" hidden="false"/>
    </xf>
    <xf numFmtId="175" fontId="26" fillId="0" borderId="22" xfId="0" applyFont="true" applyBorder="true" applyAlignment="true" applyProtection="true">
      <alignment horizontal="center" vertical="center" textRotation="0" wrapText="true" indent="0" shrinkToFit="false"/>
      <protection locked="true" hidden="false"/>
    </xf>
    <xf numFmtId="164" fontId="26" fillId="11" borderId="41" xfId="0" applyFont="true" applyBorder="true" applyAlignment="true" applyProtection="true">
      <alignment horizontal="general" vertical="bottom" textRotation="0" wrapText="false" indent="0" shrinkToFit="false"/>
      <protection locked="false" hidden="false"/>
    </xf>
    <xf numFmtId="169" fontId="25" fillId="11" borderId="42" xfId="0" applyFont="true" applyBorder="true" applyAlignment="true" applyProtection="true">
      <alignment horizontal="general" vertical="bottom" textRotation="0" wrapText="false" indent="0" shrinkToFit="false"/>
      <protection locked="false" hidden="false"/>
    </xf>
    <xf numFmtId="167" fontId="26" fillId="11" borderId="42" xfId="0" applyFont="true" applyBorder="true" applyAlignment="true" applyProtection="true">
      <alignment horizontal="general" vertical="bottom" textRotation="0" wrapText="false" indent="0" shrinkToFit="false"/>
      <protection locked="false" hidden="false"/>
    </xf>
    <xf numFmtId="174" fontId="25" fillId="11" borderId="42" xfId="0" applyFont="true" applyBorder="true" applyAlignment="true" applyProtection="true">
      <alignment horizontal="center" vertical="bottom" textRotation="0" wrapText="false" indent="0" shrinkToFit="false"/>
      <protection locked="false" hidden="false"/>
    </xf>
    <xf numFmtId="164" fontId="25" fillId="11" borderId="43" xfId="0" applyFont="true" applyBorder="true" applyAlignment="true" applyProtection="true">
      <alignment horizontal="center" vertical="bottom" textRotation="0" wrapText="false" indent="0" shrinkToFit="false"/>
      <protection locked="false" hidden="false"/>
    </xf>
    <xf numFmtId="169" fontId="25" fillId="11" borderId="22" xfId="0" applyFont="true" applyBorder="true" applyAlignment="true" applyProtection="true">
      <alignment horizontal="general" vertical="bottom" textRotation="0" wrapText="false" indent="0" shrinkToFit="false"/>
      <protection locked="false" hidden="false"/>
    </xf>
    <xf numFmtId="174" fontId="25" fillId="11" borderId="22" xfId="0" applyFont="true" applyBorder="true" applyAlignment="true" applyProtection="true">
      <alignment horizontal="center" vertical="bottom" textRotation="0" wrapText="false" indent="0" shrinkToFit="false"/>
      <protection locked="false" hidden="false"/>
    </xf>
    <xf numFmtId="164" fontId="25" fillId="11" borderId="45" xfId="0" applyFont="true" applyBorder="true" applyAlignment="true" applyProtection="true">
      <alignment horizontal="center" vertical="bottom" textRotation="0" wrapText="false" indent="0" shrinkToFit="false"/>
      <protection locked="false" hidden="false"/>
    </xf>
    <xf numFmtId="164" fontId="25" fillId="11" borderId="44" xfId="0" applyFont="true" applyBorder="true" applyAlignment="true" applyProtection="true">
      <alignment horizontal="general" vertical="bottom" textRotation="0" wrapText="false" indent="0" shrinkToFit="false"/>
      <protection locked="false" hidden="false"/>
    </xf>
    <xf numFmtId="170" fontId="25" fillId="0" borderId="22" xfId="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25" fillId="0" borderId="0" xfId="0" applyFont="true" applyBorder="false" applyAlignment="true" applyProtection="true">
      <alignment horizontal="center" vertical="bottom" textRotation="0" wrapText="false" indent="0" shrinkToFit="false"/>
      <protection locked="true" hidden="false"/>
    </xf>
    <xf numFmtId="164" fontId="26" fillId="11" borderId="41" xfId="0" applyFont="true" applyBorder="true" applyAlignment="true" applyProtection="true">
      <alignment horizontal="general" vertical="center" textRotation="0" wrapText="false" indent="0" shrinkToFit="false"/>
      <protection locked="false" hidden="false"/>
    </xf>
    <xf numFmtId="169" fontId="25" fillId="11" borderId="42" xfId="0" applyFont="true" applyBorder="true" applyAlignment="true" applyProtection="true">
      <alignment horizontal="general" vertical="center" textRotation="0" wrapText="false" indent="0" shrinkToFit="false"/>
      <protection locked="false" hidden="false"/>
    </xf>
    <xf numFmtId="176" fontId="26" fillId="11" borderId="42" xfId="0" applyFont="true" applyBorder="true" applyAlignment="true" applyProtection="true">
      <alignment horizontal="general" vertical="center" textRotation="0" wrapText="false" indent="0" shrinkToFit="false"/>
      <protection locked="false" hidden="false"/>
    </xf>
    <xf numFmtId="164" fontId="25" fillId="11" borderId="22" xfId="0" applyFont="true" applyBorder="true" applyAlignment="true" applyProtection="true">
      <alignment horizontal="general" vertical="bottom" textRotation="0" wrapText="false" indent="0" shrinkToFit="false"/>
      <protection locked="false" hidden="false"/>
    </xf>
    <xf numFmtId="164" fontId="25" fillId="11" borderId="46" xfId="0" applyFont="true" applyBorder="true" applyAlignment="true" applyProtection="true">
      <alignment horizontal="general" vertical="center" textRotation="0" wrapText="false" indent="0" shrinkToFit="false"/>
      <protection locked="false" hidden="false"/>
    </xf>
    <xf numFmtId="169" fontId="25" fillId="11" borderId="47" xfId="0" applyFont="true" applyBorder="true" applyAlignment="true" applyProtection="true">
      <alignment horizontal="general" vertical="center" textRotation="0" wrapText="false" indent="0" shrinkToFit="false"/>
      <protection locked="false" hidden="false"/>
    </xf>
    <xf numFmtId="176" fontId="26" fillId="11" borderId="47" xfId="0" applyFont="true" applyBorder="true" applyAlignment="true" applyProtection="true">
      <alignment horizontal="general" vertical="center" textRotation="0" wrapText="false" indent="0" shrinkToFit="false"/>
      <protection locked="false" hidden="false"/>
    </xf>
    <xf numFmtId="164" fontId="25" fillId="11" borderId="48" xfId="0" applyFont="true" applyBorder="true" applyAlignment="true" applyProtection="true">
      <alignment horizontal="center" vertical="bottom" textRotation="0" wrapText="false" indent="0" shrinkToFit="false"/>
      <protection locked="false" hidden="false"/>
    </xf>
    <xf numFmtId="167" fontId="26" fillId="0" borderId="22" xfId="0" applyFont="true" applyBorder="true" applyAlignment="true" applyProtection="true">
      <alignment horizontal="left" vertical="center" textRotation="0" wrapText="true" indent="0" shrinkToFit="false"/>
      <protection locked="true" hidden="false"/>
    </xf>
    <xf numFmtId="167" fontId="25" fillId="0" borderId="22" xfId="0" applyFont="true" applyBorder="true" applyAlignment="true" applyProtection="true">
      <alignment horizontal="left" vertical="center" textRotation="0" wrapText="true" indent="0" shrinkToFit="false"/>
      <protection locked="true" hidden="false"/>
    </xf>
    <xf numFmtId="175" fontId="52" fillId="0" borderId="22" xfId="0" applyFont="true" applyBorder="true" applyAlignment="true" applyProtection="true">
      <alignment horizontal="center" vertical="center" textRotation="0" wrapText="true" indent="0" shrinkToFit="false"/>
      <protection locked="true" hidden="false"/>
    </xf>
    <xf numFmtId="165" fontId="25" fillId="0" borderId="28" xfId="0" applyFont="true" applyBorder="true" applyAlignment="true" applyProtection="true">
      <alignment horizontal="general" vertical="center" textRotation="0" wrapText="false" indent="0" shrinkToFit="false"/>
      <protection locked="true" hidden="false"/>
    </xf>
    <xf numFmtId="169" fontId="26" fillId="11" borderId="27" xfId="0" applyFont="true" applyBorder="true" applyAlignment="true" applyProtection="true">
      <alignment horizontal="center" vertical="center" textRotation="0" wrapText="false" indent="0" shrinkToFit="false"/>
      <protection locked="false" hidden="false"/>
    </xf>
    <xf numFmtId="165" fontId="25" fillId="0" borderId="0" xfId="0" applyFont="true" applyBorder="false" applyAlignment="true" applyProtection="true">
      <alignment horizontal="general" vertical="center" textRotation="0" wrapText="false" indent="0" shrinkToFit="false"/>
      <protection locked="true" hidden="false"/>
    </xf>
    <xf numFmtId="177" fontId="26" fillId="11" borderId="42" xfId="0" applyFont="true" applyBorder="true" applyAlignment="true" applyProtection="true">
      <alignment horizontal="general" vertical="center" textRotation="0" wrapText="false" indent="0" shrinkToFit="false"/>
      <protection locked="false" hidden="false"/>
    </xf>
    <xf numFmtId="164" fontId="25" fillId="11" borderId="48" xfId="0" applyFont="true" applyBorder="true" applyAlignment="true" applyProtection="true">
      <alignment horizontal="center" vertical="center" textRotation="0" wrapText="false" indent="0" shrinkToFit="false"/>
      <protection locked="false" hidden="false"/>
    </xf>
    <xf numFmtId="164" fontId="53" fillId="0" borderId="0" xfId="0" applyFont="true" applyBorder="false" applyAlignment="true" applyProtection="true">
      <alignment horizontal="general" vertical="center" textRotation="0" wrapText="false" indent="0" shrinkToFit="false"/>
      <protection locked="true" hidden="false"/>
    </xf>
    <xf numFmtId="173" fontId="25" fillId="0" borderId="22" xfId="0" applyFont="true" applyBorder="tru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right" vertical="center" textRotation="0" wrapText="false" indent="0" shrinkToFit="false"/>
      <protection locked="true" hidden="false"/>
    </xf>
    <xf numFmtId="164" fontId="54" fillId="0" borderId="0" xfId="0" applyFont="true" applyBorder="false" applyAlignment="true" applyProtection="true">
      <alignment horizontal="general" vertical="center" textRotation="0" wrapText="false" indent="0" shrinkToFit="false"/>
      <protection locked="true" hidden="false"/>
    </xf>
    <xf numFmtId="168" fontId="25" fillId="0" borderId="22" xfId="0" applyFont="true" applyBorder="true" applyAlignment="true" applyProtection="true">
      <alignment horizontal="general" vertical="bottom" textRotation="0" wrapText="false" indent="0" shrinkToFit="false"/>
      <protection locked="true" hidden="false"/>
    </xf>
    <xf numFmtId="165" fontId="46" fillId="0" borderId="28" xfId="0" applyFont="true" applyBorder="true" applyAlignment="true" applyProtection="true">
      <alignment horizontal="right" vertical="bottom" textRotation="0" wrapText="false" indent="0" shrinkToFit="false"/>
      <protection locked="true" hidden="false"/>
    </xf>
    <xf numFmtId="165" fontId="46" fillId="0" borderId="31" xfId="0" applyFont="true" applyBorder="true" applyAlignment="true" applyProtection="true">
      <alignment horizontal="right" vertical="bottom" textRotation="0" wrapText="false" indent="0" shrinkToFit="false"/>
      <protection locked="true" hidden="false"/>
    </xf>
    <xf numFmtId="168" fontId="25" fillId="0" borderId="22" xfId="0" applyFont="true" applyBorder="true" applyAlignment="true" applyProtection="true">
      <alignment horizontal="center" vertical="center" textRotation="0" wrapText="false" indent="0" shrinkToFit="false"/>
      <protection locked="true" hidden="false"/>
    </xf>
    <xf numFmtId="167" fontId="25" fillId="11" borderId="42" xfId="0" applyFont="true" applyBorder="true" applyAlignment="true" applyProtection="true">
      <alignment horizontal="general" vertical="center" textRotation="0" wrapText="false" indent="0" shrinkToFit="false"/>
      <protection locked="false" hidden="false"/>
    </xf>
    <xf numFmtId="178" fontId="25" fillId="11" borderId="42" xfId="0" applyFont="true" applyBorder="true" applyAlignment="true" applyProtection="true">
      <alignment horizontal="general" vertical="center" textRotation="0" wrapText="false" indent="0" shrinkToFit="false"/>
      <protection locked="false" hidden="false"/>
    </xf>
    <xf numFmtId="164" fontId="26" fillId="11" borderId="44" xfId="0" applyFont="true" applyBorder="true" applyAlignment="true" applyProtection="true">
      <alignment horizontal="general" vertical="center" textRotation="0" wrapText="false" indent="0" shrinkToFit="false"/>
      <protection locked="false" hidden="false"/>
    </xf>
    <xf numFmtId="169" fontId="25" fillId="11" borderId="22" xfId="0" applyFont="true" applyBorder="true" applyAlignment="true" applyProtection="true">
      <alignment horizontal="general" vertical="center" textRotation="0" wrapText="false" indent="0" shrinkToFit="false"/>
      <protection locked="false" hidden="false"/>
    </xf>
    <xf numFmtId="167" fontId="25" fillId="11" borderId="22" xfId="0" applyFont="true" applyBorder="true" applyAlignment="true" applyProtection="true">
      <alignment horizontal="general" vertical="center" textRotation="0" wrapText="false" indent="0" shrinkToFit="false"/>
      <protection locked="false" hidden="false"/>
    </xf>
    <xf numFmtId="178" fontId="25" fillId="11" borderId="22" xfId="0" applyFont="true" applyBorder="true" applyAlignment="true" applyProtection="true">
      <alignment horizontal="general" vertical="center" textRotation="0" wrapText="false" indent="0" shrinkToFit="false"/>
      <protection locked="false" hidden="false"/>
    </xf>
    <xf numFmtId="164" fontId="25" fillId="11" borderId="45" xfId="0" applyFont="true" applyBorder="true" applyAlignment="true" applyProtection="true">
      <alignment horizontal="center" vertical="center" textRotation="0" wrapText="false" indent="0" shrinkToFit="false"/>
      <protection locked="false" hidden="false"/>
    </xf>
    <xf numFmtId="164" fontId="15" fillId="0" borderId="22" xfId="0" applyFont="true" applyBorder="true" applyAlignment="true" applyProtection="true">
      <alignment horizontal="general" vertical="bottom" textRotation="0" wrapText="false" indent="0" shrinkToFit="false"/>
      <protection locked="true" hidden="false"/>
    </xf>
    <xf numFmtId="168" fontId="28" fillId="0" borderId="22" xfId="0" applyFont="true" applyBorder="true" applyAlignment="true" applyProtection="true">
      <alignment horizontal="center" vertical="center" textRotation="0" wrapText="false" indent="0" shrinkToFit="false"/>
      <protection locked="true" hidden="false"/>
    </xf>
    <xf numFmtId="167" fontId="23" fillId="11" borderId="22" xfId="0" applyFont="true" applyBorder="true" applyAlignment="true" applyProtection="true">
      <alignment horizontal="general" vertical="bottom" textRotation="0" wrapText="false" indent="0" shrinkToFit="false"/>
      <protection locked="false" hidden="false"/>
    </xf>
    <xf numFmtId="173" fontId="25" fillId="0" borderId="22" xfId="0" applyFont="true" applyBorder="true" applyAlignment="true" applyProtection="true">
      <alignment horizontal="center" vertical="center" textRotation="0" wrapText="false" indent="0" shrinkToFit="false"/>
      <protection locked="true" hidden="false"/>
    </xf>
    <xf numFmtId="164" fontId="25" fillId="11" borderId="44" xfId="0" applyFont="true" applyBorder="true" applyAlignment="true" applyProtection="true">
      <alignment horizontal="general" vertical="center" textRotation="0" wrapText="false" indent="0" shrinkToFit="false"/>
      <protection locked="false" hidden="false"/>
    </xf>
    <xf numFmtId="167" fontId="23" fillId="11" borderId="22" xfId="0" applyFont="true" applyBorder="true" applyAlignment="true" applyProtection="true">
      <alignment horizontal="general" vertical="center" textRotation="0" wrapText="false" indent="0" shrinkToFit="false"/>
      <protection locked="false" hidden="false"/>
    </xf>
    <xf numFmtId="167" fontId="23" fillId="11" borderId="47" xfId="0" applyFont="true" applyBorder="true" applyAlignment="true" applyProtection="true">
      <alignment horizontal="general" vertical="center" textRotation="0" wrapText="false" indent="0" shrinkToFit="false"/>
      <protection locked="false" hidden="false"/>
    </xf>
    <xf numFmtId="178" fontId="25" fillId="11" borderId="47" xfId="0" applyFont="true" applyBorder="true" applyAlignment="true" applyProtection="true">
      <alignment horizontal="general" vertical="center" textRotation="0" wrapText="false" indent="0" shrinkToFit="false"/>
      <protection locked="false" hidden="false"/>
    </xf>
    <xf numFmtId="164" fontId="26" fillId="0" borderId="49" xfId="0" applyFont="true" applyBorder="true" applyAlignment="true" applyProtection="true">
      <alignment horizontal="center" vertical="center" textRotation="0" wrapText="false" indent="0" shrinkToFit="false"/>
      <protection locked="true" hidden="false"/>
    </xf>
    <xf numFmtId="170" fontId="25" fillId="0" borderId="22" xfId="0" applyFont="true" applyBorder="true" applyAlignment="true" applyProtection="true">
      <alignment horizontal="left" vertical="center" textRotation="0" wrapText="true" indent="0" shrinkToFit="false"/>
      <protection locked="true" hidden="false"/>
    </xf>
    <xf numFmtId="164" fontId="0" fillId="0" borderId="22" xfId="0" applyFont="false" applyBorder="true" applyAlignment="true" applyProtection="true">
      <alignment horizontal="general" vertical="bottom" textRotation="0" wrapText="false" indent="0" shrinkToFit="false"/>
      <protection locked="true" hidden="false"/>
    </xf>
    <xf numFmtId="164" fontId="25" fillId="0" borderId="0" xfId="0" applyFont="true" applyBorder="false" applyAlignment="true" applyProtection="true">
      <alignment horizontal="general" vertical="center" textRotation="0" wrapText="true" indent="0" shrinkToFit="false"/>
      <protection locked="true" hidden="false"/>
    </xf>
    <xf numFmtId="164" fontId="23" fillId="0" borderId="0" xfId="0" applyFont="true" applyBorder="false" applyAlignment="true" applyProtection="true">
      <alignment horizontal="general" vertical="bottom" textRotation="0" wrapText="false" indent="0" shrinkToFit="false"/>
      <protection locked="true" hidden="false"/>
    </xf>
    <xf numFmtId="164" fontId="55" fillId="0" borderId="0" xfId="0" applyFont="true" applyBorder="true" applyAlignment="true" applyProtection="true">
      <alignment horizontal="center" vertical="center" textRotation="0" wrapText="false" indent="0" shrinkToFit="false"/>
      <protection locked="true" hidden="false"/>
    </xf>
    <xf numFmtId="164" fontId="23" fillId="0" borderId="0" xfId="0" applyFont="true" applyBorder="true" applyAlignment="true" applyProtection="true">
      <alignment horizontal="general" vertical="bottom" textRotation="0" wrapText="false" indent="0" shrinkToFit="false"/>
      <protection locked="true" hidden="false"/>
    </xf>
    <xf numFmtId="170" fontId="23" fillId="0" borderId="0" xfId="0" applyFont="true" applyBorder="true" applyAlignment="true" applyProtection="true">
      <alignment horizontal="general" vertical="bottom" textRotation="0" wrapText="false" indent="0" shrinkToFit="false"/>
      <protection locked="true" hidden="false"/>
    </xf>
    <xf numFmtId="170" fontId="23" fillId="0" borderId="0" xfId="0" applyFont="true" applyBorder="false" applyAlignment="true" applyProtection="true">
      <alignment horizontal="general" vertical="bottom" textRotation="0" wrapText="false" indent="0" shrinkToFit="false"/>
      <protection locked="true" hidden="false"/>
    </xf>
    <xf numFmtId="164" fontId="26" fillId="0" borderId="17" xfId="0" applyFont="true" applyBorder="true" applyAlignment="true" applyProtection="true">
      <alignment horizontal="center" vertical="center" textRotation="0" wrapText="true" indent="0" shrinkToFit="false"/>
      <protection locked="true" hidden="false"/>
    </xf>
    <xf numFmtId="164" fontId="26" fillId="0" borderId="18" xfId="0" applyFont="true" applyBorder="true" applyAlignment="true" applyProtection="true">
      <alignment horizontal="center" vertical="center" textRotation="0" wrapText="true" indent="0" shrinkToFit="false"/>
      <protection locked="true" hidden="false"/>
    </xf>
    <xf numFmtId="165" fontId="25" fillId="0" borderId="36" xfId="0" applyFont="true" applyBorder="true" applyAlignment="true" applyProtection="true">
      <alignment horizontal="center" vertical="center" textRotation="0" wrapText="false" indent="0" shrinkToFit="false"/>
      <protection locked="true" hidden="false"/>
    </xf>
    <xf numFmtId="165" fontId="25" fillId="0" borderId="51" xfId="0" applyFont="true" applyBorder="true" applyAlignment="true" applyProtection="true">
      <alignment horizontal="general" vertical="bottom" textRotation="0" wrapText="false" indent="0" shrinkToFit="false"/>
      <protection locked="true" hidden="false"/>
    </xf>
    <xf numFmtId="165" fontId="25" fillId="0" borderId="52" xfId="0" applyFont="true" applyBorder="true" applyAlignment="true" applyProtection="true">
      <alignment horizontal="general" vertical="bottom" textRotation="0" wrapText="false" indent="0" shrinkToFit="false"/>
      <protection locked="true" hidden="false"/>
    </xf>
    <xf numFmtId="164" fontId="26" fillId="0" borderId="22" xfId="0" applyFont="true" applyBorder="true" applyAlignment="true" applyProtection="true">
      <alignment horizontal="center" vertical="center" textRotation="0" wrapText="true" indent="0" shrinkToFit="false"/>
      <protection locked="true" hidden="false"/>
    </xf>
    <xf numFmtId="169" fontId="26" fillId="11" borderId="42" xfId="0" applyFont="true" applyBorder="true" applyAlignment="true" applyProtection="true">
      <alignment horizontal="general" vertical="center" textRotation="0" wrapText="false" indent="0" shrinkToFit="false"/>
      <protection locked="false" hidden="false"/>
    </xf>
    <xf numFmtId="169" fontId="26" fillId="11" borderId="22" xfId="0" applyFont="true" applyBorder="true" applyAlignment="true" applyProtection="true">
      <alignment horizontal="general" vertical="center" textRotation="0" wrapText="false" indent="0" shrinkToFit="false"/>
      <protection locked="false" hidden="false"/>
    </xf>
    <xf numFmtId="164" fontId="25" fillId="0" borderId="0" xfId="0" applyFont="true" applyBorder="true" applyAlignment="true" applyProtection="true">
      <alignment horizontal="left" vertical="center" textRotation="0" wrapText="false" indent="0" shrinkToFit="false"/>
      <protection locked="true" hidden="false"/>
    </xf>
    <xf numFmtId="164" fontId="52" fillId="0" borderId="22" xfId="0" applyFont="true" applyBorder="true" applyAlignment="true" applyProtection="true">
      <alignment horizontal="center" vertical="center" textRotation="0" wrapText="true" indent="0" shrinkToFit="false"/>
      <protection locked="true" hidden="false"/>
    </xf>
    <xf numFmtId="164" fontId="26" fillId="0" borderId="22" xfId="0" applyFont="true" applyBorder="true" applyAlignment="true" applyProtection="true">
      <alignment horizontal="center" vertical="bottom" textRotation="0" wrapText="true" indent="0" shrinkToFit="false"/>
      <protection locked="true" hidden="false"/>
    </xf>
    <xf numFmtId="167" fontId="16" fillId="11" borderId="22" xfId="0" applyFont="true" applyBorder="true" applyAlignment="true" applyProtection="true">
      <alignment horizontal="general" vertical="bottom" textRotation="0" wrapText="false" indent="0" shrinkToFit="false"/>
      <protection locked="false" hidden="false"/>
    </xf>
    <xf numFmtId="164" fontId="52" fillId="0" borderId="22" xfId="0" applyFont="true" applyBorder="true" applyAlignment="true" applyProtection="true">
      <alignment horizontal="center" vertical="bottom" textRotation="0" wrapText="true" indent="0" shrinkToFit="false"/>
      <protection locked="true" hidden="false"/>
    </xf>
    <xf numFmtId="164" fontId="46" fillId="0" borderId="0" xfId="0" applyFont="true" applyBorder="false" applyAlignment="true" applyProtection="true">
      <alignment horizontal="right" vertical="center" textRotation="0" wrapText="false" indent="0" shrinkToFit="false"/>
      <protection locked="true" hidden="false"/>
    </xf>
    <xf numFmtId="165" fontId="56" fillId="0" borderId="0" xfId="0" applyFont="true" applyBorder="true" applyAlignment="true" applyProtection="true">
      <alignment horizontal="general" vertical="center" textRotation="0" wrapText="false" indent="0" shrinkToFit="false"/>
      <protection locked="true" hidden="false"/>
    </xf>
    <xf numFmtId="165" fontId="46" fillId="0" borderId="27" xfId="0" applyFont="true" applyBorder="true" applyAlignment="true" applyProtection="true">
      <alignment horizontal="center" vertical="center" textRotation="0" wrapText="false" indent="0" shrinkToFit="false"/>
      <protection locked="true" hidden="false"/>
    </xf>
    <xf numFmtId="165" fontId="46" fillId="0" borderId="28" xfId="0" applyFont="true" applyBorder="true" applyAlignment="true" applyProtection="true">
      <alignment horizontal="general" vertical="bottom" textRotation="0" wrapText="false" indent="0" shrinkToFit="false"/>
      <protection locked="true" hidden="false"/>
    </xf>
    <xf numFmtId="169" fontId="56" fillId="0" borderId="27" xfId="0" applyFont="true" applyBorder="true" applyAlignment="true" applyProtection="true">
      <alignment horizontal="center" vertical="bottom" textRotation="0" wrapText="false" indent="0" shrinkToFit="false"/>
      <protection locked="true" hidden="false"/>
    </xf>
    <xf numFmtId="164" fontId="46" fillId="0" borderId="0" xfId="0" applyFont="true" applyBorder="true" applyAlignment="true" applyProtection="true">
      <alignment horizontal="right" vertical="center" textRotation="0" wrapText="false" indent="0" shrinkToFit="false"/>
      <protection locked="true" hidden="false"/>
    </xf>
    <xf numFmtId="165" fontId="56" fillId="0" borderId="0" xfId="0" applyFont="true" applyBorder="true" applyAlignment="true" applyProtection="true">
      <alignment horizontal="general" vertical="center" textRotation="0" wrapText="false" indent="0" shrinkToFit="false"/>
      <protection locked="false" hidden="false"/>
    </xf>
    <xf numFmtId="165" fontId="46" fillId="0" borderId="30" xfId="0" applyFont="true" applyBorder="true" applyAlignment="true" applyProtection="true">
      <alignment horizontal="center" vertical="center" textRotation="0" wrapText="false" indent="0" shrinkToFit="false"/>
      <protection locked="true" hidden="false"/>
    </xf>
    <xf numFmtId="165" fontId="46" fillId="0" borderId="31" xfId="0" applyFont="true" applyBorder="true" applyAlignment="true" applyProtection="true">
      <alignment horizontal="general" vertical="bottom" textRotation="0" wrapText="false" indent="0" shrinkToFit="false"/>
      <protection locked="true" hidden="false"/>
    </xf>
    <xf numFmtId="169" fontId="56" fillId="0" borderId="30" xfId="0" applyFont="true" applyBorder="true" applyAlignment="true" applyProtection="true">
      <alignment horizontal="center" vertical="bottom" textRotation="0" wrapText="false" indent="0" shrinkToFit="false"/>
      <protection locked="true" hidden="false"/>
    </xf>
    <xf numFmtId="165" fontId="46" fillId="0" borderId="0" xfId="0" applyFont="true" applyBorder="true" applyAlignment="true" applyProtection="true">
      <alignment horizontal="general" vertical="center" textRotation="0" wrapText="false" indent="0" shrinkToFit="false"/>
      <protection locked="true" hidden="false"/>
    </xf>
    <xf numFmtId="165" fontId="46" fillId="0" borderId="0" xfId="0" applyFont="true" applyBorder="false" applyAlignment="true" applyProtection="true">
      <alignment horizontal="general" vertical="bottom" textRotation="0" wrapText="false" indent="0" shrinkToFit="false"/>
      <protection locked="true" hidden="false"/>
    </xf>
    <xf numFmtId="165" fontId="46" fillId="0" borderId="0" xfId="0" applyFont="true" applyBorder="false" applyAlignment="true" applyProtection="true">
      <alignment horizontal="general" vertical="center" textRotation="0" wrapText="false" indent="0" shrinkToFit="false"/>
      <protection locked="true" hidden="false"/>
    </xf>
    <xf numFmtId="169" fontId="56" fillId="0" borderId="0" xfId="0" applyFont="true" applyBorder="false" applyAlignment="true" applyProtection="true">
      <alignment horizontal="center" vertical="bottom" textRotation="0" wrapText="false" indent="0" shrinkToFit="false"/>
      <protection locked="true" hidden="false"/>
    </xf>
    <xf numFmtId="164" fontId="26" fillId="11" borderId="41" xfId="0" applyFont="true" applyBorder="true" applyAlignment="true" applyProtection="true">
      <alignment horizontal="center" vertical="center" textRotation="0" wrapText="false" indent="0" shrinkToFit="false"/>
      <protection locked="false" hidden="false"/>
    </xf>
    <xf numFmtId="164" fontId="25" fillId="0" borderId="53" xfId="0" applyFont="true" applyBorder="true" applyAlignment="true" applyProtection="true">
      <alignment horizontal="center" vertical="center" textRotation="0" wrapText="false" indent="0" shrinkToFit="false"/>
      <protection locked="true" hidden="false"/>
    </xf>
    <xf numFmtId="164" fontId="25" fillId="0" borderId="54" xfId="0" applyFont="true" applyBorder="true" applyAlignment="true" applyProtection="true">
      <alignment horizontal="center" vertical="center" textRotation="0" wrapText="false" indent="0" shrinkToFit="false"/>
      <protection locked="true" hidden="false"/>
    </xf>
    <xf numFmtId="164" fontId="15" fillId="0" borderId="54" xfId="0" applyFont="true" applyBorder="true" applyAlignment="true" applyProtection="true">
      <alignment horizontal="general" vertical="bottom" textRotation="0" wrapText="false" indent="0" shrinkToFit="false"/>
      <protection locked="true" hidden="false"/>
    </xf>
    <xf numFmtId="164" fontId="25" fillId="0" borderId="55" xfId="0" applyFont="true" applyBorder="true" applyAlignment="true" applyProtection="true">
      <alignment horizontal="center" vertical="center" textRotation="0" wrapText="false" indent="0" shrinkToFit="false"/>
      <protection locked="true" hidden="false"/>
    </xf>
    <xf numFmtId="164" fontId="37" fillId="0" borderId="0" xfId="0" applyFont="true" applyBorder="false" applyAlignment="true" applyProtection="true">
      <alignment horizontal="right" vertical="center" textRotation="0" wrapText="false" indent="0" shrinkToFit="false"/>
      <protection locked="true" hidden="false"/>
    </xf>
    <xf numFmtId="165" fontId="15" fillId="0" borderId="0" xfId="0" applyFont="true" applyBorder="true" applyAlignment="true" applyProtection="true">
      <alignment horizontal="general" vertical="center" textRotation="0" wrapText="false" indent="0" shrinkToFit="false"/>
      <protection locked="true" hidden="false"/>
    </xf>
    <xf numFmtId="164" fontId="57" fillId="0" borderId="0" xfId="0" applyFont="true" applyBorder="true" applyAlignment="true" applyProtection="true">
      <alignment horizontal="right" vertical="center" textRotation="0" wrapText="false" indent="0" shrinkToFit="false"/>
      <protection locked="true" hidden="false"/>
    </xf>
    <xf numFmtId="165" fontId="58" fillId="0" borderId="0" xfId="0" applyFont="true" applyBorder="true" applyAlignment="true" applyProtection="true">
      <alignment horizontal="general" vertical="center" textRotation="0" wrapText="false" indent="0" shrinkToFit="false"/>
      <protection locked="true" hidden="false"/>
    </xf>
    <xf numFmtId="165" fontId="59" fillId="0" borderId="0" xfId="0" applyFont="true" applyBorder="true" applyAlignment="true" applyProtection="true">
      <alignment horizontal="general" vertical="center" textRotation="0" wrapText="false" indent="0" shrinkToFit="false"/>
      <protection locked="true" hidden="false"/>
    </xf>
    <xf numFmtId="165" fontId="57" fillId="0" borderId="0" xfId="0" applyFont="true" applyBorder="true" applyAlignment="true" applyProtection="true">
      <alignment horizontal="general" vertical="center" textRotation="0" wrapText="false" indent="0" shrinkToFit="false"/>
      <protection locked="true" hidden="false"/>
    </xf>
    <xf numFmtId="169" fontId="58" fillId="0" borderId="0" xfId="0" applyFont="true" applyBorder="false" applyAlignment="true" applyProtection="true">
      <alignment horizontal="center" vertical="bottom" textRotation="0" wrapText="false" indent="0" shrinkToFit="false"/>
      <protection locked="true" hidden="false"/>
    </xf>
    <xf numFmtId="165" fontId="46" fillId="0" borderId="0" xfId="0" applyFont="true" applyBorder="false" applyAlignment="true" applyProtection="true">
      <alignment horizontal="right" vertical="center" textRotation="0" wrapText="false" indent="0" shrinkToFit="false"/>
      <protection locked="true" hidden="false"/>
    </xf>
    <xf numFmtId="165" fontId="57" fillId="0" borderId="0" xfId="0" applyFont="true" applyBorder="false" applyAlignment="true" applyProtection="true">
      <alignment horizontal="general" vertical="center" textRotation="0" wrapText="false" indent="0" shrinkToFit="false"/>
      <protection locked="true" hidden="false"/>
    </xf>
    <xf numFmtId="178" fontId="26" fillId="11" borderId="22" xfId="0" applyFont="true" applyBorder="true" applyAlignment="true" applyProtection="true">
      <alignment horizontal="general" vertical="center" textRotation="0" wrapText="false" indent="0" shrinkToFit="false"/>
      <protection locked="false" hidden="false"/>
    </xf>
    <xf numFmtId="164" fontId="26" fillId="11" borderId="44" xfId="0" applyFont="true" applyBorder="true" applyAlignment="true" applyProtection="true">
      <alignment horizontal="general" vertical="bottom" textRotation="0" wrapText="false" indent="0" shrinkToFit="false"/>
      <protection locked="false" hidden="false"/>
    </xf>
    <xf numFmtId="164" fontId="26" fillId="11" borderId="22" xfId="0" applyFont="true" applyBorder="true" applyAlignment="true" applyProtection="true">
      <alignment horizontal="general" vertical="bottom" textRotation="0" wrapText="false" indent="0" shrinkToFit="false"/>
      <protection locked="false" hidden="false"/>
    </xf>
    <xf numFmtId="164" fontId="26" fillId="11" borderId="46" xfId="0" applyFont="true" applyBorder="true" applyAlignment="true" applyProtection="true">
      <alignment horizontal="general" vertical="center" textRotation="0" wrapText="false" indent="0" shrinkToFit="false"/>
      <protection locked="false" hidden="false"/>
    </xf>
    <xf numFmtId="169" fontId="26" fillId="11" borderId="47" xfId="0" applyFont="true" applyBorder="true" applyAlignment="true" applyProtection="true">
      <alignment horizontal="general" vertical="center" textRotation="0" wrapText="false" indent="0" shrinkToFit="false"/>
      <protection locked="false" hidden="false"/>
    </xf>
    <xf numFmtId="178" fontId="26" fillId="11" borderId="47" xfId="0" applyFont="true" applyBorder="true" applyAlignment="true" applyProtection="true">
      <alignment horizontal="general" vertical="center" textRotation="0" wrapText="false" indent="0" shrinkToFit="false"/>
      <protection locked="false" hidden="false"/>
    </xf>
    <xf numFmtId="164" fontId="44" fillId="9" borderId="22" xfId="0" applyFont="true" applyBorder="true" applyAlignment="true" applyProtection="true">
      <alignment horizontal="center" vertical="center" textRotation="0" wrapText="false" indent="0" shrinkToFit="false"/>
      <protection locked="true" hidden="false"/>
    </xf>
    <xf numFmtId="164" fontId="25" fillId="0" borderId="0" xfId="0" applyFont="true" applyBorder="false" applyAlignment="true" applyProtection="true">
      <alignment horizontal="center" vertical="center" textRotation="0" wrapText="false" indent="0" shrinkToFit="false"/>
      <protection locked="true" hidden="false"/>
    </xf>
    <xf numFmtId="170" fontId="25" fillId="0" borderId="22" xfId="0" applyFont="true" applyBorder="true" applyAlignment="true" applyProtection="true">
      <alignment horizontal="center" vertical="center" textRotation="0" wrapText="false" indent="0" shrinkToFit="false"/>
      <protection locked="true" hidden="false"/>
    </xf>
    <xf numFmtId="164" fontId="26" fillId="0" borderId="24" xfId="0" applyFont="true" applyBorder="true" applyAlignment="true" applyProtection="true">
      <alignment horizontal="center" vertical="bottom" textRotation="0" wrapText="true" indent="0" shrinkToFit="false"/>
      <protection locked="true" hidden="false"/>
    </xf>
    <xf numFmtId="164" fontId="26" fillId="0" borderId="25" xfId="0" applyFont="true" applyBorder="true" applyAlignment="true" applyProtection="true">
      <alignment horizontal="center" vertical="bottom" textRotation="0" wrapText="true" indent="0" shrinkToFit="false"/>
      <protection locked="true" hidden="false"/>
    </xf>
    <xf numFmtId="164" fontId="25" fillId="0" borderId="22" xfId="0" applyFont="true" applyBorder="true" applyAlignment="true" applyProtection="true">
      <alignment horizontal="center" vertical="bottom" textRotation="0" wrapText="false" indent="0" shrinkToFit="false"/>
      <protection locked="true" hidden="false"/>
    </xf>
    <xf numFmtId="170" fontId="26" fillId="11" borderId="0" xfId="0" applyFont="true" applyBorder="true" applyAlignment="true" applyProtection="true">
      <alignment horizontal="general" vertical="center" textRotation="0" wrapText="false" indent="0" shrinkToFit="false"/>
      <protection locked="false" hidden="false"/>
    </xf>
    <xf numFmtId="165" fontId="26" fillId="11" borderId="28" xfId="0" applyFont="true" applyBorder="true" applyAlignment="true" applyProtection="true">
      <alignment horizontal="general" vertical="bottom" textRotation="0" wrapText="false" indent="0" shrinkToFit="false"/>
      <protection locked="false" hidden="false"/>
    </xf>
    <xf numFmtId="170" fontId="26" fillId="11" borderId="0" xfId="0" applyFont="true" applyBorder="false" applyAlignment="true" applyProtection="true">
      <alignment horizontal="general" vertical="bottom" textRotation="0" wrapText="false" indent="0" shrinkToFit="false"/>
      <protection locked="false" hidden="false"/>
    </xf>
    <xf numFmtId="164" fontId="25" fillId="0" borderId="23" xfId="0" applyFont="true" applyBorder="true" applyAlignment="true" applyProtection="true">
      <alignment horizontal="general" vertical="bottom" textRotation="0" wrapText="false" indent="0" shrinkToFit="false"/>
      <protection locked="true" hidden="false"/>
    </xf>
    <xf numFmtId="169" fontId="26" fillId="0" borderId="0" xfId="0" applyFont="true" applyBorder="false" applyAlignment="true" applyProtection="true">
      <alignment horizontal="center" vertical="bottom" textRotation="0" wrapText="false" indent="0" shrinkToFit="false"/>
      <protection locked="true" hidden="false"/>
    </xf>
    <xf numFmtId="172" fontId="25" fillId="0" borderId="32" xfId="0" applyFont="true" applyBorder="true" applyAlignment="true" applyProtection="true">
      <alignment horizontal="general" vertical="bottom" textRotation="0" wrapText="false" indent="0" shrinkToFit="false"/>
      <protection locked="true" hidden="false"/>
    </xf>
    <xf numFmtId="164" fontId="25" fillId="0" borderId="22" xfId="0" applyFont="true" applyBorder="true" applyAlignment="true" applyProtection="true">
      <alignment horizontal="center" vertical="bottom" textRotation="0" wrapText="false" indent="0" shrinkToFit="false"/>
      <protection locked="false" hidden="false"/>
    </xf>
    <xf numFmtId="164" fontId="25" fillId="0" borderId="0" xfId="0" applyFont="true" applyBorder="true" applyAlignment="true" applyProtection="true">
      <alignment horizontal="center" vertical="bottom" textRotation="0" wrapText="fals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false" hidden="false"/>
    </xf>
    <xf numFmtId="165" fontId="26" fillId="11" borderId="22" xfId="0" applyFont="true" applyBorder="true" applyAlignment="true" applyProtection="true">
      <alignment horizontal="general" vertical="center" textRotation="0" wrapText="false" indent="0" shrinkToFit="false"/>
      <protection locked="false" hidden="false"/>
    </xf>
    <xf numFmtId="165" fontId="25" fillId="0" borderId="37" xfId="0" applyFont="true" applyBorder="true" applyAlignment="true" applyProtection="true">
      <alignment horizontal="center" vertical="center" textRotation="0" wrapText="false" indent="0" shrinkToFit="false"/>
      <protection locked="true" hidden="false"/>
    </xf>
    <xf numFmtId="165" fontId="25" fillId="0" borderId="31" xfId="0" applyFont="true" applyBorder="true" applyAlignment="true" applyProtection="true">
      <alignment horizontal="right" vertical="center" textRotation="0" wrapText="false" indent="0" shrinkToFit="false"/>
      <protection locked="true" hidden="false"/>
    </xf>
    <xf numFmtId="164" fontId="25" fillId="2" borderId="0" xfId="0" applyFont="true" applyBorder="false" applyAlignment="true" applyProtection="true">
      <alignment horizontal="right" vertical="bottom" textRotation="0" wrapText="false" indent="0" shrinkToFit="false"/>
      <protection locked="true" hidden="false"/>
    </xf>
    <xf numFmtId="165" fontId="26" fillId="2" borderId="22" xfId="0" applyFont="true" applyBorder="true" applyAlignment="true" applyProtection="true">
      <alignment horizontal="general" vertical="center" textRotation="0" wrapText="false" indent="0" shrinkToFit="false"/>
      <protection locked="false" hidden="false"/>
    </xf>
    <xf numFmtId="164" fontId="25" fillId="16" borderId="22" xfId="0" applyFont="true" applyBorder="tru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64" fontId="60" fillId="9" borderId="21" xfId="0" applyFont="true" applyBorder="true" applyAlignment="true" applyProtection="true">
      <alignment horizontal="center" vertical="center" textRotation="0" wrapText="false" indent="0" shrinkToFit="false"/>
      <protection locked="true" hidden="false"/>
    </xf>
    <xf numFmtId="170" fontId="23" fillId="14" borderId="21" xfId="0" applyFont="true" applyBorder="true" applyAlignment="true" applyProtection="true">
      <alignment horizontal="center" vertical="center" textRotation="0" wrapText="false" indent="0" shrinkToFit="false"/>
      <protection locked="true" hidden="false"/>
    </xf>
    <xf numFmtId="167" fontId="15" fillId="0" borderId="0" xfId="0" applyFont="true" applyBorder="false" applyAlignment="true" applyProtection="true">
      <alignment horizontal="general" vertical="bottom" textRotation="0" wrapText="false" indent="0" shrinkToFit="false"/>
      <protection locked="true" hidden="false"/>
    </xf>
    <xf numFmtId="167" fontId="25" fillId="0" borderId="32" xfId="0" applyFont="true" applyBorder="true" applyAlignment="true" applyProtection="true">
      <alignment horizontal="general" vertical="bottom" textRotation="0" wrapText="false" indent="0" shrinkToFit="false"/>
      <protection locked="true" hidden="false"/>
    </xf>
    <xf numFmtId="167" fontId="25" fillId="11" borderId="22" xfId="0" applyFont="true" applyBorder="true" applyAlignment="true" applyProtection="true">
      <alignment horizontal="general" vertical="bottom" textRotation="0" wrapText="false" indent="0" shrinkToFit="false"/>
      <protection locked="false" hidden="false"/>
    </xf>
    <xf numFmtId="164" fontId="25" fillId="11" borderId="45" xfId="0" applyFont="true" applyBorder="true" applyAlignment="true" applyProtection="true">
      <alignment horizontal="general" vertical="center" textRotation="0" wrapText="false" indent="0" shrinkToFit="false"/>
      <protection locked="false" hidden="false"/>
    </xf>
    <xf numFmtId="164" fontId="25" fillId="11" borderId="46" xfId="0" applyFont="true" applyBorder="true" applyAlignment="true" applyProtection="true">
      <alignment horizontal="general" vertical="bottom" textRotation="0" wrapText="false" indent="0" shrinkToFit="false"/>
      <protection locked="false" hidden="false"/>
    </xf>
    <xf numFmtId="167" fontId="25" fillId="11" borderId="47" xfId="0" applyFont="true" applyBorder="true" applyAlignment="true" applyProtection="true">
      <alignment horizontal="general" vertical="center" textRotation="0" wrapText="false" indent="0" shrinkToFit="false"/>
      <protection locked="false" hidden="false"/>
    </xf>
    <xf numFmtId="173" fontId="41" fillId="0" borderId="22" xfId="0" applyFont="true" applyBorder="true" applyAlignment="true" applyProtection="true">
      <alignment horizontal="general" vertical="center" textRotation="0" wrapText="true" indent="0" shrinkToFit="false"/>
      <protection locked="true" hidden="false"/>
    </xf>
    <xf numFmtId="173" fontId="41" fillId="0" borderId="22" xfId="0" applyFont="true" applyBorder="true" applyAlignment="true" applyProtection="true">
      <alignment horizontal="left" vertical="center" textRotation="0" wrapText="true" indent="0" shrinkToFit="false"/>
      <protection locked="true" hidden="false"/>
    </xf>
    <xf numFmtId="170" fontId="16" fillId="0" borderId="0" xfId="0" applyFont="true" applyBorder="false" applyAlignment="true" applyProtection="true">
      <alignment horizontal="general" vertical="bottom" textRotation="0" wrapText="false" indent="0" shrinkToFit="false"/>
      <protection locked="true" hidden="false"/>
    </xf>
    <xf numFmtId="168" fontId="26" fillId="0" borderId="22" xfId="0" applyFont="true" applyBorder="true" applyAlignment="true" applyProtection="true">
      <alignment horizontal="center" vertical="center" textRotation="0" wrapText="false" indent="0" shrinkToFit="false"/>
      <protection locked="true" hidden="false"/>
    </xf>
    <xf numFmtId="164" fontId="49" fillId="11" borderId="44" xfId="0" applyFont="true" applyBorder="true" applyAlignment="true" applyProtection="true">
      <alignment horizontal="general" vertical="center" textRotation="0" wrapText="false" indent="0" shrinkToFit="false"/>
      <protection locked="false" hidden="false"/>
    </xf>
    <xf numFmtId="164" fontId="15" fillId="11" borderId="44" xfId="0" applyFont="true" applyBorder="true" applyAlignment="true" applyProtection="true">
      <alignment horizontal="general" vertical="center" textRotation="0" wrapText="false" indent="0" shrinkToFit="false"/>
      <protection locked="false" hidden="false"/>
    </xf>
    <xf numFmtId="164" fontId="15" fillId="11" borderId="22" xfId="0" applyFont="true" applyBorder="true" applyAlignment="true" applyProtection="true">
      <alignment horizontal="general" vertical="center" textRotation="0" wrapText="false" indent="0" shrinkToFit="false"/>
      <protection locked="false" hidden="false"/>
    </xf>
    <xf numFmtId="164" fontId="15" fillId="11" borderId="45" xfId="0" applyFont="true" applyBorder="true" applyAlignment="true" applyProtection="true">
      <alignment horizontal="general" vertical="center" textRotation="0" wrapText="false" indent="0" shrinkToFit="false"/>
      <protection locked="false" hidden="false"/>
    </xf>
    <xf numFmtId="170" fontId="61" fillId="0" borderId="0" xfId="0" applyFont="true" applyBorder="false" applyAlignment="true" applyProtection="true">
      <alignment horizontal="general" vertical="bottom" textRotation="0" wrapText="false" indent="0" shrinkToFit="false"/>
      <protection locked="true" hidden="false"/>
    </xf>
    <xf numFmtId="164" fontId="60" fillId="9" borderId="22" xfId="0" applyFont="true" applyBorder="true" applyAlignment="true" applyProtection="true">
      <alignment horizontal="center" vertical="center" textRotation="0" wrapText="false" indent="0" shrinkToFit="false"/>
      <protection locked="true" hidden="false"/>
    </xf>
    <xf numFmtId="165" fontId="25" fillId="11" borderId="31" xfId="0" applyFont="true" applyBorder="true" applyAlignment="true" applyProtection="true">
      <alignment horizontal="right" vertical="bottom" textRotation="0" wrapText="false" indent="0" shrinkToFit="false"/>
      <protection locked="false" hidden="false"/>
    </xf>
    <xf numFmtId="170" fontId="25" fillId="0" borderId="0" xfId="0" applyFont="true" applyBorder="true" applyAlignment="true" applyProtection="true">
      <alignment horizontal="general" vertical="center" textRotation="0" wrapText="false" indent="0" shrinkToFit="false"/>
      <protection locked="true" hidden="false"/>
    </xf>
    <xf numFmtId="178" fontId="25" fillId="0" borderId="0" xfId="0" applyFont="true" applyBorder="false" applyAlignment="true" applyProtection="true">
      <alignment horizontal="general" vertical="bottom" textRotation="0" wrapText="false" indent="0" shrinkToFit="false"/>
      <protection locked="true" hidden="false"/>
    </xf>
    <xf numFmtId="164" fontId="62" fillId="9" borderId="21" xfId="0" applyFont="true" applyBorder="true" applyAlignment="true" applyProtection="true">
      <alignment horizontal="center" vertical="center" textRotation="0" wrapText="false" indent="0" shrinkToFit="false"/>
      <protection locked="true" hidden="false"/>
    </xf>
    <xf numFmtId="164" fontId="26" fillId="18" borderId="22" xfId="0" applyFont="true" applyBorder="true" applyAlignment="true" applyProtection="true">
      <alignment horizontal="left" vertical="center" textRotation="0" wrapText="true" indent="0" shrinkToFit="false"/>
      <protection locked="true" hidden="false"/>
    </xf>
    <xf numFmtId="170" fontId="25" fillId="0" borderId="22" xfId="0" applyFont="true" applyBorder="true" applyAlignment="true" applyProtection="true">
      <alignment horizontal="general" vertical="center" textRotation="0" wrapText="false" indent="0" shrinkToFit="false"/>
      <protection locked="false" hidden="false"/>
    </xf>
    <xf numFmtId="169" fontId="26" fillId="11" borderId="27" xfId="0" applyFont="true" applyBorder="true" applyAlignment="true" applyProtection="true">
      <alignment horizontal="center" vertical="bottom" textRotation="0" wrapText="false" indent="0" shrinkToFit="false"/>
      <protection locked="true" hidden="false"/>
    </xf>
    <xf numFmtId="165" fontId="46" fillId="0" borderId="29" xfId="0" applyFont="true" applyBorder="true" applyAlignment="true" applyProtection="true">
      <alignment horizontal="general" vertical="center" textRotation="0" wrapText="false" indent="0" shrinkToFit="false"/>
      <protection locked="true" hidden="false"/>
    </xf>
    <xf numFmtId="164" fontId="25" fillId="0" borderId="22" xfId="0" applyFont="true" applyBorder="true" applyAlignment="true" applyProtection="true">
      <alignment horizontal="general" vertical="bottom" textRotation="0" wrapText="false" indent="0" shrinkToFit="false"/>
      <protection locked="false" hidden="false"/>
    </xf>
    <xf numFmtId="165" fontId="46" fillId="0" borderId="32" xfId="0" applyFont="true" applyBorder="true" applyAlignment="true" applyProtection="true">
      <alignment horizontal="general" vertical="center" textRotation="0" wrapText="false" indent="0" shrinkToFit="false"/>
      <protection locked="true" hidden="false"/>
    </xf>
    <xf numFmtId="173" fontId="26" fillId="0" borderId="22" xfId="0" applyFont="true" applyBorder="true" applyAlignment="true" applyProtection="true">
      <alignment horizontal="left" vertical="center" textRotation="0" wrapText="true" indent="0" shrinkToFit="false"/>
      <protection locked="true" hidden="false"/>
    </xf>
    <xf numFmtId="165" fontId="25" fillId="2" borderId="0" xfId="0" applyFont="true" applyBorder="false" applyAlignment="true" applyProtection="true">
      <alignment horizontal="general" vertical="bottom" textRotation="0" wrapText="false" indent="0" shrinkToFit="false"/>
      <protection locked="true" hidden="false"/>
    </xf>
    <xf numFmtId="164" fontId="62" fillId="9" borderId="21" xfId="0" applyFont="true" applyBorder="true" applyAlignment="true" applyProtection="true">
      <alignment horizontal="left" vertical="center" textRotation="0" wrapText="false" indent="0" shrinkToFit="false"/>
      <protection locked="true" hidden="false"/>
    </xf>
    <xf numFmtId="164" fontId="26" fillId="0" borderId="0" xfId="0" applyFont="true" applyBorder="true" applyAlignment="true" applyProtection="true">
      <alignment horizontal="center" vertical="center" textRotation="0" wrapText="true" indent="0" shrinkToFit="false"/>
      <protection locked="true" hidden="false"/>
    </xf>
    <xf numFmtId="165" fontId="25" fillId="0" borderId="27" xfId="0" applyFont="true" applyBorder="true" applyAlignment="true" applyProtection="true">
      <alignment horizontal="center" vertical="bottom" textRotation="0" wrapText="false" indent="0" shrinkToFit="false"/>
      <protection locked="true" hidden="false"/>
    </xf>
    <xf numFmtId="165" fontId="25" fillId="0" borderId="0" xfId="0" applyFont="true" applyBorder="true" applyAlignment="true" applyProtection="true">
      <alignment horizontal="center" vertical="center" textRotation="0" wrapText="false" indent="0" shrinkToFit="false"/>
      <protection locked="true" hidden="false"/>
    </xf>
    <xf numFmtId="165" fontId="25" fillId="0" borderId="0" xfId="0" applyFont="true" applyBorder="false" applyAlignment="true" applyProtection="true">
      <alignment horizontal="center" vertical="center" textRotation="0" wrapText="false" indent="0" shrinkToFit="false"/>
      <protection locked="true" hidden="false"/>
    </xf>
    <xf numFmtId="165" fontId="25" fillId="0" borderId="0" xfId="0" applyFont="true" applyBorder="false" applyAlignment="true" applyProtection="true">
      <alignment horizontal="right" vertical="bottom" textRotation="0" wrapText="false" indent="0" shrinkToFit="false"/>
      <protection locked="true" hidden="false"/>
    </xf>
    <xf numFmtId="165" fontId="26" fillId="0" borderId="0" xfId="0" applyFont="true" applyBorder="true" applyAlignment="true" applyProtection="true">
      <alignment horizontal="general" vertical="center" textRotation="0" wrapText="false" indent="0" shrinkToFit="false"/>
      <protection locked="false" hidden="false"/>
    </xf>
    <xf numFmtId="164" fontId="26" fillId="0" borderId="0" xfId="0" applyFont="true" applyBorder="true" applyAlignment="true" applyProtection="true">
      <alignment horizontal="center" vertical="center" textRotation="0" wrapText="true" indent="0" shrinkToFit="false"/>
      <protection locked="false" hidden="false"/>
    </xf>
    <xf numFmtId="164" fontId="26" fillId="2" borderId="0" xfId="0" applyFont="true" applyBorder="false" applyAlignment="true" applyProtection="true">
      <alignment horizontal="right" vertical="center" textRotation="0" wrapText="false" indent="0" shrinkToFit="false"/>
      <protection locked="true" hidden="false"/>
    </xf>
    <xf numFmtId="164" fontId="26" fillId="2" borderId="0" xfId="0" applyFont="true" applyBorder="false" applyAlignment="true" applyProtection="true">
      <alignment horizontal="general" vertical="center" textRotation="0" wrapText="false" indent="0" shrinkToFit="false"/>
      <protection locked="true" hidden="false"/>
    </xf>
    <xf numFmtId="164" fontId="62" fillId="9" borderId="0" xfId="0" applyFont="true" applyBorder="true" applyAlignment="true" applyProtection="true">
      <alignment horizontal="center" vertical="center" textRotation="0" wrapText="false" indent="0" shrinkToFit="false"/>
      <protection locked="true" hidden="false"/>
    </xf>
    <xf numFmtId="164" fontId="26" fillId="0" borderId="56" xfId="0" applyFont="true" applyBorder="true" applyAlignment="true" applyProtection="true">
      <alignment horizontal="center" vertical="center" textRotation="0" wrapText="true" indent="0" shrinkToFit="false"/>
      <protection locked="true" hidden="false"/>
    </xf>
    <xf numFmtId="170" fontId="25" fillId="0" borderId="22" xfId="0" applyFont="true" applyBorder="true" applyAlignment="true" applyProtection="true">
      <alignment horizontal="general" vertical="bottom" textRotation="0" wrapText="false" indent="0" shrinkToFit="false"/>
      <protection locked="false" hidden="false"/>
    </xf>
    <xf numFmtId="165" fontId="26" fillId="11" borderId="0" xfId="0" applyFont="true" applyBorder="false" applyAlignment="true" applyProtection="true">
      <alignment horizontal="general" vertical="center" textRotation="0" wrapText="false" indent="0" shrinkToFit="false"/>
      <protection locked="false" hidden="false"/>
    </xf>
    <xf numFmtId="165" fontId="25" fillId="0" borderId="30" xfId="0" applyFont="true" applyBorder="true" applyAlignment="true" applyProtection="true">
      <alignment horizontal="general" vertical="bottom" textRotation="0" wrapText="false" indent="0" shrinkToFit="false"/>
      <protection locked="true" hidden="false"/>
    </xf>
    <xf numFmtId="165" fontId="26" fillId="0" borderId="31" xfId="0" applyFont="true" applyBorder="true" applyAlignment="true" applyProtection="true">
      <alignment horizontal="general" vertical="bottom" textRotation="0" wrapText="false" indent="0" shrinkToFit="false"/>
      <protection locked="true" hidden="false"/>
    </xf>
    <xf numFmtId="165" fontId="26" fillId="11" borderId="30" xfId="0" applyFont="true" applyBorder="true" applyAlignment="true" applyProtection="true">
      <alignment horizontal="general" vertical="bottom" textRotation="0" wrapText="false" indent="0" shrinkToFit="false"/>
      <protection locked="false" hidden="false"/>
    </xf>
    <xf numFmtId="165" fontId="26" fillId="11" borderId="31" xfId="0" applyFont="true" applyBorder="true" applyAlignment="true" applyProtection="true">
      <alignment horizontal="general" vertical="bottom" textRotation="0" wrapText="false" indent="0" shrinkToFit="false"/>
      <protection locked="false" hidden="false"/>
    </xf>
    <xf numFmtId="165" fontId="26" fillId="2" borderId="0" xfId="0" applyFont="true" applyBorder="false" applyAlignment="true" applyProtection="true">
      <alignment horizontal="general" vertical="center" textRotation="0" wrapText="false" indent="0" shrinkToFit="false"/>
      <protection locked="false" hidden="false"/>
    </xf>
    <xf numFmtId="173" fontId="25" fillId="0" borderId="32" xfId="0" applyFont="true" applyBorder="true" applyAlignment="true" applyProtection="true">
      <alignment horizontal="general" vertical="bottom" textRotation="0" wrapText="false" indent="0" shrinkToFit="false"/>
      <protection locked="true" hidden="false"/>
    </xf>
    <xf numFmtId="168" fontId="28" fillId="0" borderId="22" xfId="0" applyFont="true" applyBorder="true" applyAlignment="true" applyProtection="true">
      <alignment horizontal="general" vertical="bottom" textRotation="0" wrapText="false" indent="0" shrinkToFit="false"/>
      <protection locked="true" hidden="false"/>
    </xf>
    <xf numFmtId="168" fontId="26" fillId="0" borderId="22" xfId="0" applyFont="true" applyBorder="true" applyAlignment="true" applyProtection="true">
      <alignment horizontal="general" vertical="bottom" textRotation="0" wrapText="false" indent="0" shrinkToFit="false"/>
      <protection locked="true" hidden="false"/>
    </xf>
    <xf numFmtId="164" fontId="26" fillId="0" borderId="57" xfId="0" applyFont="true" applyBorder="true" applyAlignment="true" applyProtection="true">
      <alignment horizontal="center" vertical="center" textRotation="0" wrapText="true" indent="0" shrinkToFit="false"/>
      <protection locked="true" hidden="false"/>
    </xf>
    <xf numFmtId="164" fontId="26" fillId="0" borderId="58" xfId="0" applyFont="true" applyBorder="true" applyAlignment="true" applyProtection="true">
      <alignment horizontal="center" vertical="center" textRotation="0" wrapText="true" indent="0" shrinkToFit="false"/>
      <protection locked="true" hidden="false"/>
    </xf>
    <xf numFmtId="164" fontId="26" fillId="0" borderId="59" xfId="0" applyFont="true" applyBorder="true" applyAlignment="true" applyProtection="true">
      <alignment horizontal="center" vertical="center" textRotation="0" wrapText="true" indent="0" shrinkToFit="false"/>
      <protection locked="true" hidden="false"/>
    </xf>
    <xf numFmtId="165" fontId="25" fillId="11" borderId="30" xfId="0" applyFont="true" applyBorder="true" applyAlignment="true" applyProtection="true">
      <alignment horizontal="general" vertical="bottom" textRotation="0" wrapText="false" indent="0" shrinkToFit="false"/>
      <protection locked="false" hidden="false"/>
    </xf>
    <xf numFmtId="165" fontId="25" fillId="0" borderId="60" xfId="0" applyFont="true" applyBorder="true" applyAlignment="true" applyProtection="true">
      <alignment horizontal="general" vertical="center" textRotation="0" wrapText="false" indent="0" shrinkToFit="false"/>
      <protection locked="true" hidden="false"/>
    </xf>
    <xf numFmtId="165" fontId="26" fillId="0" borderId="0" xfId="0" applyFont="true" applyBorder="false" applyAlignment="true" applyProtection="true">
      <alignment horizontal="general" vertical="center" textRotation="0" wrapText="false" indent="0" shrinkToFit="false"/>
      <protection locked="true" hidden="false"/>
    </xf>
    <xf numFmtId="164" fontId="30" fillId="0" borderId="22" xfId="0" applyFont="true" applyBorder="true" applyAlignment="true" applyProtection="true">
      <alignment horizontal="center" vertical="center" textRotation="0" wrapText="true" indent="0" shrinkToFit="false"/>
      <protection locked="true" hidden="false"/>
    </xf>
    <xf numFmtId="164" fontId="15" fillId="0" borderId="22" xfId="0" applyFont="true" applyBorder="true" applyAlignment="true" applyProtection="true">
      <alignment horizontal="left" vertical="center" textRotation="0" wrapText="true" indent="0" shrinkToFit="false"/>
      <protection locked="true" hidden="false"/>
    </xf>
    <xf numFmtId="165" fontId="26" fillId="11" borderId="0" xfId="0" applyFont="true" applyBorder="false" applyAlignment="true" applyProtection="true">
      <alignment horizontal="general" vertical="bottom" textRotation="0" wrapText="false" indent="0" shrinkToFit="false"/>
      <protection locked="false" hidden="false"/>
    </xf>
    <xf numFmtId="164" fontId="15" fillId="13" borderId="0" xfId="0" applyFont="true" applyBorder="false" applyAlignment="true" applyProtection="true">
      <alignment horizontal="center" vertical="bottom" textRotation="0" wrapText="false" indent="0" shrinkToFit="false"/>
      <protection locked="true" hidden="false"/>
    </xf>
    <xf numFmtId="164" fontId="15" fillId="13" borderId="0" xfId="0" applyFont="true" applyBorder="false" applyAlignment="true" applyProtection="true">
      <alignment horizontal="general" vertical="bottom" textRotation="0" wrapText="false" indent="0" shrinkToFit="false"/>
      <protection locked="true" hidden="false"/>
    </xf>
    <xf numFmtId="164" fontId="15" fillId="13" borderId="61" xfId="0" applyFont="true" applyBorder="true" applyAlignment="true" applyProtection="true">
      <alignment horizontal="general" vertical="bottom" textRotation="0" wrapText="false" indent="0" shrinkToFit="false"/>
      <protection locked="true" hidden="false"/>
    </xf>
    <xf numFmtId="169" fontId="15" fillId="13" borderId="62" xfId="0" applyFont="true" applyBorder="true" applyAlignment="true" applyProtection="true">
      <alignment horizontal="general" vertical="bottom" textRotation="0" wrapText="false" indent="0" shrinkToFit="false"/>
      <protection locked="true" hidden="false"/>
    </xf>
    <xf numFmtId="164" fontId="15" fillId="13" borderId="34" xfId="0" applyFont="true" applyBorder="true" applyAlignment="true" applyProtection="true">
      <alignment horizontal="left" vertical="bottom" textRotation="0" wrapText="false" indent="0" shrinkToFit="false"/>
      <protection locked="true" hidden="false"/>
    </xf>
    <xf numFmtId="169" fontId="15" fillId="13" borderId="63" xfId="0" applyFont="true" applyBorder="true" applyAlignment="true" applyProtection="true">
      <alignment horizontal="right" vertical="bottom" textRotation="0" wrapText="false" indent="0" shrinkToFit="false"/>
      <protection locked="true" hidden="false"/>
    </xf>
    <xf numFmtId="164" fontId="15" fillId="13" borderId="36" xfId="0" applyFont="true" applyBorder="true" applyAlignment="true" applyProtection="true">
      <alignment horizontal="general" vertical="bottom" textRotation="0" wrapText="false" indent="0" shrinkToFit="false"/>
      <protection locked="true" hidden="false"/>
    </xf>
    <xf numFmtId="169" fontId="15" fillId="13" borderId="0" xfId="0" applyFont="true" applyBorder="false" applyAlignment="true" applyProtection="true">
      <alignment horizontal="general" vertical="bottom" textRotation="0" wrapText="false" indent="0" shrinkToFit="false"/>
      <protection locked="true" hidden="false"/>
    </xf>
    <xf numFmtId="167" fontId="15" fillId="13" borderId="0" xfId="0" applyFont="true" applyBorder="false" applyAlignment="true" applyProtection="true">
      <alignment horizontal="center" vertical="bottom" textRotation="0" wrapText="false" indent="0" shrinkToFit="false"/>
      <protection locked="true" hidden="false"/>
    </xf>
    <xf numFmtId="164" fontId="15" fillId="13" borderId="27" xfId="0" applyFont="true" applyBorder="true" applyAlignment="true" applyProtection="true">
      <alignment horizontal="left" vertical="bottom" textRotation="0" wrapText="false" indent="0" shrinkToFit="false"/>
      <protection locked="true" hidden="false"/>
    </xf>
    <xf numFmtId="169" fontId="15" fillId="13" borderId="0" xfId="0" applyFont="true" applyBorder="false" applyAlignment="true" applyProtection="true">
      <alignment horizontal="right" vertical="bottom" textRotation="0" wrapText="false" indent="0" shrinkToFit="false"/>
      <protection locked="true" hidden="false"/>
    </xf>
    <xf numFmtId="164" fontId="15" fillId="13" borderId="30" xfId="0" applyFont="true" applyBorder="true" applyAlignment="true" applyProtection="true">
      <alignment horizontal="left" vertical="bottom" textRotation="0" wrapText="false" indent="0" shrinkToFit="false"/>
      <protection locked="true" hidden="false"/>
    </xf>
    <xf numFmtId="169" fontId="15" fillId="13" borderId="64" xfId="0" applyFont="true" applyBorder="true" applyAlignment="true" applyProtection="true">
      <alignment horizontal="right" vertical="bottom" textRotation="0" wrapText="false" indent="0" shrinkToFit="false"/>
      <protection locked="true" hidden="false"/>
    </xf>
    <xf numFmtId="164" fontId="15" fillId="13" borderId="65" xfId="0" applyFont="true" applyBorder="true" applyAlignment="true" applyProtection="true">
      <alignment horizontal="general" vertical="bottom" textRotation="0" wrapText="false" indent="0" shrinkToFit="false"/>
      <protection locked="true" hidden="false"/>
    </xf>
    <xf numFmtId="169" fontId="15" fillId="13" borderId="23" xfId="0" applyFont="true" applyBorder="true" applyAlignment="true" applyProtection="true">
      <alignment horizontal="general" vertical="bottom" textRotation="0" wrapText="false" indent="0" shrinkToFit="false"/>
      <protection locked="true" hidden="false"/>
    </xf>
    <xf numFmtId="164" fontId="15" fillId="13" borderId="34" xfId="0" applyFont="true" applyBorder="true" applyAlignment="true" applyProtection="true">
      <alignment horizontal="general" vertical="bottom" textRotation="0" wrapText="false" indent="0" shrinkToFit="false"/>
      <protection locked="true" hidden="false"/>
    </xf>
    <xf numFmtId="169" fontId="15" fillId="13" borderId="63" xfId="0" applyFont="true" applyBorder="true" applyAlignment="true" applyProtection="true">
      <alignment horizontal="general" vertical="bottom" textRotation="0" wrapText="false" indent="0" shrinkToFit="false"/>
      <protection locked="true" hidden="false"/>
    </xf>
    <xf numFmtId="164" fontId="15" fillId="13" borderId="30" xfId="0" applyFont="true" applyBorder="true" applyAlignment="true" applyProtection="true">
      <alignment horizontal="general" vertical="bottom" textRotation="0" wrapText="false" indent="0" shrinkToFit="false"/>
      <protection locked="true" hidden="false"/>
    </xf>
    <xf numFmtId="169" fontId="15" fillId="13" borderId="64" xfId="0" applyFont="true" applyBorder="true" applyAlignment="true" applyProtection="true">
      <alignment horizontal="general" vertical="bottom" textRotation="0" wrapText="false" indent="0" shrinkToFit="false"/>
      <protection locked="true" hidden="false"/>
    </xf>
    <xf numFmtId="164" fontId="15" fillId="13" borderId="24" xfId="0" applyFont="true" applyBorder="true" applyAlignment="true" applyProtection="true">
      <alignment horizontal="general" vertical="bottom" textRotation="0" wrapText="false" indent="0" shrinkToFit="false"/>
      <protection locked="true" hidden="false"/>
    </xf>
    <xf numFmtId="169" fontId="15" fillId="13" borderId="56" xfId="0" applyFont="true" applyBorder="true" applyAlignment="true" applyProtection="true">
      <alignment horizontal="general" vertical="bottom" textRotation="0" wrapText="false" indent="0" shrinkToFit="false"/>
      <protection locked="true" hidden="false"/>
    </xf>
    <xf numFmtId="164" fontId="62" fillId="9" borderId="22" xfId="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center" vertical="bottom" textRotation="0" wrapText="false" indent="0" shrinkToFit="false"/>
      <protection locked="true" hidden="false"/>
    </xf>
    <xf numFmtId="170" fontId="26" fillId="0" borderId="0" xfId="0" applyFont="true" applyBorder="false" applyAlignment="true" applyProtection="true">
      <alignment horizontal="center" vertical="bottom" textRotation="0" wrapText="false" indent="0" shrinkToFit="false"/>
      <protection locked="true" hidden="false"/>
    </xf>
    <xf numFmtId="178" fontId="23" fillId="0" borderId="0" xfId="0" applyFont="true" applyBorder="false" applyAlignment="true" applyProtection="true">
      <alignment horizontal="general" vertical="bottom" textRotation="0" wrapText="false" indent="0" shrinkToFit="false"/>
      <protection locked="true" hidden="false"/>
    </xf>
    <xf numFmtId="175" fontId="25" fillId="0" borderId="22" xfId="0" applyFont="true" applyBorder="true" applyAlignment="true" applyProtection="true">
      <alignment horizontal="left" vertical="center" textRotation="0" wrapText="true" indent="0" shrinkToFit="false"/>
      <protection locked="true" hidden="false"/>
    </xf>
    <xf numFmtId="164" fontId="25" fillId="19" borderId="22" xfId="0" applyFont="true" applyBorder="true" applyAlignment="true" applyProtection="true">
      <alignment horizontal="center" vertical="center" textRotation="0" wrapText="false" indent="0" shrinkToFit="false"/>
      <protection locked="true" hidden="false"/>
    </xf>
    <xf numFmtId="170" fontId="25" fillId="0" borderId="22" xfId="0" applyFont="true" applyBorder="true" applyAlignment="true" applyProtection="true">
      <alignment horizontal="right" vertical="center" textRotation="0" wrapText="true" indent="0" shrinkToFit="false"/>
      <protection locked="true" hidden="false"/>
    </xf>
    <xf numFmtId="165" fontId="25" fillId="0" borderId="30" xfId="0" applyFont="true" applyBorder="true" applyAlignment="true" applyProtection="true">
      <alignment horizontal="center" vertical="center" textRotation="0" wrapText="false" indent="0" shrinkToFit="false"/>
      <protection locked="false" hidden="false"/>
    </xf>
    <xf numFmtId="175" fontId="25" fillId="0" borderId="22" xfId="0" applyFont="true" applyBorder="true" applyAlignment="true" applyProtection="true">
      <alignment horizontal="center" vertical="center" textRotation="0" wrapText="true" indent="0" shrinkToFit="false"/>
      <protection locked="true" hidden="false"/>
    </xf>
    <xf numFmtId="164" fontId="25" fillId="11" borderId="41" xfId="0" applyFont="true" applyBorder="true" applyAlignment="true" applyProtection="true">
      <alignment horizontal="center" vertical="bottom" textRotation="0" wrapText="false" indent="0" shrinkToFit="false"/>
      <protection locked="false" hidden="false"/>
    </xf>
    <xf numFmtId="176" fontId="25" fillId="11" borderId="42" xfId="0" applyFont="true" applyBorder="true" applyAlignment="true" applyProtection="true">
      <alignment horizontal="general" vertical="bottom" textRotation="0" wrapText="false" indent="0" shrinkToFit="false"/>
      <protection locked="false" hidden="false"/>
    </xf>
    <xf numFmtId="176" fontId="25" fillId="2" borderId="42" xfId="0" applyFont="true" applyBorder="true" applyAlignment="true" applyProtection="true">
      <alignment horizontal="general" vertical="bottom" textRotation="0" wrapText="false" indent="0" shrinkToFit="false"/>
      <protection locked="false" hidden="false"/>
    </xf>
    <xf numFmtId="164" fontId="25" fillId="11" borderId="44" xfId="0" applyFont="true" applyBorder="true" applyAlignment="true" applyProtection="true">
      <alignment horizontal="center" vertical="bottom" textRotation="0" wrapText="false" indent="0" shrinkToFit="false"/>
      <protection locked="false" hidden="false"/>
    </xf>
    <xf numFmtId="176" fontId="25" fillId="11" borderId="22" xfId="0" applyFont="true" applyBorder="true" applyAlignment="true" applyProtection="true">
      <alignment horizontal="general" vertical="bottom" textRotation="0" wrapText="false" indent="0" shrinkToFit="false"/>
      <protection locked="false" hidden="false"/>
    </xf>
    <xf numFmtId="164" fontId="25" fillId="11" borderId="46" xfId="0" applyFont="true" applyBorder="true" applyAlignment="true" applyProtection="true">
      <alignment horizontal="center" vertical="bottom" textRotation="0" wrapText="false" indent="0" shrinkToFit="false"/>
      <protection locked="false" hidden="false"/>
    </xf>
    <xf numFmtId="169" fontId="25" fillId="11" borderId="47" xfId="0" applyFont="true" applyBorder="true" applyAlignment="true" applyProtection="true">
      <alignment horizontal="general" vertical="bottom" textRotation="0" wrapText="false" indent="0" shrinkToFit="false"/>
      <protection locked="false" hidden="false"/>
    </xf>
    <xf numFmtId="176" fontId="25" fillId="11" borderId="66" xfId="0" applyFont="true" applyBorder="true" applyAlignment="true" applyProtection="true">
      <alignment horizontal="general" vertical="bottom" textRotation="0" wrapText="false" indent="0" shrinkToFit="false"/>
      <protection locked="false" hidden="false"/>
    </xf>
    <xf numFmtId="176" fontId="25" fillId="2" borderId="22" xfId="0" applyFont="true" applyBorder="true" applyAlignment="true" applyProtection="true">
      <alignment horizontal="general" vertical="bottom" textRotation="0" wrapText="false" indent="0" shrinkToFit="false"/>
      <protection locked="false" hidden="false"/>
    </xf>
    <xf numFmtId="164" fontId="67" fillId="0" borderId="0" xfId="0" applyFont="true" applyBorder="fals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center" vertical="center" textRotation="0" wrapText="true" indent="0" shrinkToFit="false"/>
      <protection locked="true" hidden="false"/>
    </xf>
    <xf numFmtId="164" fontId="68" fillId="14" borderId="21" xfId="0" applyFont="true" applyBorder="true" applyAlignment="true" applyProtection="true">
      <alignment horizontal="center" vertical="center" textRotation="0" wrapText="false" indent="0" shrinkToFit="false"/>
      <protection locked="true" hidden="false"/>
    </xf>
    <xf numFmtId="175" fontId="25" fillId="11" borderId="41" xfId="0" applyFont="true" applyBorder="true" applyAlignment="true" applyProtection="true">
      <alignment horizontal="center" vertical="bottom" textRotation="0" wrapText="false" indent="0" shrinkToFit="false"/>
      <protection locked="false" hidden="false"/>
    </xf>
    <xf numFmtId="167" fontId="25" fillId="2" borderId="42" xfId="0" applyFont="true" applyBorder="true" applyAlignment="true" applyProtection="true">
      <alignment horizontal="general" vertical="center" textRotation="0" wrapText="false" indent="0" shrinkToFit="false"/>
      <protection locked="false" hidden="false"/>
    </xf>
    <xf numFmtId="175" fontId="25" fillId="11" borderId="44" xfId="0" applyFont="true" applyBorder="true" applyAlignment="true" applyProtection="true">
      <alignment horizontal="center" vertical="bottom" textRotation="0" wrapText="false" indent="0" shrinkToFit="false"/>
      <protection locked="false" hidden="false"/>
    </xf>
    <xf numFmtId="175" fontId="25" fillId="11" borderId="46" xfId="0" applyFont="true" applyBorder="true" applyAlignment="true" applyProtection="true">
      <alignment horizontal="center" vertical="bottom" textRotation="0" wrapText="false" indent="0" shrinkToFit="false"/>
      <protection locked="false" hidden="false"/>
    </xf>
    <xf numFmtId="173" fontId="25" fillId="0" borderId="22" xfId="0" applyFont="true" applyBorder="true" applyAlignment="true" applyProtection="true">
      <alignment horizontal="center" vertical="center" textRotation="0" wrapText="true" indent="0" shrinkToFit="false"/>
      <protection locked="true" hidden="false"/>
    </xf>
    <xf numFmtId="167" fontId="25" fillId="2" borderId="22" xfId="0" applyFont="true" applyBorder="true" applyAlignment="true" applyProtection="true">
      <alignment horizontal="general" vertical="center" textRotation="0" wrapText="false" indent="0" shrinkToFit="false"/>
      <protection locked="false" hidden="false"/>
    </xf>
    <xf numFmtId="164" fontId="69"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right" vertical="center" textRotation="0" wrapText="false" indent="0" shrinkToFit="false"/>
      <protection locked="true" hidden="false"/>
    </xf>
    <xf numFmtId="164" fontId="70" fillId="14" borderId="21" xfId="0" applyFont="true" applyBorder="true" applyAlignment="true" applyProtection="true">
      <alignment horizontal="center" vertical="center" textRotation="0" wrapText="false" indent="0" shrinkToFit="false"/>
      <protection locked="true" hidden="false"/>
    </xf>
    <xf numFmtId="164" fontId="71" fillId="0" borderId="0" xfId="0" applyFont="true" applyBorder="false" applyAlignment="true" applyProtection="true">
      <alignment horizontal="general" vertical="bottom" textRotation="0" wrapText="false" indent="0" shrinkToFit="false"/>
      <protection locked="true" hidden="false"/>
    </xf>
    <xf numFmtId="164" fontId="0" fillId="17" borderId="0" xfId="0" applyFont="false" applyBorder="false" applyAlignment="true" applyProtection="true">
      <alignment horizontal="general" vertical="bottom" textRotation="0" wrapText="false" indent="0" shrinkToFit="false"/>
      <protection locked="false" hidden="false"/>
    </xf>
    <xf numFmtId="164" fontId="72" fillId="17" borderId="0" xfId="0" applyFont="true" applyBorder="false" applyAlignment="true" applyProtection="true">
      <alignment horizontal="general" vertical="bottom" textRotation="0" wrapText="false" indent="0" shrinkToFit="false"/>
      <protection locked="true" hidden="false"/>
    </xf>
    <xf numFmtId="164" fontId="0" fillId="17" borderId="0" xfId="0" applyFont="false" applyBorder="false" applyAlignment="true" applyProtection="true">
      <alignment horizontal="general" vertical="bottom" textRotation="0" wrapText="false" indent="0" shrinkToFit="false"/>
      <protection locked="true" hidden="false"/>
    </xf>
    <xf numFmtId="170" fontId="0" fillId="17" borderId="0" xfId="0" applyFont="false" applyBorder="false" applyAlignment="true" applyProtection="true">
      <alignment horizontal="general" vertical="bottom" textRotation="0" wrapText="false" indent="0" shrinkToFit="false"/>
      <protection locked="true" hidden="false"/>
    </xf>
    <xf numFmtId="164" fontId="72" fillId="0" borderId="0" xfId="0" applyFont="true" applyBorder="false" applyAlignment="true" applyProtection="true">
      <alignment horizontal="general" vertical="bottom" textRotation="0" wrapText="false" indent="0" shrinkToFit="false"/>
      <protection locked="true" hidden="false"/>
    </xf>
    <xf numFmtId="167" fontId="45" fillId="0" borderId="0" xfId="0" applyFont="true" applyBorder="true" applyAlignment="true" applyProtection="true">
      <alignment horizontal="general" vertical="center" textRotation="0" wrapText="false" indent="0" shrinkToFit="false"/>
      <protection locked="true" hidden="false"/>
    </xf>
    <xf numFmtId="164" fontId="25" fillId="2" borderId="0" xfId="0" applyFont="true" applyBorder="false" applyAlignment="true" applyProtection="true">
      <alignment horizontal="right" vertical="center" textRotation="0" wrapText="false" indent="0" shrinkToFit="false"/>
      <protection locked="true" hidden="false"/>
    </xf>
    <xf numFmtId="164" fontId="47" fillId="0" borderId="22" xfId="0" applyFont="true" applyBorder="true" applyAlignment="true" applyProtection="true">
      <alignment horizontal="center" vertical="center" textRotation="0" wrapText="false" indent="0" shrinkToFit="false"/>
      <protection locked="false" hidden="false"/>
    </xf>
    <xf numFmtId="165" fontId="23" fillId="0" borderId="22" xfId="0" applyFont="true" applyBorder="true" applyAlignment="true" applyProtection="true">
      <alignment horizontal="general" vertical="center" textRotation="0" wrapText="false" indent="0" shrinkToFit="false"/>
      <protection locked="true" hidden="false"/>
    </xf>
    <xf numFmtId="167" fontId="26" fillId="2" borderId="42" xfId="0" applyFont="true" applyBorder="true" applyAlignment="true" applyProtection="true">
      <alignment horizontal="general" vertical="center" textRotation="0" wrapText="false" indent="0" shrinkToFit="false"/>
      <protection locked="fals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9" fontId="26" fillId="11" borderId="42" xfId="0" applyFont="true" applyBorder="true" applyAlignment="true" applyProtection="true">
      <alignment horizontal="right" vertical="center" textRotation="0" wrapText="false" indent="0" shrinkToFit="false"/>
      <protection locked="false" hidden="false"/>
    </xf>
    <xf numFmtId="164" fontId="60" fillId="9" borderId="0" xfId="0" applyFont="true" applyBorder="true" applyAlignment="true" applyProtection="true">
      <alignment horizontal="center" vertical="center" textRotation="0" wrapText="false" indent="0" shrinkToFit="false"/>
      <protection locked="true" hidden="false"/>
    </xf>
    <xf numFmtId="164" fontId="26" fillId="0" borderId="22" xfId="0" applyFont="true" applyBorder="true" applyAlignment="true" applyProtection="true">
      <alignment horizontal="general" vertical="bottom" textRotation="0" wrapText="false" indent="0" shrinkToFit="false"/>
      <protection locked="true" hidden="false"/>
    </xf>
    <xf numFmtId="164" fontId="26" fillId="0" borderId="22" xfId="0" applyFont="true" applyBorder="true" applyAlignment="true" applyProtection="true">
      <alignment horizontal="center" vertical="bottom" textRotation="0" wrapText="false" indent="0" shrinkToFit="false"/>
      <protection locked="false" hidden="false"/>
    </xf>
    <xf numFmtId="164" fontId="26" fillId="0" borderId="22" xfId="0" applyFont="true" applyBorder="true" applyAlignment="true" applyProtection="true">
      <alignment horizontal="center" vertical="center" textRotation="0" wrapText="false" indent="0" shrinkToFit="false"/>
      <protection locked="true" hidden="false"/>
    </xf>
    <xf numFmtId="175" fontId="73" fillId="0" borderId="0" xfId="0" applyFont="true" applyBorder="true" applyAlignment="true" applyProtection="true">
      <alignment horizontal="general" vertical="center" textRotation="0" wrapText="false" indent="0" shrinkToFit="false"/>
      <protection locked="true" hidden="false"/>
    </xf>
    <xf numFmtId="164" fontId="74" fillId="0" borderId="0" xfId="0" applyFont="true" applyBorder="false" applyAlignment="true" applyProtection="true">
      <alignment horizontal="general" vertical="bottom" textRotation="0" wrapText="false" indent="0" shrinkToFit="false"/>
      <protection locked="true" hidden="false"/>
    </xf>
    <xf numFmtId="164" fontId="41" fillId="0" borderId="22" xfId="0" applyFont="true" applyBorder="true" applyAlignment="true" applyProtection="true">
      <alignment horizontal="left" vertical="center" textRotation="0" wrapText="true" indent="0" shrinkToFit="false"/>
      <protection locked="true" hidden="false"/>
    </xf>
    <xf numFmtId="167" fontId="26" fillId="11" borderId="0" xfId="0" applyFont="true" applyBorder="false" applyAlignment="true" applyProtection="true">
      <alignment horizontal="general" vertical="center" textRotation="0" wrapText="false" indent="0" shrinkToFit="false"/>
      <protection locked="false" hidden="false"/>
    </xf>
    <xf numFmtId="164" fontId="75" fillId="2" borderId="0" xfId="0" applyFont="true" applyBorder="true" applyAlignment="true" applyProtection="true">
      <alignment horizontal="center" vertical="center" textRotation="0" wrapText="false" indent="0" shrinkToFit="false"/>
      <protection locked="true" hidden="false"/>
    </xf>
    <xf numFmtId="165" fontId="25" fillId="0" borderId="27" xfId="0" applyFont="true" applyBorder="true" applyAlignment="true" applyProtection="true">
      <alignment horizontal="general" vertical="bottom" textRotation="0" wrapText="false" indent="0" shrinkToFit="false"/>
      <protection locked="true" hidden="false"/>
    </xf>
    <xf numFmtId="171" fontId="25" fillId="0" borderId="22" xfId="0" applyFont="true" applyBorder="true" applyAlignment="true" applyProtection="true">
      <alignment horizontal="right" vertical="center" textRotation="0" wrapText="false" indent="0" shrinkToFit="false"/>
      <protection locked="true" hidden="false"/>
    </xf>
    <xf numFmtId="169" fontId="26" fillId="11" borderId="30" xfId="0" applyFont="true" applyBorder="true" applyAlignment="true" applyProtection="true">
      <alignment horizontal="center" vertical="bottom" textRotation="0" wrapText="false" indent="0" shrinkToFit="false"/>
      <protection locked="true" hidden="false"/>
    </xf>
    <xf numFmtId="165" fontId="76" fillId="0" borderId="32" xfId="0" applyFont="true" applyBorder="true" applyAlignment="true" applyProtection="true">
      <alignment horizontal="general" vertical="bottom" textRotation="0" wrapText="false" indent="0" shrinkToFit="false"/>
      <protection locked="true" hidden="false"/>
    </xf>
    <xf numFmtId="165" fontId="77" fillId="0" borderId="0" xfId="0" applyFont="true" applyBorder="true" applyAlignment="true" applyProtection="true">
      <alignment horizontal="general" vertical="bottom" textRotation="0" wrapText="false" indent="0" shrinkToFit="false"/>
      <protection locked="true" hidden="false"/>
    </xf>
    <xf numFmtId="164" fontId="50" fillId="0" borderId="0" xfId="0" applyFont="true" applyBorder="false" applyAlignment="true" applyProtection="true">
      <alignment horizontal="right" vertical="center" textRotation="0" wrapText="false" indent="0" shrinkToFit="false"/>
      <protection locked="true" hidden="false"/>
    </xf>
    <xf numFmtId="164" fontId="25" fillId="0" borderId="0" xfId="0" applyFont="true" applyBorder="true" applyAlignment="true" applyProtection="true">
      <alignment horizontal="general" vertical="center" textRotation="0" wrapText="true" indent="0" shrinkToFit="false"/>
      <protection locked="true" hidden="false"/>
    </xf>
  </cellXfs>
  <cellStyles count="21">
    <cellStyle name="Normal" xfId="0" builtinId="0"/>
    <cellStyle name="Comma" xfId="15" builtinId="3"/>
    <cellStyle name="Comma [0]" xfId="16" builtinId="6"/>
    <cellStyle name="Currency" xfId="17" builtinId="4"/>
    <cellStyle name="Currency [0]" xfId="18" builtinId="7"/>
    <cellStyle name="Percent" xfId="19" builtinId="5"/>
    <cellStyle name="Accent 1 1" xfId="20"/>
    <cellStyle name="Accent 2 1" xfId="21"/>
    <cellStyle name="Accent 3 1" xfId="22"/>
    <cellStyle name="Accent 4" xfId="23"/>
    <cellStyle name="Bad 1" xfId="24"/>
    <cellStyle name="Error 1" xfId="25"/>
    <cellStyle name="Footnote 1" xfId="26"/>
    <cellStyle name="Good 1" xfId="27"/>
    <cellStyle name="Heading 1 1" xfId="28"/>
    <cellStyle name="Heading 2 1" xfId="29"/>
    <cellStyle name="Neutral 1" xfId="30"/>
    <cellStyle name="Note 1" xfId="31"/>
    <cellStyle name="Status 1" xfId="32"/>
    <cellStyle name="Text 1" xfId="33"/>
    <cellStyle name="Warning 1" xfId="34"/>
  </cellStyles>
  <colors>
    <indexedColors>
      <rgbColor rgb="FF000000"/>
      <rgbColor rgb="FFFFFFFF"/>
      <rgbColor rgb="FFFF0000"/>
      <rgbColor rgb="FF00FF00"/>
      <rgbColor rgb="FF0000FF"/>
      <rgbColor rgb="FFFFFF00"/>
      <rgbColor rgb="FFFF00FF"/>
      <rgbColor rgb="FF00FFFF"/>
      <rgbColor rgb="FF8B0000"/>
      <rgbColor rgb="FF006600"/>
      <rgbColor rgb="FF000080"/>
      <rgbColor rgb="FF996600"/>
      <rgbColor rgb="FF800080"/>
      <rgbColor rgb="FF008080"/>
      <rgbColor rgb="FFDDDDDD"/>
      <rgbColor rgb="FF808080"/>
      <rgbColor rgb="FF9999FF"/>
      <rgbColor rgb="FFCE181E"/>
      <rgbColor rgb="FFFFFFCC"/>
      <rgbColor rgb="FFFFF8DC"/>
      <rgbColor rgb="FF660066"/>
      <rgbColor rgb="FFFF8080"/>
      <rgbColor rgb="FF0084D1"/>
      <rgbColor rgb="FFDCDCDC"/>
      <rgbColor rgb="FF000080"/>
      <rgbColor rgb="FFFF00FF"/>
      <rgbColor rgb="FFFFFF00"/>
      <rgbColor rgb="FF00FFFF"/>
      <rgbColor rgb="FF800080"/>
      <rgbColor rgb="FFCC0000"/>
      <rgbColor rgb="FF008080"/>
      <rgbColor rgb="FF0000FF"/>
      <rgbColor rgb="FF00CCFF"/>
      <rgbColor rgb="FFCCFFFF"/>
      <rgbColor rgb="FFCCFFCC"/>
      <rgbColor rgb="FFF0E68C"/>
      <rgbColor rgb="FF99CCFF"/>
      <rgbColor rgb="FFFFB6C1"/>
      <rgbColor rgb="FFCC99FF"/>
      <rgbColor rgb="FFFFCCCC"/>
      <rgbColor rgb="FF3366FF"/>
      <rgbColor rgb="FF33CCCC"/>
      <rgbColor rgb="FF99CC00"/>
      <rgbColor rgb="FFFFCC00"/>
      <rgbColor rgb="FFFF9900"/>
      <rgbColor rgb="FFFF6600"/>
      <rgbColor rgb="FF666699"/>
      <rgbColor rgb="FF969696"/>
      <rgbColor rgb="FF003366"/>
      <rgbColor rgb="FF339966"/>
      <rgbColor rgb="FF0064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484560</xdr:colOff>
      <xdr:row>1</xdr:row>
      <xdr:rowOff>0</xdr:rowOff>
    </xdr:from>
    <xdr:to>
      <xdr:col>26</xdr:col>
      <xdr:colOff>230040</xdr:colOff>
      <xdr:row>1</xdr:row>
      <xdr:rowOff>360</xdr:rowOff>
    </xdr:to>
    <xdr:sp>
      <xdr:nvSpPr>
        <xdr:cNvPr id="0" name="CustomShape 1"/>
        <xdr:cNvSpPr/>
      </xdr:nvSpPr>
      <xdr:spPr>
        <a:xfrm>
          <a:off x="19127520" y="365760"/>
          <a:ext cx="2981520" cy="360"/>
        </a:xfrm>
        <a:prstGeom prst="rect">
          <a:avLst/>
        </a:prstGeom>
        <a:noFill/>
        <a:ln w="0">
          <a:noFill/>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60840</xdr:colOff>
      <xdr:row>1</xdr:row>
      <xdr:rowOff>0</xdr:rowOff>
    </xdr:from>
    <xdr:to>
      <xdr:col>10</xdr:col>
      <xdr:colOff>361440</xdr:colOff>
      <xdr:row>1</xdr:row>
      <xdr:rowOff>360</xdr:rowOff>
    </xdr:to>
    <xdr:sp>
      <xdr:nvSpPr>
        <xdr:cNvPr id="1" name="CustomShape 1"/>
        <xdr:cNvSpPr/>
      </xdr:nvSpPr>
      <xdr:spPr>
        <a:xfrm>
          <a:off x="7129800" y="365760"/>
          <a:ext cx="2580120" cy="360"/>
        </a:xfrm>
        <a:prstGeom prst="rect">
          <a:avLst/>
        </a:prstGeom>
        <a:noFill/>
        <a:ln w="0">
          <a:noFill/>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484920</xdr:colOff>
      <xdr:row>1</xdr:row>
      <xdr:rowOff>0</xdr:rowOff>
    </xdr:from>
    <xdr:to>
      <xdr:col>26</xdr:col>
      <xdr:colOff>233280</xdr:colOff>
      <xdr:row>1</xdr:row>
      <xdr:rowOff>360</xdr:rowOff>
    </xdr:to>
    <xdr:sp>
      <xdr:nvSpPr>
        <xdr:cNvPr id="2" name="CustomShape 1"/>
        <xdr:cNvSpPr/>
      </xdr:nvSpPr>
      <xdr:spPr>
        <a:xfrm>
          <a:off x="18712080" y="365760"/>
          <a:ext cx="2984040" cy="360"/>
        </a:xfrm>
        <a:prstGeom prst="rect">
          <a:avLst/>
        </a:prstGeom>
        <a:noFill/>
        <a:ln w="0">
          <a:noFill/>
        </a:ln>
      </xdr:spPr>
      <xdr:style>
        <a:lnRef idx="0"/>
        <a:fillRef idx="0"/>
        <a:effectRef idx="0"/>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14</xdr:col>
      <xdr:colOff>289440</xdr:colOff>
      <xdr:row>1</xdr:row>
      <xdr:rowOff>0</xdr:rowOff>
    </xdr:from>
    <xdr:to>
      <xdr:col>17</xdr:col>
      <xdr:colOff>187200</xdr:colOff>
      <xdr:row>1</xdr:row>
      <xdr:rowOff>360</xdr:rowOff>
    </xdr:to>
    <xdr:sp>
      <xdr:nvSpPr>
        <xdr:cNvPr id="3" name="CustomShape 1"/>
        <xdr:cNvSpPr/>
      </xdr:nvSpPr>
      <xdr:spPr>
        <a:xfrm>
          <a:off x="12318840" y="365760"/>
          <a:ext cx="1900080" cy="360"/>
        </a:xfrm>
        <a:prstGeom prst="rect">
          <a:avLst/>
        </a:prstGeom>
        <a:noFill/>
        <a:ln w="0">
          <a:noFill/>
        </a:ln>
      </xdr:spPr>
      <xdr:style>
        <a:lnRef idx="0"/>
        <a:fillRef idx="0"/>
        <a:effectRef idx="0"/>
        <a:fontRef idx="minor"/>
      </xdr:style>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59040</xdr:colOff>
      <xdr:row>1</xdr:row>
      <xdr:rowOff>0</xdr:rowOff>
    </xdr:from>
    <xdr:to>
      <xdr:col>14</xdr:col>
      <xdr:colOff>185040</xdr:colOff>
      <xdr:row>1</xdr:row>
      <xdr:rowOff>360</xdr:rowOff>
    </xdr:to>
    <xdr:sp>
      <xdr:nvSpPr>
        <xdr:cNvPr id="4" name="CustomShape 1"/>
        <xdr:cNvSpPr/>
      </xdr:nvSpPr>
      <xdr:spPr>
        <a:xfrm>
          <a:off x="10506240" y="365760"/>
          <a:ext cx="1778760" cy="360"/>
        </a:xfrm>
        <a:prstGeom prst="rect">
          <a:avLst/>
        </a:prstGeom>
        <a:noFill/>
        <a:ln w="0">
          <a:noFill/>
        </a:ln>
      </xdr:spPr>
      <xdr:style>
        <a:lnRef idx="0"/>
        <a:fillRef idx="0"/>
        <a:effectRef idx="0"/>
        <a:fontRef idx="minor"/>
      </xdr:style>
    </xdr:sp>
    <xdr:clientData/>
  </xdr:twoCellAnchor>
  <xdr:twoCellAnchor editAs="oneCell">
    <xdr:from>
      <xdr:col>14</xdr:col>
      <xdr:colOff>124560</xdr:colOff>
      <xdr:row>1</xdr:row>
      <xdr:rowOff>0</xdr:rowOff>
    </xdr:from>
    <xdr:to>
      <xdr:col>17</xdr:col>
      <xdr:colOff>319680</xdr:colOff>
      <xdr:row>1</xdr:row>
      <xdr:rowOff>360</xdr:rowOff>
    </xdr:to>
    <xdr:sp>
      <xdr:nvSpPr>
        <xdr:cNvPr id="5" name="CustomShape 1"/>
        <xdr:cNvSpPr/>
      </xdr:nvSpPr>
      <xdr:spPr>
        <a:xfrm>
          <a:off x="12224520" y="365760"/>
          <a:ext cx="1917720" cy="360"/>
        </a:xfrm>
        <a:prstGeom prst="rect">
          <a:avLst/>
        </a:prstGeom>
        <a:noFill/>
        <a:ln w="0">
          <a:noFill/>
        </a:ln>
      </xdr:spPr>
      <xdr:style>
        <a:lnRef idx="0"/>
        <a:fillRef idx="0"/>
        <a:effectRef idx="0"/>
        <a:fontRef idx="minor"/>
      </xdr:style>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55440</xdr:colOff>
      <xdr:row>1</xdr:row>
      <xdr:rowOff>0</xdr:rowOff>
    </xdr:from>
    <xdr:to>
      <xdr:col>19</xdr:col>
      <xdr:colOff>555480</xdr:colOff>
      <xdr:row>1</xdr:row>
      <xdr:rowOff>360</xdr:rowOff>
    </xdr:to>
    <xdr:sp>
      <xdr:nvSpPr>
        <xdr:cNvPr id="6" name="CustomShape 1"/>
        <xdr:cNvSpPr/>
      </xdr:nvSpPr>
      <xdr:spPr>
        <a:xfrm>
          <a:off x="13817160" y="365760"/>
          <a:ext cx="2711880" cy="360"/>
        </a:xfrm>
        <a:prstGeom prst="rect">
          <a:avLst/>
        </a:prstGeom>
        <a:noFill/>
        <a:ln w="0">
          <a:noFill/>
        </a:ln>
      </xdr:spPr>
      <xdr:style>
        <a:lnRef idx="0"/>
        <a:fillRef idx="0"/>
        <a:effectRef idx="0"/>
        <a:fontRef idx="minor"/>
      </xdr:style>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13</xdr:col>
      <xdr:colOff>53280</xdr:colOff>
      <xdr:row>1</xdr:row>
      <xdr:rowOff>1440</xdr:rowOff>
    </xdr:from>
    <xdr:to>
      <xdr:col>15</xdr:col>
      <xdr:colOff>663840</xdr:colOff>
      <xdr:row>1</xdr:row>
      <xdr:rowOff>1800</xdr:rowOff>
    </xdr:to>
    <xdr:sp>
      <xdr:nvSpPr>
        <xdr:cNvPr id="7" name="CustomShape 1"/>
        <xdr:cNvSpPr/>
      </xdr:nvSpPr>
      <xdr:spPr>
        <a:xfrm>
          <a:off x="12013560" y="164160"/>
          <a:ext cx="1805400" cy="360"/>
        </a:xfrm>
        <a:prstGeom prst="rect">
          <a:avLst/>
        </a:prstGeom>
        <a:noFill/>
        <a:ln w="0">
          <a:noFill/>
        </a:ln>
      </xdr:spPr>
      <xdr:style>
        <a:lnRef idx="0"/>
        <a:fillRef idx="0"/>
        <a:effectRef idx="0"/>
        <a:fontRef idx="minor"/>
      </xdr:style>
    </xdr:sp>
    <xdr:clientData/>
  </xdr:twoCellAnchor>
</xdr:wsDr>
</file>

<file path=xl/worksheets/_rels/sheet5.xml.rels><?xml version="1.0" encoding="UTF-8"?>
<Relationships xmlns="http://schemas.openxmlformats.org/package/2006/relationships"><Relationship Id="rId1" Type="http://schemas.openxmlformats.org/officeDocument/2006/relationships/drawing" Target="../drawings/drawing1.xml"/>
</Relationships>
</file>

<file path=xl/worksheets/_rels/sheet7.xml.rels><?xml version="1.0" encoding="UTF-8"?>
<Relationships xmlns="http://schemas.openxmlformats.org/package/2006/relationships"><Relationship Id="rId1" Type="http://schemas.openxmlformats.org/officeDocument/2006/relationships/drawing" Target="../drawings/drawing2.xml"/>
</Relationships>
</file>

<file path=xl/worksheets/_rels/sheet8.xml.rels><?xml version="1.0" encoding="UTF-8"?>
<Relationships xmlns="http://schemas.openxmlformats.org/package/2006/relationships"><Relationship Id="rId1" Type="http://schemas.openxmlformats.org/officeDocument/2006/relationships/drawing" Target="../drawings/drawing3.xml"/>
</Relationships>
</file>

<file path=xl/worksheets/_rels/sheet9.xml.rels><?xml version="1.0" encoding="UTF-8"?>
<Relationships xmlns="http://schemas.openxmlformats.org/package/2006/relationships"><Relationship Id="rId1" Type="http://schemas.openxmlformats.org/officeDocument/2006/relationships/drawing" Target="../drawings/drawing4.xml"/>
</Relationships>
</file>

<file path=xl/worksheets/_rels/sheet10.xml.rels><?xml version="1.0" encoding="UTF-8"?>
<Relationships xmlns="http://schemas.openxmlformats.org/package/2006/relationships"><Relationship Id="rId1" Type="http://schemas.openxmlformats.org/officeDocument/2006/relationships/drawing" Target="../drawings/drawing5.xml"/>
</Relationships>
</file>

<file path=xl/worksheets/_rels/sheet11.xml.rels><?xml version="1.0" encoding="UTF-8"?>
<Relationships xmlns="http://schemas.openxmlformats.org/package/2006/relationships"><Relationship Id="rId1" Type="http://schemas.openxmlformats.org/officeDocument/2006/relationships/drawing" Target="../drawings/drawing6.xml"/>
</Relationships>
</file>

<file path=xl/worksheets/_rels/sheet12.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40"/>
  <sheetViews>
    <sheetView showFormulas="false" showGridLines="true" showRowColHeaders="true" showZeros="true" rightToLeft="false" tabSelected="false" showOutlineSymbols="true" defaultGridColor="true" view="normal" topLeftCell="A19" colorId="64" zoomScale="120" zoomScaleNormal="120" zoomScalePageLayoutView="100" workbookViewId="0">
      <selection pane="topLeft" activeCell="B44" activeCellId="0" sqref="B44"/>
    </sheetView>
  </sheetViews>
  <sheetFormatPr defaultColWidth="11.9765625" defaultRowHeight="12.8" zeroHeight="false" outlineLevelRow="0" outlineLevelCol="0"/>
  <cols>
    <col collapsed="false" customWidth="true" hidden="false" outlineLevel="0" max="6" min="1" style="1" width="14.48"/>
  </cols>
  <sheetData>
    <row r="1" customFormat="false" ht="33.8" hidden="false" customHeight="true" outlineLevel="0" collapsed="false">
      <c r="A1" s="2" t="s">
        <v>0</v>
      </c>
      <c r="B1" s="2"/>
      <c r="C1" s="2"/>
      <c r="D1" s="2"/>
      <c r="E1" s="2"/>
      <c r="F1" s="2" t="n">
        <v>1.12</v>
      </c>
    </row>
    <row r="2" customFormat="false" ht="14.4" hidden="false" customHeight="true" outlineLevel="0" collapsed="false">
      <c r="A2" s="3"/>
      <c r="B2" s="3"/>
      <c r="C2" s="3"/>
      <c r="D2" s="3"/>
      <c r="E2" s="3"/>
      <c r="F2" s="4"/>
    </row>
    <row r="3" customFormat="false" ht="14.4" hidden="false" customHeight="true" outlineLevel="0" collapsed="false">
      <c r="A3" s="5" t="s">
        <v>1</v>
      </c>
      <c r="B3" s="6" t="s">
        <v>2</v>
      </c>
      <c r="C3" s="6"/>
      <c r="D3" s="6" t="s">
        <v>3</v>
      </c>
      <c r="E3" s="6"/>
      <c r="F3" s="4"/>
    </row>
    <row r="4" customFormat="false" ht="14.4" hidden="false" customHeight="true" outlineLevel="0" collapsed="false">
      <c r="A4" s="5" t="s">
        <v>4</v>
      </c>
      <c r="B4" s="7" t="s">
        <v>5</v>
      </c>
      <c r="C4" s="8" t="s">
        <v>6</v>
      </c>
      <c r="D4" s="7" t="s">
        <v>5</v>
      </c>
      <c r="E4" s="8" t="s">
        <v>6</v>
      </c>
      <c r="F4" s="4"/>
    </row>
    <row r="5" customFormat="false" ht="12.8" hidden="false" customHeight="true" outlineLevel="0" collapsed="false">
      <c r="A5" s="9" t="n">
        <v>1.05</v>
      </c>
      <c r="B5" s="10" t="n">
        <v>165</v>
      </c>
      <c r="C5" s="11" t="n">
        <v>175</v>
      </c>
      <c r="D5" s="12" t="n">
        <v>250</v>
      </c>
      <c r="E5" s="13" t="n">
        <v>270</v>
      </c>
      <c r="F5" s="4"/>
    </row>
    <row r="6" customFormat="false" ht="14.4" hidden="false" customHeight="true" outlineLevel="0" collapsed="false">
      <c r="A6" s="14" t="n">
        <v>1</v>
      </c>
      <c r="B6" s="15" t="s">
        <v>7</v>
      </c>
      <c r="C6" s="15"/>
      <c r="D6" s="16"/>
      <c r="E6" s="3"/>
      <c r="F6" s="4"/>
    </row>
    <row r="7" customFormat="false" ht="14.4" hidden="false" customHeight="true" outlineLevel="0" collapsed="false">
      <c r="A7" s="3"/>
      <c r="B7" s="3"/>
      <c r="C7" s="3"/>
      <c r="D7" s="3"/>
      <c r="E7" s="3"/>
      <c r="F7" s="4"/>
    </row>
    <row r="8" customFormat="false" ht="14.4" hidden="false" customHeight="true" outlineLevel="0" collapsed="false">
      <c r="A8" s="17" t="s">
        <v>8</v>
      </c>
      <c r="B8" s="17" t="s">
        <v>9</v>
      </c>
      <c r="C8" s="17" t="s">
        <v>10</v>
      </c>
      <c r="D8" s="17" t="s">
        <v>11</v>
      </c>
      <c r="E8" s="17" t="s">
        <v>12</v>
      </c>
      <c r="F8" s="4"/>
    </row>
    <row r="9" customFormat="false" ht="14.4" hidden="false" customHeight="true" outlineLevel="0" collapsed="false">
      <c r="A9" s="18" t="n">
        <v>300</v>
      </c>
      <c r="B9" s="19" t="n">
        <v>200</v>
      </c>
      <c r="C9" s="19" t="n">
        <v>100</v>
      </c>
      <c r="D9" s="20" t="n">
        <v>50</v>
      </c>
      <c r="E9" s="21" t="n">
        <v>0</v>
      </c>
      <c r="F9" s="4"/>
    </row>
    <row r="10" customFormat="false" ht="14.4" hidden="false" customHeight="true" outlineLevel="0" collapsed="false">
      <c r="E10" s="22" t="s">
        <v>13</v>
      </c>
      <c r="F10" s="4"/>
    </row>
    <row r="11" customFormat="false" ht="14.4" hidden="false" customHeight="true" outlineLevel="0" collapsed="false">
      <c r="E11" s="22"/>
      <c r="F11" s="4"/>
    </row>
    <row r="12" customFormat="false" ht="14.4" hidden="false" customHeight="true" outlineLevel="0" collapsed="false">
      <c r="A12" s="23" t="s">
        <v>14</v>
      </c>
      <c r="F12" s="4"/>
    </row>
    <row r="13" customFormat="false" ht="14.4" hidden="false" customHeight="true" outlineLevel="0" collapsed="false">
      <c r="A13" s="24" t="n">
        <v>1.07</v>
      </c>
      <c r="F13" s="4"/>
    </row>
    <row r="14" customFormat="false" ht="14.4" hidden="false" customHeight="true" outlineLevel="0" collapsed="false">
      <c r="F14" s="4"/>
    </row>
    <row r="15" customFormat="false" ht="14.4" hidden="false" customHeight="true" outlineLevel="0" collapsed="false">
      <c r="F15" s="4"/>
    </row>
    <row r="16" customFormat="false" ht="14.4" hidden="false" customHeight="true" outlineLevel="0" collapsed="false">
      <c r="A16" s="23" t="s">
        <v>15</v>
      </c>
      <c r="F16" s="4"/>
    </row>
    <row r="17" customFormat="false" ht="14.4" hidden="false" customHeight="true" outlineLevel="0" collapsed="false">
      <c r="A17" s="24" t="n">
        <v>1.3</v>
      </c>
      <c r="F17" s="4"/>
    </row>
    <row r="18" customFormat="false" ht="14.4" hidden="false" customHeight="true" outlineLevel="0" collapsed="false">
      <c r="F18" s="4"/>
    </row>
    <row r="19" customFormat="false" ht="28.8" hidden="false" customHeight="true" outlineLevel="0" collapsed="false">
      <c r="A19" s="25" t="s">
        <v>16</v>
      </c>
      <c r="B19" s="25"/>
      <c r="C19" s="25"/>
      <c r="D19" s="25"/>
      <c r="E19" s="25"/>
      <c r="F19" s="25"/>
    </row>
    <row r="20" customFormat="false" ht="14.4" hidden="false" customHeight="true" outlineLevel="0" collapsed="false">
      <c r="A20" s="26"/>
    </row>
    <row r="21" customFormat="false" ht="14.4" hidden="false" customHeight="true" outlineLevel="0" collapsed="false">
      <c r="A21" s="26"/>
    </row>
    <row r="22" customFormat="false" ht="28.8" hidden="false" customHeight="true" outlineLevel="0" collapsed="false">
      <c r="A22" s="27" t="s">
        <v>17</v>
      </c>
      <c r="B22" s="27"/>
      <c r="C22" s="27"/>
      <c r="D22" s="27"/>
      <c r="E22" s="27"/>
      <c r="F22" s="27"/>
    </row>
    <row r="23" customFormat="false" ht="12.45" hidden="false" customHeight="true" outlineLevel="0" collapsed="false">
      <c r="F23" s="28"/>
    </row>
    <row r="24" customFormat="false" ht="14.4" hidden="false" customHeight="true" outlineLevel="0" collapsed="false">
      <c r="A24" s="29" t="s">
        <v>18</v>
      </c>
      <c r="B24" s="29"/>
      <c r="C24" s="30" t="n">
        <v>485</v>
      </c>
      <c r="F24" s="28"/>
    </row>
    <row r="25" customFormat="false" ht="18" hidden="false" customHeight="true" outlineLevel="0" collapsed="false">
      <c r="A25" s="31"/>
      <c r="B25" s="31"/>
      <c r="F25" s="28"/>
    </row>
    <row r="26" customFormat="false" ht="14.4" hidden="false" customHeight="true" outlineLevel="0" collapsed="false">
      <c r="A26" s="32" t="s">
        <v>19</v>
      </c>
      <c r="B26" s="33"/>
      <c r="C26" s="30" t="n">
        <v>485</v>
      </c>
      <c r="F26" s="28"/>
    </row>
    <row r="27" customFormat="false" ht="18" hidden="false" customHeight="true" outlineLevel="0" collapsed="false">
      <c r="A27" s="31"/>
      <c r="B27" s="31"/>
      <c r="F27" s="28"/>
    </row>
    <row r="28" customFormat="false" ht="14.4" hidden="false" customHeight="true" outlineLevel="0" collapsed="false">
      <c r="A28" s="29" t="s">
        <v>20</v>
      </c>
      <c r="B28" s="29"/>
      <c r="C28" s="30" t="n">
        <v>485</v>
      </c>
      <c r="F28" s="28"/>
    </row>
    <row r="29" customFormat="false" ht="18" hidden="false" customHeight="true" outlineLevel="0" collapsed="false">
      <c r="A29" s="31"/>
      <c r="B29" s="31"/>
      <c r="F29" s="28"/>
    </row>
    <row r="30" customFormat="false" ht="14.4" hidden="false" customHeight="true" outlineLevel="0" collapsed="false">
      <c r="A30" s="29" t="s">
        <v>21</v>
      </c>
      <c r="B30" s="29"/>
      <c r="C30" s="30" t="n">
        <v>485</v>
      </c>
      <c r="F30" s="28"/>
    </row>
    <row r="31" customFormat="false" ht="18" hidden="false" customHeight="true" outlineLevel="0" collapsed="false">
      <c r="A31" s="31"/>
      <c r="B31" s="31"/>
      <c r="F31" s="28"/>
    </row>
    <row r="32" customFormat="false" ht="14.4" hidden="false" customHeight="true" outlineLevel="0" collapsed="false">
      <c r="A32" s="29" t="s">
        <v>22</v>
      </c>
      <c r="B32" s="29"/>
      <c r="C32" s="30" t="n">
        <v>125</v>
      </c>
      <c r="F32" s="28"/>
    </row>
    <row r="33" customFormat="false" ht="18" hidden="false" customHeight="true" outlineLevel="0" collapsed="false">
      <c r="A33" s="31"/>
      <c r="B33" s="31"/>
      <c r="F33" s="28"/>
    </row>
    <row r="34" customFormat="false" ht="14.4" hidden="false" customHeight="true" outlineLevel="0" collapsed="false">
      <c r="A34" s="32" t="s">
        <v>23</v>
      </c>
      <c r="B34" s="33"/>
      <c r="C34" s="30" t="n">
        <v>415</v>
      </c>
      <c r="F34" s="28"/>
    </row>
    <row r="35" customFormat="false" ht="18" hidden="false" customHeight="true" outlineLevel="0" collapsed="false">
      <c r="A35" s="31"/>
      <c r="B35" s="31"/>
      <c r="F35" s="28"/>
    </row>
    <row r="36" customFormat="false" ht="14.4" hidden="false" customHeight="true" outlineLevel="0" collapsed="false">
      <c r="A36" s="29" t="s">
        <v>24</v>
      </c>
      <c r="B36" s="29"/>
      <c r="C36" s="30" t="n">
        <v>415</v>
      </c>
      <c r="F36" s="28"/>
    </row>
    <row r="37" customFormat="false" ht="12.45" hidden="false" customHeight="true" outlineLevel="0" collapsed="false">
      <c r="F37" s="28"/>
    </row>
    <row r="38" customFormat="false" ht="14.4" hidden="false" customHeight="true" outlineLevel="0" collapsed="false">
      <c r="A38" s="29" t="s">
        <v>25</v>
      </c>
      <c r="B38" s="29"/>
      <c r="C38" s="30" t="n">
        <v>485</v>
      </c>
      <c r="F38" s="28"/>
    </row>
    <row r="39" customFormat="false" ht="12.45" hidden="false" customHeight="true" outlineLevel="0" collapsed="false">
      <c r="F39" s="28"/>
    </row>
    <row r="40" customFormat="false" ht="28.8" hidden="false" customHeight="true" outlineLevel="0" collapsed="false">
      <c r="A40" s="34" t="s">
        <v>16</v>
      </c>
      <c r="B40" s="34"/>
      <c r="C40" s="34"/>
      <c r="D40" s="34"/>
      <c r="E40" s="34"/>
      <c r="F40" s="34"/>
    </row>
  </sheetData>
  <mergeCells count="15">
    <mergeCell ref="A1:F1"/>
    <mergeCell ref="A3:A4"/>
    <mergeCell ref="B3:C3"/>
    <mergeCell ref="D3:E3"/>
    <mergeCell ref="A8:E8"/>
    <mergeCell ref="E10:E11"/>
    <mergeCell ref="A19:F19"/>
    <mergeCell ref="A22:F22"/>
    <mergeCell ref="A24:B24"/>
    <mergeCell ref="A28:B28"/>
    <mergeCell ref="A30:B30"/>
    <mergeCell ref="A32:B32"/>
    <mergeCell ref="A36:B36"/>
    <mergeCell ref="A38:B38"/>
    <mergeCell ref="A40:F40"/>
  </mergeCells>
  <printOptions headings="false" gridLines="false" gridLinesSet="true" horizontalCentered="false" verticalCentered="false"/>
  <pageMargins left="0.7875" right="0.7875" top="0.7875" bottom="0.78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U8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B79" activeCellId="0" sqref="B79"/>
    </sheetView>
  </sheetViews>
  <sheetFormatPr defaultColWidth="11.9765625" defaultRowHeight="12.8" zeroHeight="false" outlineLevelRow="0" outlineLevelCol="0"/>
  <cols>
    <col collapsed="false" customWidth="true" hidden="false" outlineLevel="0" max="3" min="1" style="3" width="10.46"/>
    <col collapsed="false" customWidth="true" hidden="false" outlineLevel="0" max="4" min="4" style="3" width="30.46"/>
    <col collapsed="false" customWidth="true" hidden="false" outlineLevel="0" max="6" min="5" style="3" width="10.46"/>
    <col collapsed="false" customWidth="true" hidden="false" outlineLevel="0" max="7" min="7" style="3" width="14.48"/>
    <col collapsed="false" customWidth="true" hidden="false" outlineLevel="0" max="9" min="8" style="3" width="10.46"/>
    <col collapsed="false" customWidth="true" hidden="false" outlineLevel="0" max="10" min="10" style="3" width="13.48"/>
    <col collapsed="false" customWidth="true" hidden="false" outlineLevel="0" max="11" min="11" style="3" width="12.48"/>
    <col collapsed="false" customWidth="true" hidden="false" outlineLevel="0" max="12" min="12" style="3" width="11.48"/>
    <col collapsed="false" customWidth="true" hidden="false" outlineLevel="0" max="13" min="13" style="3" width="12.48"/>
    <col collapsed="false" customWidth="true" hidden="false" outlineLevel="0" max="257" min="14" style="3" width="10.46"/>
  </cols>
  <sheetData>
    <row r="1" customFormat="false" ht="28.8" hidden="false" customHeight="true" outlineLevel="0" collapsed="false">
      <c r="A1" s="35" t="s">
        <v>26</v>
      </c>
      <c r="B1" s="35"/>
      <c r="C1" s="35"/>
      <c r="D1" s="35"/>
      <c r="E1" s="35"/>
      <c r="F1" s="35"/>
      <c r="G1" s="36"/>
      <c r="H1" s="36"/>
      <c r="I1" s="36"/>
    </row>
    <row r="2" customFormat="false" ht="14.65" hidden="false" customHeight="true" outlineLevel="0" collapsed="false">
      <c r="A2" s="37" t="s">
        <v>27</v>
      </c>
      <c r="B2" s="37" t="s">
        <v>28</v>
      </c>
      <c r="C2" s="37"/>
      <c r="D2" s="37"/>
      <c r="E2" s="37" t="s">
        <v>29</v>
      </c>
      <c r="F2" s="37" t="s">
        <v>30</v>
      </c>
    </row>
    <row r="3" customFormat="false" ht="17.4" hidden="false" customHeight="true" outlineLevel="0" collapsed="false">
      <c r="A3" s="38" t="s">
        <v>31</v>
      </c>
      <c r="B3" s="38"/>
      <c r="C3" s="38"/>
      <c r="D3" s="38"/>
      <c r="E3" s="38"/>
      <c r="F3" s="38"/>
      <c r="G3" s="38"/>
      <c r="H3" s="38"/>
      <c r="I3" s="38"/>
      <c r="J3" s="38"/>
      <c r="K3" s="38"/>
      <c r="L3" s="38"/>
      <c r="M3" s="38"/>
      <c r="N3" s="38"/>
      <c r="O3" s="38"/>
      <c r="P3" s="38"/>
      <c r="Q3" s="38"/>
    </row>
    <row r="4" customFormat="false" ht="11.45" hidden="false" customHeight="true" outlineLevel="0" collapsed="false">
      <c r="A4" s="39"/>
      <c r="B4" s="40" t="s">
        <v>32</v>
      </c>
      <c r="C4" s="40"/>
      <c r="D4" s="40"/>
      <c r="E4" s="41"/>
      <c r="F4" s="42"/>
      <c r="G4" s="43" t="s">
        <v>33</v>
      </c>
      <c r="H4" s="44" t="s">
        <v>34</v>
      </c>
      <c r="I4" s="45" t="s">
        <v>35</v>
      </c>
      <c r="J4" s="46" t="s">
        <v>36</v>
      </c>
      <c r="K4" s="45" t="s">
        <v>37</v>
      </c>
      <c r="L4" s="46" t="s">
        <v>38</v>
      </c>
      <c r="M4" s="45" t="s">
        <v>39</v>
      </c>
      <c r="N4" s="46" t="s">
        <v>40</v>
      </c>
      <c r="O4" s="45" t="s">
        <v>41</v>
      </c>
      <c r="P4" s="46" t="s">
        <v>42</v>
      </c>
      <c r="Q4" s="47" t="s">
        <v>43</v>
      </c>
    </row>
    <row r="5" customFormat="false" ht="11.45" hidden="false" customHeight="true" outlineLevel="0" collapsed="false">
      <c r="A5" s="39" t="n">
        <v>1</v>
      </c>
      <c r="B5" s="48" t="s">
        <v>44</v>
      </c>
      <c r="C5" s="48"/>
      <c r="D5" s="48"/>
      <c r="E5" s="41" t="n">
        <f aca="false">$Q$8</f>
        <v>3591.5392965</v>
      </c>
      <c r="F5" s="42" t="n">
        <f aca="false">E5*A5</f>
        <v>3591.5392965</v>
      </c>
      <c r="G5" s="49" t="s">
        <v>45</v>
      </c>
      <c r="H5" s="50" t="n">
        <v>358.91</v>
      </c>
      <c r="I5" s="51" t="n">
        <f aca="false">'INCREASE, LABOR, 911, WARRANTY,'!$A$5</f>
        <v>1.05</v>
      </c>
      <c r="J5" s="52" t="n">
        <f aca="false">I5*H5</f>
        <v>376.8555</v>
      </c>
      <c r="K5" s="51" t="n">
        <f aca="false">'INCREASE, LABOR, 911, WARRANTY,'!$A$13</f>
        <v>1.07</v>
      </c>
      <c r="L5" s="52" t="n">
        <f aca="false">J5*K5</f>
        <v>403.235385</v>
      </c>
      <c r="M5" s="51" t="n">
        <f aca="false">'INCREASE, LABOR, 911, WARRANTY,'!$A$17</f>
        <v>1.3</v>
      </c>
      <c r="N5" s="52" t="n">
        <f aca="false">L5*M5</f>
        <v>524.2060005</v>
      </c>
      <c r="O5" s="53" t="n">
        <v>1</v>
      </c>
      <c r="P5" s="54" t="n">
        <v>0</v>
      </c>
      <c r="Q5" s="55" t="n">
        <f aca="false">(N5*O5)+(O5*P5)</f>
        <v>524.2060005</v>
      </c>
    </row>
    <row r="6" customFormat="false" ht="11.45" hidden="false" customHeight="true" outlineLevel="0" collapsed="false">
      <c r="A6" s="39" t="n">
        <v>8</v>
      </c>
      <c r="B6" s="48" t="s">
        <v>46</v>
      </c>
      <c r="C6" s="48"/>
      <c r="D6" s="48"/>
      <c r="E6" s="41" t="n">
        <f aca="false">'INCREASE, LABOR, 911, WARRANTY,'!$C$5</f>
        <v>175</v>
      </c>
      <c r="F6" s="42" t="n">
        <f aca="false">E6*A6</f>
        <v>1400</v>
      </c>
      <c r="G6" s="49" t="s">
        <v>47</v>
      </c>
      <c r="H6" s="50" t="n">
        <v>1616.71</v>
      </c>
      <c r="I6" s="51" t="n">
        <f aca="false">'INCREASE, LABOR, 911, WARRANTY,'!$A$5</f>
        <v>1.05</v>
      </c>
      <c r="J6" s="52" t="n">
        <f aca="false">I6*H6</f>
        <v>1697.5455</v>
      </c>
      <c r="K6" s="51" t="n">
        <f aca="false">'INCREASE, LABOR, 911, WARRANTY,'!$A$13</f>
        <v>1.07</v>
      </c>
      <c r="L6" s="52" t="n">
        <f aca="false">J6*K6</f>
        <v>1816.373685</v>
      </c>
      <c r="M6" s="51" t="n">
        <f aca="false">'INCREASE, LABOR, 911, WARRANTY,'!$A$17</f>
        <v>1.3</v>
      </c>
      <c r="N6" s="52" t="n">
        <f aca="false">L6*M6</f>
        <v>2361.2857905</v>
      </c>
      <c r="O6" s="53" t="n">
        <v>1</v>
      </c>
      <c r="P6" s="54" t="n">
        <f aca="false">'INCREASE, LABOR, 911, WARRANTY,'!$A$9</f>
        <v>300</v>
      </c>
      <c r="Q6" s="55" t="n">
        <f aca="false">(N6*O6)+(O6*P6)</f>
        <v>2661.2857905</v>
      </c>
    </row>
    <row r="7" customFormat="false" ht="11.45" hidden="false" customHeight="true" outlineLevel="0" collapsed="false">
      <c r="A7" s="39"/>
      <c r="B7" s="56" t="s">
        <v>48</v>
      </c>
      <c r="C7" s="56"/>
      <c r="D7" s="56"/>
      <c r="E7" s="41"/>
      <c r="F7" s="57" t="n">
        <f aca="false">SUM(F4:F6)</f>
        <v>4991.5392965</v>
      </c>
      <c r="G7" s="49" t="s">
        <v>49</v>
      </c>
      <c r="H7" s="50" t="n">
        <v>278.01</v>
      </c>
      <c r="I7" s="58" t="n">
        <f aca="false">'INCREASE, LABOR, 911, WARRANTY,'!$A$5</f>
        <v>1.05</v>
      </c>
      <c r="J7" s="59" t="n">
        <f aca="false">I7*H7</f>
        <v>291.9105</v>
      </c>
      <c r="K7" s="58" t="n">
        <f aca="false">'INCREASE, LABOR, 911, WARRANTY,'!$A$13</f>
        <v>1.07</v>
      </c>
      <c r="L7" s="59" t="n">
        <f aca="false">J7*K7</f>
        <v>312.344235</v>
      </c>
      <c r="M7" s="58" t="n">
        <f aca="false">'INCREASE, LABOR, 911, WARRANTY,'!$A$17</f>
        <v>1.3</v>
      </c>
      <c r="N7" s="59" t="n">
        <f aca="false">L7*M7</f>
        <v>406.0475055</v>
      </c>
      <c r="O7" s="60" t="n">
        <v>1</v>
      </c>
      <c r="P7" s="61" t="n">
        <v>0</v>
      </c>
      <c r="Q7" s="62" t="n">
        <f aca="false">(N7*O7)+(O7*P7)</f>
        <v>406.0475055</v>
      </c>
    </row>
    <row r="8" customFormat="false" ht="11.45" hidden="false" customHeight="true" outlineLevel="0" collapsed="false">
      <c r="A8" s="39"/>
      <c r="B8" s="63" t="s">
        <v>50</v>
      </c>
      <c r="C8" s="63"/>
      <c r="D8" s="63"/>
      <c r="E8" s="41"/>
      <c r="F8" s="42"/>
      <c r="G8" s="64"/>
      <c r="H8" s="65" t="n">
        <f aca="false">SUM(H5:H7)</f>
        <v>2253.63</v>
      </c>
      <c r="I8" s="66"/>
      <c r="J8" s="64"/>
      <c r="K8" s="67"/>
      <c r="L8" s="68"/>
      <c r="M8" s="64"/>
      <c r="N8" s="64"/>
      <c r="O8" s="64"/>
      <c r="P8" s="67" t="s">
        <v>51</v>
      </c>
      <c r="Q8" s="69" t="n">
        <f aca="false">SUM(Q5:Q7)</f>
        <v>3591.5392965</v>
      </c>
    </row>
    <row r="9" customFormat="false" ht="11.45" hidden="false" customHeight="true" outlineLevel="0" collapsed="false">
      <c r="A9" s="39"/>
      <c r="B9" s="63" t="s">
        <v>52</v>
      </c>
      <c r="C9" s="63"/>
      <c r="D9" s="63"/>
      <c r="E9" s="41"/>
      <c r="F9" s="42"/>
      <c r="G9" s="64"/>
      <c r="H9" s="70"/>
      <c r="I9" s="66"/>
      <c r="J9" s="1"/>
      <c r="K9" s="67"/>
      <c r="L9" s="68"/>
      <c r="M9" s="64"/>
      <c r="N9" s="64"/>
      <c r="O9" s="64"/>
      <c r="P9" s="64"/>
      <c r="Q9" s="64"/>
    </row>
    <row r="10" customFormat="false" ht="11.45" hidden="false" customHeight="true" outlineLevel="0" collapsed="false">
      <c r="A10" s="39"/>
      <c r="B10" s="63" t="s">
        <v>53</v>
      </c>
      <c r="C10" s="63"/>
      <c r="D10" s="63"/>
      <c r="E10" s="41"/>
      <c r="F10" s="42"/>
      <c r="G10" s="64"/>
      <c r="H10" s="70"/>
      <c r="I10" s="66"/>
      <c r="J10" s="1"/>
      <c r="K10" s="67"/>
      <c r="L10" s="68"/>
      <c r="M10" s="64"/>
      <c r="N10" s="64"/>
      <c r="O10" s="64"/>
      <c r="P10" s="64"/>
      <c r="Q10" s="64"/>
    </row>
    <row r="11" customFormat="false" ht="11.45" hidden="false" customHeight="true" outlineLevel="0" collapsed="false">
      <c r="A11" s="39"/>
      <c r="B11" s="71"/>
      <c r="C11" s="71"/>
      <c r="D11" s="71"/>
      <c r="E11" s="41"/>
      <c r="F11" s="42"/>
      <c r="G11" s="64"/>
      <c r="H11" s="70"/>
      <c r="I11" s="66"/>
      <c r="J11" s="1"/>
      <c r="K11" s="67"/>
      <c r="L11" s="68"/>
      <c r="M11" s="64"/>
      <c r="N11" s="64"/>
      <c r="O11" s="64"/>
      <c r="P11" s="64"/>
      <c r="Q11" s="64"/>
    </row>
    <row r="12" customFormat="false" ht="11.45" hidden="false" customHeight="true" outlineLevel="0" collapsed="false">
      <c r="A12" s="39"/>
      <c r="B12" s="72" t="s">
        <v>54</v>
      </c>
      <c r="C12" s="72"/>
      <c r="D12" s="72"/>
      <c r="E12" s="41"/>
      <c r="F12" s="42"/>
      <c r="G12" s="64"/>
      <c r="H12" s="64"/>
      <c r="I12" s="66"/>
      <c r="J12" s="64"/>
      <c r="K12" s="67"/>
      <c r="L12" s="68"/>
      <c r="M12" s="64"/>
      <c r="N12" s="64"/>
      <c r="O12" s="73"/>
      <c r="P12" s="73"/>
      <c r="Q12" s="64"/>
    </row>
    <row r="13" customFormat="false" ht="5.1" hidden="false" customHeight="true" outlineLevel="0" collapsed="false">
      <c r="A13" s="74"/>
      <c r="B13" s="74"/>
      <c r="C13" s="74"/>
      <c r="D13" s="74"/>
      <c r="E13" s="74"/>
      <c r="F13" s="74"/>
      <c r="G13" s="74"/>
      <c r="H13" s="74"/>
      <c r="I13" s="74"/>
      <c r="J13" s="74"/>
      <c r="K13" s="74"/>
      <c r="L13" s="74"/>
      <c r="M13" s="74"/>
      <c r="N13" s="74"/>
      <c r="O13" s="74"/>
      <c r="P13" s="74"/>
      <c r="Q13" s="74"/>
    </row>
    <row r="14" customFormat="false" ht="11.45" hidden="false" customHeight="true" outlineLevel="0" collapsed="false">
      <c r="A14" s="39"/>
      <c r="B14" s="40" t="s">
        <v>32</v>
      </c>
      <c r="C14" s="40"/>
      <c r="D14" s="40"/>
      <c r="E14" s="41"/>
      <c r="F14" s="42"/>
      <c r="G14" s="43" t="s">
        <v>33</v>
      </c>
      <c r="H14" s="44" t="s">
        <v>34</v>
      </c>
      <c r="I14" s="45" t="s">
        <v>35</v>
      </c>
      <c r="J14" s="46" t="s">
        <v>36</v>
      </c>
      <c r="K14" s="45" t="s">
        <v>37</v>
      </c>
      <c r="L14" s="46" t="s">
        <v>38</v>
      </c>
      <c r="M14" s="45" t="s">
        <v>39</v>
      </c>
      <c r="N14" s="46" t="s">
        <v>40</v>
      </c>
      <c r="O14" s="45" t="s">
        <v>41</v>
      </c>
      <c r="P14" s="46" t="s">
        <v>42</v>
      </c>
      <c r="Q14" s="47" t="s">
        <v>43</v>
      </c>
    </row>
    <row r="15" customFormat="false" ht="11.45" hidden="false" customHeight="true" outlineLevel="0" collapsed="false">
      <c r="A15" s="39" t="n">
        <v>1</v>
      </c>
      <c r="B15" s="48" t="s">
        <v>55</v>
      </c>
      <c r="C15" s="48"/>
      <c r="D15" s="48"/>
      <c r="E15" s="41" t="n">
        <f aca="false">$Q$18</f>
        <v>3807.247926</v>
      </c>
      <c r="F15" s="42" t="n">
        <f aca="false">E15*A15</f>
        <v>3807.247926</v>
      </c>
      <c r="G15" s="49" t="s">
        <v>45</v>
      </c>
      <c r="H15" s="50" t="n">
        <v>448.91</v>
      </c>
      <c r="I15" s="51" t="n">
        <f aca="false">'INCREASE, LABOR, 911, WARRANTY,'!$A$5</f>
        <v>1.05</v>
      </c>
      <c r="J15" s="52" t="n">
        <f aca="false">I15*H15</f>
        <v>471.3555</v>
      </c>
      <c r="K15" s="51" t="n">
        <f aca="false">'INCREASE, LABOR, 911, WARRANTY,'!$A$13</f>
        <v>1.07</v>
      </c>
      <c r="L15" s="52" t="n">
        <f aca="false">J15*K15</f>
        <v>504.350385</v>
      </c>
      <c r="M15" s="51" t="n">
        <f aca="false">'INCREASE, LABOR, 911, WARRANTY,'!$A$17</f>
        <v>1.3</v>
      </c>
      <c r="N15" s="52" t="n">
        <f aca="false">L15*M15</f>
        <v>655.6555005</v>
      </c>
      <c r="O15" s="53" t="n">
        <v>1</v>
      </c>
      <c r="P15" s="54" t="n">
        <v>0</v>
      </c>
      <c r="Q15" s="55" t="n">
        <f aca="false">(N15*O15)+(O15*P15)</f>
        <v>655.6555005</v>
      </c>
    </row>
    <row r="16" customFormat="false" ht="11.45" hidden="false" customHeight="true" outlineLevel="0" collapsed="false">
      <c r="A16" s="39" t="n">
        <v>8</v>
      </c>
      <c r="B16" s="48" t="s">
        <v>46</v>
      </c>
      <c r="C16" s="48"/>
      <c r="D16" s="48"/>
      <c r="E16" s="41" t="n">
        <f aca="false">'INCREASE, LABOR, 911, WARRANTY,'!$C$5</f>
        <v>175</v>
      </c>
      <c r="F16" s="42" t="n">
        <f aca="false">E16*A16</f>
        <v>1400</v>
      </c>
      <c r="G16" s="49" t="s">
        <v>47</v>
      </c>
      <c r="H16" s="50" t="n">
        <v>1674.4</v>
      </c>
      <c r="I16" s="51" t="n">
        <f aca="false">'INCREASE, LABOR, 911, WARRANTY,'!$A$5</f>
        <v>1.05</v>
      </c>
      <c r="J16" s="52" t="n">
        <f aca="false">I16*H16</f>
        <v>1758.12</v>
      </c>
      <c r="K16" s="51" t="n">
        <f aca="false">'INCREASE, LABOR, 911, WARRANTY,'!$A$13</f>
        <v>1.07</v>
      </c>
      <c r="L16" s="52" t="n">
        <f aca="false">J16*K16</f>
        <v>1881.1884</v>
      </c>
      <c r="M16" s="51" t="n">
        <f aca="false">'INCREASE, LABOR, 911, WARRANTY,'!$A$17</f>
        <v>1.3</v>
      </c>
      <c r="N16" s="52" t="n">
        <f aca="false">L16*M16</f>
        <v>2445.54492</v>
      </c>
      <c r="O16" s="53" t="n">
        <v>1</v>
      </c>
      <c r="P16" s="54" t="n">
        <f aca="false">'INCREASE, LABOR, 911, WARRANTY,'!$A$9</f>
        <v>300</v>
      </c>
      <c r="Q16" s="55" t="n">
        <f aca="false">(N16*O16)+(O16*P16)</f>
        <v>2745.54492</v>
      </c>
    </row>
    <row r="17" customFormat="false" ht="11.45" hidden="false" customHeight="true" outlineLevel="0" collapsed="false">
      <c r="A17" s="39"/>
      <c r="B17" s="56" t="s">
        <v>48</v>
      </c>
      <c r="C17" s="56"/>
      <c r="D17" s="56"/>
      <c r="E17" s="41"/>
      <c r="F17" s="57" t="n">
        <f aca="false">SUM(F14:F16)</f>
        <v>5207.247926</v>
      </c>
      <c r="G17" s="49" t="s">
        <v>49</v>
      </c>
      <c r="H17" s="50" t="n">
        <v>278.01</v>
      </c>
      <c r="I17" s="58" t="n">
        <f aca="false">'INCREASE, LABOR, 911, WARRANTY,'!$A$5</f>
        <v>1.05</v>
      </c>
      <c r="J17" s="59" t="n">
        <f aca="false">I17*H17</f>
        <v>291.9105</v>
      </c>
      <c r="K17" s="58" t="n">
        <f aca="false">'INCREASE, LABOR, 911, WARRANTY,'!$A$13</f>
        <v>1.07</v>
      </c>
      <c r="L17" s="59" t="n">
        <f aca="false">J17*K17</f>
        <v>312.344235</v>
      </c>
      <c r="M17" s="58" t="n">
        <f aca="false">'INCREASE, LABOR, 911, WARRANTY,'!$A$17</f>
        <v>1.3</v>
      </c>
      <c r="N17" s="59" t="n">
        <f aca="false">L17*M17</f>
        <v>406.0475055</v>
      </c>
      <c r="O17" s="60" t="n">
        <v>1</v>
      </c>
      <c r="P17" s="61" t="n">
        <v>0</v>
      </c>
      <c r="Q17" s="62" t="n">
        <f aca="false">(N17*O17)+(O17*P17)</f>
        <v>406.0475055</v>
      </c>
    </row>
    <row r="18" customFormat="false" ht="11.45" hidden="false" customHeight="true" outlineLevel="0" collapsed="false">
      <c r="A18" s="39"/>
      <c r="B18" s="63" t="s">
        <v>56</v>
      </c>
      <c r="C18" s="63"/>
      <c r="D18" s="63"/>
      <c r="E18" s="41"/>
      <c r="F18" s="42"/>
      <c r="G18" s="64"/>
      <c r="H18" s="65" t="n">
        <f aca="false">SUM(H15:H17)</f>
        <v>2401.32</v>
      </c>
      <c r="I18" s="66"/>
      <c r="J18" s="64"/>
      <c r="K18" s="67"/>
      <c r="L18" s="68"/>
      <c r="M18" s="64"/>
      <c r="N18" s="64"/>
      <c r="O18" s="64"/>
      <c r="P18" s="67" t="s">
        <v>51</v>
      </c>
      <c r="Q18" s="69" t="n">
        <f aca="false">SUM(Q15:Q17)</f>
        <v>3807.247926</v>
      </c>
    </row>
    <row r="19" customFormat="false" ht="11.45" hidden="false" customHeight="true" outlineLevel="0" collapsed="false">
      <c r="A19" s="39"/>
      <c r="B19" s="63" t="s">
        <v>52</v>
      </c>
      <c r="C19" s="63"/>
      <c r="D19" s="63"/>
      <c r="E19" s="41"/>
      <c r="F19" s="42"/>
      <c r="G19" s="64"/>
      <c r="H19" s="70"/>
      <c r="I19" s="66"/>
      <c r="J19" s="1"/>
      <c r="K19" s="67"/>
      <c r="L19" s="68"/>
      <c r="M19" s="64"/>
      <c r="N19" s="64"/>
      <c r="O19" s="64"/>
      <c r="P19" s="64"/>
      <c r="Q19" s="64"/>
    </row>
    <row r="20" customFormat="false" ht="11.45" hidden="false" customHeight="true" outlineLevel="0" collapsed="false">
      <c r="A20" s="39"/>
      <c r="B20" s="63" t="s">
        <v>53</v>
      </c>
      <c r="C20" s="63"/>
      <c r="D20" s="63"/>
      <c r="E20" s="41"/>
      <c r="F20" s="42"/>
      <c r="G20" s="64"/>
      <c r="H20" s="70"/>
      <c r="I20" s="66"/>
      <c r="J20" s="1"/>
      <c r="K20" s="67"/>
      <c r="L20" s="68"/>
      <c r="M20" s="64"/>
      <c r="N20" s="64"/>
      <c r="O20" s="64"/>
      <c r="P20" s="64"/>
      <c r="Q20" s="64"/>
    </row>
    <row r="21" customFormat="false" ht="11.45" hidden="false" customHeight="true" outlineLevel="0" collapsed="false">
      <c r="A21" s="39"/>
      <c r="B21" s="75"/>
      <c r="C21" s="75"/>
      <c r="D21" s="75"/>
      <c r="E21" s="41"/>
      <c r="F21" s="42"/>
      <c r="G21" s="64"/>
      <c r="H21" s="70"/>
      <c r="I21" s="66"/>
      <c r="J21" s="1"/>
      <c r="K21" s="67"/>
      <c r="L21" s="68"/>
      <c r="M21" s="64"/>
      <c r="N21" s="64"/>
      <c r="O21" s="64"/>
      <c r="P21" s="64"/>
      <c r="Q21" s="64"/>
    </row>
    <row r="22" customFormat="false" ht="11.45" hidden="false" customHeight="true" outlineLevel="0" collapsed="false">
      <c r="A22" s="39"/>
      <c r="B22" s="72" t="s">
        <v>54</v>
      </c>
      <c r="C22" s="72"/>
      <c r="D22" s="72"/>
      <c r="E22" s="41"/>
      <c r="F22" s="42"/>
      <c r="G22" s="64"/>
      <c r="H22" s="64"/>
      <c r="I22" s="66"/>
      <c r="J22" s="64"/>
      <c r="K22" s="67"/>
      <c r="L22" s="68"/>
      <c r="M22" s="64"/>
      <c r="N22" s="64"/>
      <c r="O22" s="73"/>
      <c r="P22" s="73"/>
      <c r="Q22" s="64"/>
    </row>
    <row r="23" customFormat="false" ht="6.05" hidden="false" customHeight="true" outlineLevel="0" collapsed="false">
      <c r="A23" s="74"/>
      <c r="B23" s="74"/>
      <c r="C23" s="74"/>
      <c r="D23" s="74"/>
      <c r="E23" s="74"/>
      <c r="F23" s="74"/>
      <c r="G23" s="74"/>
      <c r="H23" s="74"/>
      <c r="I23" s="74"/>
      <c r="J23" s="74"/>
      <c r="K23" s="74"/>
      <c r="L23" s="74"/>
      <c r="M23" s="74"/>
      <c r="N23" s="74"/>
      <c r="O23" s="74"/>
      <c r="P23" s="74"/>
      <c r="Q23" s="74"/>
    </row>
    <row r="24" customFormat="false" ht="11.45" hidden="false" customHeight="true" outlineLevel="0" collapsed="false">
      <c r="A24" s="39"/>
      <c r="B24" s="40" t="s">
        <v>32</v>
      </c>
      <c r="C24" s="40"/>
      <c r="D24" s="40"/>
      <c r="E24" s="41"/>
      <c r="F24" s="42"/>
      <c r="G24" s="43" t="s">
        <v>33</v>
      </c>
      <c r="H24" s="44" t="s">
        <v>34</v>
      </c>
      <c r="I24" s="45" t="s">
        <v>35</v>
      </c>
      <c r="J24" s="46" t="s">
        <v>36</v>
      </c>
      <c r="K24" s="45" t="s">
        <v>37</v>
      </c>
      <c r="L24" s="46" t="s">
        <v>38</v>
      </c>
      <c r="M24" s="45" t="s">
        <v>39</v>
      </c>
      <c r="N24" s="46" t="s">
        <v>40</v>
      </c>
      <c r="O24" s="45" t="s">
        <v>41</v>
      </c>
      <c r="P24" s="46" t="s">
        <v>42</v>
      </c>
      <c r="Q24" s="47" t="s">
        <v>43</v>
      </c>
    </row>
    <row r="25" customFormat="false" ht="11.45" hidden="false" customHeight="true" outlineLevel="0" collapsed="false">
      <c r="A25" s="39" t="n">
        <v>1</v>
      </c>
      <c r="B25" s="48" t="s">
        <v>57</v>
      </c>
      <c r="C25" s="48"/>
      <c r="D25" s="48"/>
      <c r="E25" s="41" t="n">
        <f aca="false">$Q$28</f>
        <v>4107.7268775</v>
      </c>
      <c r="F25" s="42" t="n">
        <f aca="false">E25*A25</f>
        <v>4107.7268775</v>
      </c>
      <c r="G25" s="49" t="s">
        <v>45</v>
      </c>
      <c r="H25" s="50" t="n">
        <v>502.69</v>
      </c>
      <c r="I25" s="51" t="n">
        <f aca="false">'INCREASE, LABOR, 911, WARRANTY,'!$A$5</f>
        <v>1.05</v>
      </c>
      <c r="J25" s="52" t="n">
        <f aca="false">I25*H25</f>
        <v>527.8245</v>
      </c>
      <c r="K25" s="51" t="n">
        <f aca="false">'INCREASE, LABOR, 911, WARRANTY,'!$A$13</f>
        <v>1.07</v>
      </c>
      <c r="L25" s="52" t="n">
        <f aca="false">J25*K25</f>
        <v>564.772215</v>
      </c>
      <c r="M25" s="51" t="n">
        <f aca="false">'INCREASE, LABOR, 911, WARRANTY,'!$A$17</f>
        <v>1.3</v>
      </c>
      <c r="N25" s="52" t="n">
        <f aca="false">L25*M25</f>
        <v>734.2038795</v>
      </c>
      <c r="O25" s="53" t="n">
        <v>1</v>
      </c>
      <c r="P25" s="54" t="n">
        <v>0</v>
      </c>
      <c r="Q25" s="55" t="n">
        <f aca="false">(N25*O25)+(O25*P25)</f>
        <v>734.2038795</v>
      </c>
    </row>
    <row r="26" customFormat="false" ht="11.45" hidden="false" customHeight="true" outlineLevel="0" collapsed="false">
      <c r="A26" s="39" t="n">
        <v>8</v>
      </c>
      <c r="B26" s="48" t="s">
        <v>46</v>
      </c>
      <c r="C26" s="48"/>
      <c r="D26" s="48"/>
      <c r="E26" s="41" t="n">
        <f aca="false">'INCREASE, LABOR, 911, WARRANTY,'!$C$5</f>
        <v>175</v>
      </c>
      <c r="F26" s="42" t="n">
        <f aca="false">E26*A26</f>
        <v>1400</v>
      </c>
      <c r="G26" s="49" t="s">
        <v>47</v>
      </c>
      <c r="H26" s="50" t="n">
        <v>1826.35</v>
      </c>
      <c r="I26" s="51" t="n">
        <f aca="false">'INCREASE, LABOR, 911, WARRANTY,'!$A$5</f>
        <v>1.05</v>
      </c>
      <c r="J26" s="52" t="n">
        <f aca="false">I26*H26</f>
        <v>1917.6675</v>
      </c>
      <c r="K26" s="51" t="n">
        <f aca="false">'INCREASE, LABOR, 911, WARRANTY,'!$A$13</f>
        <v>1.07</v>
      </c>
      <c r="L26" s="52" t="n">
        <f aca="false">J26*K26</f>
        <v>2051.904225</v>
      </c>
      <c r="M26" s="51" t="n">
        <f aca="false">'INCREASE, LABOR, 911, WARRANTY,'!$A$17</f>
        <v>1.3</v>
      </c>
      <c r="N26" s="52" t="n">
        <f aca="false">L26*M26</f>
        <v>2667.4754925</v>
      </c>
      <c r="O26" s="53" t="n">
        <v>1</v>
      </c>
      <c r="P26" s="54" t="n">
        <f aca="false">'INCREASE, LABOR, 911, WARRANTY,'!$A$9</f>
        <v>300</v>
      </c>
      <c r="Q26" s="55" t="n">
        <f aca="false">(N26*O26)+(O26*P26)</f>
        <v>2967.4754925</v>
      </c>
    </row>
    <row r="27" customFormat="false" ht="11.45" hidden="false" customHeight="true" outlineLevel="0" collapsed="false">
      <c r="A27" s="39"/>
      <c r="B27" s="56" t="s">
        <v>48</v>
      </c>
      <c r="C27" s="56"/>
      <c r="D27" s="56"/>
      <c r="E27" s="41"/>
      <c r="F27" s="57" t="n">
        <f aca="false">SUM(F24:F26)</f>
        <v>5507.7268775</v>
      </c>
      <c r="G27" s="49" t="s">
        <v>49</v>
      </c>
      <c r="H27" s="50" t="n">
        <v>278.01</v>
      </c>
      <c r="I27" s="58" t="n">
        <f aca="false">'INCREASE, LABOR, 911, WARRANTY,'!$A$5</f>
        <v>1.05</v>
      </c>
      <c r="J27" s="59" t="n">
        <f aca="false">I27*H27</f>
        <v>291.9105</v>
      </c>
      <c r="K27" s="58" t="n">
        <f aca="false">'INCREASE, LABOR, 911, WARRANTY,'!$A$13</f>
        <v>1.07</v>
      </c>
      <c r="L27" s="59" t="n">
        <f aca="false">J27*K27</f>
        <v>312.344235</v>
      </c>
      <c r="M27" s="58" t="n">
        <f aca="false">'INCREASE, LABOR, 911, WARRANTY,'!$A$17</f>
        <v>1.3</v>
      </c>
      <c r="N27" s="59" t="n">
        <f aca="false">L27*M27</f>
        <v>406.0475055</v>
      </c>
      <c r="O27" s="60" t="n">
        <v>1</v>
      </c>
      <c r="P27" s="61" t="n">
        <v>0</v>
      </c>
      <c r="Q27" s="62" t="n">
        <f aca="false">(N27*O27)+(O27*P27)</f>
        <v>406.0475055</v>
      </c>
    </row>
    <row r="28" customFormat="false" ht="11.45" hidden="false" customHeight="true" outlineLevel="0" collapsed="false">
      <c r="A28" s="39"/>
      <c r="B28" s="63" t="s">
        <v>58</v>
      </c>
      <c r="C28" s="63"/>
      <c r="D28" s="63"/>
      <c r="E28" s="41"/>
      <c r="F28" s="42"/>
      <c r="G28" s="64"/>
      <c r="H28" s="65"/>
      <c r="I28" s="66"/>
      <c r="J28" s="64"/>
      <c r="K28" s="67"/>
      <c r="L28" s="68"/>
      <c r="M28" s="64"/>
      <c r="N28" s="64"/>
      <c r="O28" s="64"/>
      <c r="P28" s="67" t="s">
        <v>51</v>
      </c>
      <c r="Q28" s="69" t="n">
        <f aca="false">SUM(Q25:Q27)</f>
        <v>4107.7268775</v>
      </c>
    </row>
    <row r="29" customFormat="false" ht="11.45" hidden="false" customHeight="true" outlineLevel="0" collapsed="false">
      <c r="A29" s="39"/>
      <c r="B29" s="63" t="s">
        <v>52</v>
      </c>
      <c r="C29" s="63"/>
      <c r="D29" s="63"/>
      <c r="E29" s="41"/>
      <c r="F29" s="42"/>
      <c r="G29" s="64"/>
      <c r="H29" s="65"/>
      <c r="I29" s="66"/>
      <c r="J29" s="64"/>
      <c r="K29" s="67"/>
      <c r="L29" s="68"/>
      <c r="M29" s="64"/>
      <c r="N29" s="64"/>
      <c r="O29" s="64"/>
      <c r="P29" s="67"/>
      <c r="Q29" s="68"/>
    </row>
    <row r="30" customFormat="false" ht="11.45" hidden="false" customHeight="true" outlineLevel="0" collapsed="false">
      <c r="A30" s="39"/>
      <c r="B30" s="63" t="s">
        <v>53</v>
      </c>
      <c r="C30" s="63"/>
      <c r="D30" s="63"/>
      <c r="E30" s="41"/>
      <c r="F30" s="42"/>
      <c r="G30" s="64"/>
      <c r="H30" s="65"/>
      <c r="I30" s="66"/>
      <c r="J30" s="64"/>
      <c r="K30" s="67"/>
      <c r="L30" s="68"/>
      <c r="M30" s="64"/>
      <c r="N30" s="64"/>
      <c r="O30" s="64"/>
      <c r="P30" s="67"/>
      <c r="Q30" s="68"/>
    </row>
    <row r="31" customFormat="false" ht="11.45" hidden="false" customHeight="true" outlineLevel="0" collapsed="false">
      <c r="A31" s="39"/>
      <c r="B31" s="71"/>
      <c r="C31" s="71"/>
      <c r="D31" s="71"/>
      <c r="E31" s="41"/>
      <c r="F31" s="42"/>
      <c r="G31" s="64"/>
      <c r="H31" s="65"/>
      <c r="I31" s="66"/>
      <c r="J31" s="64"/>
      <c r="K31" s="67"/>
      <c r="L31" s="68"/>
      <c r="M31" s="64"/>
      <c r="N31" s="64"/>
      <c r="O31" s="64"/>
      <c r="P31" s="67"/>
      <c r="Q31" s="68"/>
    </row>
    <row r="32" customFormat="false" ht="11.45" hidden="false" customHeight="true" outlineLevel="0" collapsed="false">
      <c r="A32" s="39"/>
      <c r="B32" s="72" t="s">
        <v>59</v>
      </c>
      <c r="C32" s="72"/>
      <c r="D32" s="72"/>
      <c r="E32" s="41"/>
      <c r="F32" s="42"/>
      <c r="G32" s="64"/>
      <c r="H32" s="70"/>
      <c r="I32" s="66"/>
      <c r="J32" s="1"/>
      <c r="K32" s="67"/>
      <c r="L32" s="68"/>
      <c r="M32" s="64"/>
      <c r="N32" s="64"/>
      <c r="O32" s="64"/>
      <c r="P32" s="64"/>
      <c r="Q32" s="64"/>
    </row>
    <row r="33" customFormat="false" ht="17.4" hidden="false" customHeight="true" outlineLevel="0" collapsed="false">
      <c r="A33" s="38" t="s">
        <v>60</v>
      </c>
      <c r="B33" s="38"/>
      <c r="C33" s="38"/>
      <c r="D33" s="38"/>
      <c r="E33" s="38"/>
      <c r="F33" s="38"/>
      <c r="G33" s="38"/>
      <c r="H33" s="38"/>
      <c r="I33" s="38"/>
      <c r="J33" s="38"/>
      <c r="K33" s="38"/>
      <c r="L33" s="38"/>
      <c r="M33" s="38"/>
      <c r="N33" s="38"/>
      <c r="O33" s="38"/>
      <c r="P33" s="38"/>
      <c r="Q33" s="38"/>
    </row>
    <row r="34" customFormat="false" ht="11.45" hidden="false" customHeight="true" outlineLevel="0" collapsed="false">
      <c r="A34" s="39"/>
      <c r="B34" s="40" t="s">
        <v>32</v>
      </c>
      <c r="C34" s="40"/>
      <c r="D34" s="40"/>
      <c r="E34" s="41"/>
      <c r="F34" s="42"/>
      <c r="G34" s="43" t="s">
        <v>33</v>
      </c>
      <c r="H34" s="44" t="s">
        <v>34</v>
      </c>
      <c r="I34" s="45" t="s">
        <v>35</v>
      </c>
      <c r="J34" s="46" t="s">
        <v>36</v>
      </c>
      <c r="K34" s="45" t="s">
        <v>37</v>
      </c>
      <c r="L34" s="46" t="s">
        <v>38</v>
      </c>
      <c r="M34" s="45" t="s">
        <v>39</v>
      </c>
      <c r="N34" s="46" t="s">
        <v>40</v>
      </c>
      <c r="O34" s="45" t="s">
        <v>41</v>
      </c>
      <c r="P34" s="46" t="s">
        <v>42</v>
      </c>
      <c r="Q34" s="47" t="s">
        <v>43</v>
      </c>
    </row>
    <row r="35" customFormat="false" ht="11.45" hidden="false" customHeight="true" outlineLevel="0" collapsed="false">
      <c r="A35" s="39" t="n">
        <v>1</v>
      </c>
      <c r="B35" s="48" t="s">
        <v>61</v>
      </c>
      <c r="C35" s="48"/>
      <c r="D35" s="48"/>
      <c r="E35" s="41" t="n">
        <f aca="false">Q38</f>
        <v>4542.4157685</v>
      </c>
      <c r="F35" s="42" t="n">
        <f aca="false">E35*A35</f>
        <v>4542.4157685</v>
      </c>
      <c r="G35" s="49" t="s">
        <v>45</v>
      </c>
      <c r="H35" s="50" t="n">
        <v>722.32</v>
      </c>
      <c r="I35" s="51" t="n">
        <f aca="false">'INCREASE, LABOR, 911, WARRANTY,'!$A$5</f>
        <v>1.05</v>
      </c>
      <c r="J35" s="52" t="n">
        <f aca="false">I35*H35</f>
        <v>758.436</v>
      </c>
      <c r="K35" s="51" t="n">
        <f aca="false">'INCREASE, LABOR, 911, WARRANTY,'!$A$13</f>
        <v>1.07</v>
      </c>
      <c r="L35" s="52" t="n">
        <f aca="false">J35*K35</f>
        <v>811.52652</v>
      </c>
      <c r="M35" s="51" t="n">
        <f aca="false">'INCREASE, LABOR, 911, WARRANTY,'!$A$17</f>
        <v>1.3</v>
      </c>
      <c r="N35" s="52" t="n">
        <f aca="false">L35*M35</f>
        <v>1054.984476</v>
      </c>
      <c r="O35" s="53" t="n">
        <v>1</v>
      </c>
      <c r="P35" s="54" t="n">
        <v>0</v>
      </c>
      <c r="Q35" s="55" t="n">
        <f aca="false">(N35*O35)+(O35*P35)</f>
        <v>1054.984476</v>
      </c>
    </row>
    <row r="36" customFormat="false" ht="11.45" hidden="false" customHeight="true" outlineLevel="0" collapsed="false">
      <c r="A36" s="39" t="n">
        <v>8</v>
      </c>
      <c r="B36" s="48" t="s">
        <v>46</v>
      </c>
      <c r="C36" s="48"/>
      <c r="D36" s="48"/>
      <c r="E36" s="41" t="n">
        <f aca="false">'INCREASE, LABOR, 911, WARRANTY,'!$C$5</f>
        <v>175</v>
      </c>
      <c r="F36" s="42" t="n">
        <f aca="false">E36*A36</f>
        <v>1400</v>
      </c>
      <c r="G36" s="49" t="s">
        <v>47</v>
      </c>
      <c r="H36" s="50" t="n">
        <v>1622.35</v>
      </c>
      <c r="I36" s="51" t="n">
        <f aca="false">'INCREASE, LABOR, 911, WARRANTY,'!$A$5</f>
        <v>1.05</v>
      </c>
      <c r="J36" s="52" t="n">
        <f aca="false">I36*H36</f>
        <v>1703.4675</v>
      </c>
      <c r="K36" s="51" t="n">
        <f aca="false">'INCREASE, LABOR, 911, WARRANTY,'!$A$13</f>
        <v>1.07</v>
      </c>
      <c r="L36" s="52" t="n">
        <f aca="false">J36*K36</f>
        <v>1822.710225</v>
      </c>
      <c r="M36" s="51" t="n">
        <f aca="false">'INCREASE, LABOR, 911, WARRANTY,'!$A$17</f>
        <v>1.3</v>
      </c>
      <c r="N36" s="52" t="n">
        <f aca="false">L36*M36</f>
        <v>2369.5232925</v>
      </c>
      <c r="O36" s="53" t="n">
        <v>1</v>
      </c>
      <c r="P36" s="54" t="n">
        <f aca="false">'INCREASE, LABOR, 911, WARRANTY,'!$A$9</f>
        <v>300</v>
      </c>
      <c r="Q36" s="55" t="n">
        <f aca="false">(N36*O36)+(O36*P36)</f>
        <v>2669.5232925</v>
      </c>
    </row>
    <row r="37" customFormat="false" ht="11.45" hidden="false" customHeight="true" outlineLevel="0" collapsed="false">
      <c r="A37" s="39"/>
      <c r="B37" s="56" t="s">
        <v>48</v>
      </c>
      <c r="C37" s="56"/>
      <c r="D37" s="56"/>
      <c r="E37" s="41"/>
      <c r="F37" s="57" t="n">
        <f aca="false">SUM(F34:F36)</f>
        <v>5942.4157685</v>
      </c>
      <c r="G37" s="49" t="s">
        <v>49</v>
      </c>
      <c r="H37" s="50" t="n">
        <v>560</v>
      </c>
      <c r="I37" s="58" t="n">
        <f aca="false">'INCREASE, LABOR, 911, WARRANTY,'!$A$5</f>
        <v>1.05</v>
      </c>
      <c r="J37" s="59" t="n">
        <f aca="false">I37*H37</f>
        <v>588</v>
      </c>
      <c r="K37" s="58" t="n">
        <f aca="false">'INCREASE, LABOR, 911, WARRANTY,'!$A$13</f>
        <v>1.07</v>
      </c>
      <c r="L37" s="59" t="n">
        <f aca="false">J37*K37</f>
        <v>629.16</v>
      </c>
      <c r="M37" s="58" t="n">
        <f aca="false">'INCREASE, LABOR, 911, WARRANTY,'!$A$17</f>
        <v>1.3</v>
      </c>
      <c r="N37" s="59" t="n">
        <f aca="false">L37*M37</f>
        <v>817.908</v>
      </c>
      <c r="O37" s="60" t="n">
        <v>1</v>
      </c>
      <c r="P37" s="61" t="n">
        <v>0</v>
      </c>
      <c r="Q37" s="62" t="n">
        <f aca="false">(N37*O37)+(O37*P37)</f>
        <v>817.908</v>
      </c>
    </row>
    <row r="38" customFormat="false" ht="11.45" hidden="false" customHeight="true" outlineLevel="0" collapsed="false">
      <c r="A38" s="39"/>
      <c r="B38" s="63" t="s">
        <v>62</v>
      </c>
      <c r="C38" s="63"/>
      <c r="D38" s="63"/>
      <c r="E38" s="41"/>
      <c r="F38" s="42"/>
      <c r="G38" s="64"/>
      <c r="H38" s="76"/>
      <c r="I38" s="66"/>
      <c r="J38" s="1"/>
      <c r="K38" s="67"/>
      <c r="L38" s="68"/>
      <c r="M38" s="64"/>
      <c r="N38" s="64"/>
      <c r="O38" s="64"/>
      <c r="P38" s="64"/>
      <c r="Q38" s="69" t="n">
        <f aca="false">SUM(Q35:Q37)</f>
        <v>4542.4157685</v>
      </c>
    </row>
    <row r="39" customFormat="false" ht="11.45" hidden="false" customHeight="true" outlineLevel="0" collapsed="false">
      <c r="A39" s="39"/>
      <c r="B39" s="63" t="s">
        <v>52</v>
      </c>
      <c r="C39" s="63"/>
      <c r="D39" s="63"/>
      <c r="E39" s="41"/>
      <c r="F39" s="42"/>
      <c r="G39" s="64"/>
      <c r="H39" s="76"/>
      <c r="I39" s="66"/>
      <c r="J39" s="1"/>
      <c r="K39" s="67"/>
      <c r="L39" s="68"/>
      <c r="M39" s="64"/>
      <c r="N39" s="64"/>
      <c r="O39" s="64"/>
      <c r="P39" s="64"/>
      <c r="Q39" s="68"/>
    </row>
    <row r="40" customFormat="false" ht="11.45" hidden="false" customHeight="true" outlineLevel="0" collapsed="false">
      <c r="A40" s="39"/>
      <c r="B40" s="63" t="s">
        <v>53</v>
      </c>
      <c r="C40" s="63"/>
      <c r="D40" s="63"/>
      <c r="E40" s="41"/>
      <c r="F40" s="42"/>
      <c r="G40" s="64"/>
      <c r="H40" s="76"/>
      <c r="I40" s="66"/>
      <c r="J40" s="1"/>
      <c r="K40" s="67"/>
      <c r="L40" s="68"/>
      <c r="M40" s="64"/>
      <c r="N40" s="64"/>
      <c r="O40" s="64"/>
      <c r="P40" s="64"/>
      <c r="Q40" s="68"/>
    </row>
    <row r="41" customFormat="false" ht="11.45" hidden="false" customHeight="true" outlineLevel="0" collapsed="false">
      <c r="A41" s="39"/>
      <c r="B41" s="71"/>
      <c r="C41" s="71"/>
      <c r="D41" s="71"/>
      <c r="E41" s="41"/>
      <c r="F41" s="42"/>
      <c r="G41" s="64"/>
      <c r="H41" s="76"/>
      <c r="I41" s="66"/>
      <c r="J41" s="1"/>
      <c r="K41" s="67"/>
      <c r="L41" s="68"/>
      <c r="M41" s="64"/>
      <c r="N41" s="64"/>
      <c r="O41" s="64"/>
      <c r="P41" s="64"/>
      <c r="Q41" s="68"/>
    </row>
    <row r="42" customFormat="false" ht="11.45" hidden="false" customHeight="true" outlineLevel="0" collapsed="false">
      <c r="A42" s="39"/>
      <c r="B42" s="72" t="s">
        <v>63</v>
      </c>
      <c r="C42" s="72"/>
      <c r="D42" s="72"/>
      <c r="E42" s="41"/>
      <c r="F42" s="42"/>
      <c r="G42" s="64"/>
      <c r="H42" s="70"/>
      <c r="I42" s="66"/>
      <c r="J42" s="1"/>
      <c r="K42" s="67"/>
      <c r="L42" s="68"/>
      <c r="M42" s="64"/>
      <c r="N42" s="64"/>
      <c r="O42" s="64"/>
      <c r="P42" s="64"/>
      <c r="Q42" s="64"/>
    </row>
    <row r="43" customFormat="false" ht="5.1" hidden="false" customHeight="true" outlineLevel="0" collapsed="false">
      <c r="A43" s="74"/>
      <c r="B43" s="74"/>
      <c r="C43" s="74"/>
      <c r="D43" s="74"/>
      <c r="E43" s="74"/>
      <c r="F43" s="74"/>
      <c r="G43" s="74"/>
      <c r="H43" s="74"/>
      <c r="I43" s="74"/>
      <c r="J43" s="74"/>
      <c r="K43" s="74"/>
      <c r="L43" s="74"/>
      <c r="M43" s="74"/>
      <c r="N43" s="74"/>
      <c r="O43" s="74"/>
      <c r="P43" s="74"/>
      <c r="Q43" s="74"/>
    </row>
    <row r="44" customFormat="false" ht="11.45" hidden="false" customHeight="true" outlineLevel="0" collapsed="false">
      <c r="A44" s="39"/>
      <c r="B44" s="40" t="s">
        <v>32</v>
      </c>
      <c r="C44" s="40"/>
      <c r="D44" s="40"/>
      <c r="E44" s="41"/>
      <c r="F44" s="42"/>
      <c r="G44" s="43" t="s">
        <v>33</v>
      </c>
      <c r="H44" s="44" t="s">
        <v>34</v>
      </c>
      <c r="I44" s="45" t="s">
        <v>35</v>
      </c>
      <c r="J44" s="46" t="s">
        <v>36</v>
      </c>
      <c r="K44" s="45" t="s">
        <v>37</v>
      </c>
      <c r="L44" s="46" t="s">
        <v>38</v>
      </c>
      <c r="M44" s="45" t="s">
        <v>39</v>
      </c>
      <c r="N44" s="46" t="s">
        <v>40</v>
      </c>
      <c r="O44" s="45" t="s">
        <v>41</v>
      </c>
      <c r="P44" s="46" t="s">
        <v>42</v>
      </c>
      <c r="Q44" s="47" t="s">
        <v>43</v>
      </c>
    </row>
    <row r="45" customFormat="false" ht="11.45" hidden="false" customHeight="true" outlineLevel="0" collapsed="false">
      <c r="A45" s="39" t="n">
        <v>1</v>
      </c>
      <c r="B45" s="48" t="s">
        <v>64</v>
      </c>
      <c r="C45" s="48"/>
      <c r="D45" s="48"/>
      <c r="E45" s="41" t="n">
        <f aca="false">Q48</f>
        <v>4622.35167</v>
      </c>
      <c r="F45" s="42" t="n">
        <f aca="false">E45*A45</f>
        <v>4622.35167</v>
      </c>
      <c r="G45" s="49" t="s">
        <v>45</v>
      </c>
      <c r="H45" s="50" t="n">
        <v>722.32</v>
      </c>
      <c r="I45" s="51" t="n">
        <f aca="false">'INCREASE, LABOR, 911, WARRANTY,'!$A$5</f>
        <v>1.05</v>
      </c>
      <c r="J45" s="52" t="n">
        <f aca="false">I45*H45</f>
        <v>758.436</v>
      </c>
      <c r="K45" s="51" t="n">
        <f aca="false">'INCREASE, LABOR, 911, WARRANTY,'!$A$13</f>
        <v>1.07</v>
      </c>
      <c r="L45" s="52" t="n">
        <f aca="false">J45*K45</f>
        <v>811.52652</v>
      </c>
      <c r="M45" s="51" t="n">
        <f aca="false">'INCREASE, LABOR, 911, WARRANTY,'!$A$17</f>
        <v>1.3</v>
      </c>
      <c r="N45" s="52" t="n">
        <f aca="false">L45*M45</f>
        <v>1054.984476</v>
      </c>
      <c r="O45" s="53" t="n">
        <v>1</v>
      </c>
      <c r="P45" s="54" t="n">
        <v>0</v>
      </c>
      <c r="Q45" s="55" t="n">
        <f aca="false">(N45*O45)+(O45*P45)</f>
        <v>1054.984476</v>
      </c>
    </row>
    <row r="46" customFormat="false" ht="11.45" hidden="false" customHeight="true" outlineLevel="0" collapsed="false">
      <c r="A46" s="39" t="n">
        <v>8</v>
      </c>
      <c r="B46" s="48" t="s">
        <v>46</v>
      </c>
      <c r="C46" s="48"/>
      <c r="D46" s="48"/>
      <c r="E46" s="41" t="n">
        <f aca="false">'INCREASE, LABOR, 911, WARRANTY,'!$C$5</f>
        <v>175</v>
      </c>
      <c r="F46" s="42" t="n">
        <f aca="false">E46*A46</f>
        <v>1400</v>
      </c>
      <c r="G46" s="49" t="s">
        <v>47</v>
      </c>
      <c r="H46" s="50" t="n">
        <f aca="false">1591+86.08</f>
        <v>1677.08</v>
      </c>
      <c r="I46" s="51" t="n">
        <f aca="false">'INCREASE, LABOR, 911, WARRANTY,'!$A$5</f>
        <v>1.05</v>
      </c>
      <c r="J46" s="52" t="n">
        <f aca="false">I46*H46</f>
        <v>1760.934</v>
      </c>
      <c r="K46" s="51" t="n">
        <f aca="false">'INCREASE, LABOR, 911, WARRANTY,'!$A$13</f>
        <v>1.07</v>
      </c>
      <c r="L46" s="52" t="n">
        <f aca="false">J46*K46</f>
        <v>1884.19938</v>
      </c>
      <c r="M46" s="51" t="n">
        <f aca="false">'INCREASE, LABOR, 911, WARRANTY,'!$A$17</f>
        <v>1.3</v>
      </c>
      <c r="N46" s="52" t="n">
        <f aca="false">L46*M46</f>
        <v>2449.459194</v>
      </c>
      <c r="O46" s="53" t="n">
        <v>1</v>
      </c>
      <c r="P46" s="54" t="n">
        <f aca="false">'INCREASE, LABOR, 911, WARRANTY,'!$A$9</f>
        <v>300</v>
      </c>
      <c r="Q46" s="55" t="n">
        <f aca="false">(N46*O46)+(O46*P46)</f>
        <v>2749.459194</v>
      </c>
    </row>
    <row r="47" customFormat="false" ht="11.45" hidden="false" customHeight="true" outlineLevel="0" collapsed="false">
      <c r="A47" s="39"/>
      <c r="B47" s="56" t="s">
        <v>48</v>
      </c>
      <c r="C47" s="56"/>
      <c r="D47" s="56"/>
      <c r="E47" s="41"/>
      <c r="F47" s="57" t="n">
        <f aca="false">SUM(F44:F46)</f>
        <v>6022.35167</v>
      </c>
      <c r="G47" s="49" t="s">
        <v>49</v>
      </c>
      <c r="H47" s="50" t="n">
        <v>560</v>
      </c>
      <c r="I47" s="58" t="n">
        <f aca="false">'INCREASE, LABOR, 911, WARRANTY,'!$A$5</f>
        <v>1.05</v>
      </c>
      <c r="J47" s="59" t="n">
        <f aca="false">I47*H47</f>
        <v>588</v>
      </c>
      <c r="K47" s="58" t="n">
        <f aca="false">'INCREASE, LABOR, 911, WARRANTY,'!$A$13</f>
        <v>1.07</v>
      </c>
      <c r="L47" s="59" t="n">
        <f aca="false">J47*K47</f>
        <v>629.16</v>
      </c>
      <c r="M47" s="58" t="n">
        <f aca="false">'INCREASE, LABOR, 911, WARRANTY,'!$A$17</f>
        <v>1.3</v>
      </c>
      <c r="N47" s="59" t="n">
        <f aca="false">L47*M47</f>
        <v>817.908</v>
      </c>
      <c r="O47" s="60" t="n">
        <v>1</v>
      </c>
      <c r="P47" s="61" t="n">
        <v>0</v>
      </c>
      <c r="Q47" s="62" t="n">
        <f aca="false">(N47*O47)+(O47*P47)</f>
        <v>817.908</v>
      </c>
    </row>
    <row r="48" customFormat="false" ht="11.45" hidden="false" customHeight="true" outlineLevel="0" collapsed="false">
      <c r="A48" s="39"/>
      <c r="B48" s="63" t="s">
        <v>50</v>
      </c>
      <c r="C48" s="63"/>
      <c r="D48" s="63"/>
      <c r="E48" s="41"/>
      <c r="F48" s="42"/>
      <c r="G48" s="64"/>
      <c r="H48" s="76"/>
      <c r="I48" s="66"/>
      <c r="J48" s="1"/>
      <c r="K48" s="67"/>
      <c r="L48" s="68"/>
      <c r="M48" s="64"/>
      <c r="N48" s="64"/>
      <c r="O48" s="64"/>
      <c r="P48" s="64"/>
      <c r="Q48" s="69" t="n">
        <f aca="false">SUM(Q45:Q47)</f>
        <v>4622.35167</v>
      </c>
    </row>
    <row r="49" customFormat="false" ht="11.45" hidden="false" customHeight="true" outlineLevel="0" collapsed="false">
      <c r="A49" s="39"/>
      <c r="B49" s="63" t="s">
        <v>52</v>
      </c>
      <c r="C49" s="63"/>
      <c r="D49" s="63"/>
      <c r="E49" s="41"/>
      <c r="F49" s="42"/>
      <c r="G49" s="64"/>
      <c r="H49" s="76"/>
      <c r="I49" s="66"/>
      <c r="J49" s="1"/>
      <c r="K49" s="67"/>
      <c r="L49" s="68"/>
      <c r="M49" s="64"/>
      <c r="N49" s="64"/>
      <c r="O49" s="64"/>
      <c r="P49" s="64"/>
      <c r="Q49" s="68"/>
    </row>
    <row r="50" customFormat="false" ht="11.45" hidden="false" customHeight="true" outlineLevel="0" collapsed="false">
      <c r="A50" s="39"/>
      <c r="B50" s="63" t="s">
        <v>53</v>
      </c>
      <c r="C50" s="63"/>
      <c r="D50" s="63"/>
      <c r="E50" s="41"/>
      <c r="F50" s="42"/>
      <c r="G50" s="64"/>
      <c r="H50" s="76"/>
      <c r="I50" s="66"/>
      <c r="J50" s="1"/>
      <c r="K50" s="67"/>
      <c r="L50" s="68"/>
      <c r="M50" s="64"/>
      <c r="N50" s="64"/>
      <c r="O50" s="64"/>
      <c r="P50" s="64"/>
      <c r="Q50" s="68"/>
    </row>
    <row r="51" customFormat="false" ht="11.45" hidden="false" customHeight="true" outlineLevel="0" collapsed="false">
      <c r="A51" s="39"/>
      <c r="B51" s="71"/>
      <c r="C51" s="71"/>
      <c r="D51" s="71"/>
      <c r="E51" s="41"/>
      <c r="F51" s="42"/>
      <c r="G51" s="64"/>
      <c r="H51" s="76"/>
      <c r="I51" s="66"/>
      <c r="J51" s="1"/>
      <c r="K51" s="67"/>
      <c r="L51" s="68"/>
      <c r="M51" s="64"/>
      <c r="N51" s="64"/>
      <c r="O51" s="64"/>
      <c r="P51" s="64"/>
      <c r="Q51" s="68"/>
    </row>
    <row r="52" customFormat="false" ht="11.45" hidden="false" customHeight="true" outlineLevel="0" collapsed="false">
      <c r="A52" s="39"/>
      <c r="B52" s="72" t="s">
        <v>65</v>
      </c>
      <c r="C52" s="72"/>
      <c r="D52" s="72"/>
      <c r="E52" s="41"/>
      <c r="F52" s="42"/>
      <c r="G52" s="64"/>
      <c r="H52" s="70"/>
      <c r="I52" s="66"/>
      <c r="J52" s="1"/>
      <c r="K52" s="67"/>
      <c r="L52" s="68"/>
      <c r="M52" s="64"/>
      <c r="N52" s="64"/>
      <c r="O52" s="64"/>
      <c r="P52" s="64"/>
      <c r="Q52" s="64"/>
    </row>
    <row r="53" customFormat="false" ht="5.1" hidden="false" customHeight="true" outlineLevel="0" collapsed="false">
      <c r="A53" s="74"/>
      <c r="B53" s="74"/>
      <c r="C53" s="74"/>
      <c r="D53" s="74"/>
      <c r="E53" s="74"/>
      <c r="F53" s="74"/>
      <c r="G53" s="74"/>
      <c r="H53" s="74"/>
      <c r="I53" s="74"/>
      <c r="J53" s="74"/>
      <c r="K53" s="74"/>
      <c r="L53" s="74"/>
      <c r="M53" s="74"/>
      <c r="N53" s="74"/>
      <c r="O53" s="74"/>
      <c r="P53" s="74"/>
      <c r="Q53" s="74"/>
    </row>
    <row r="54" customFormat="false" ht="11.45" hidden="false" customHeight="true" outlineLevel="0" collapsed="false">
      <c r="A54" s="39"/>
      <c r="B54" s="40" t="s">
        <v>32</v>
      </c>
      <c r="C54" s="40"/>
      <c r="D54" s="40"/>
      <c r="E54" s="41"/>
      <c r="F54" s="42"/>
      <c r="G54" s="43" t="s">
        <v>33</v>
      </c>
      <c r="H54" s="44" t="s">
        <v>34</v>
      </c>
      <c r="I54" s="45" t="s">
        <v>35</v>
      </c>
      <c r="J54" s="46" t="s">
        <v>36</v>
      </c>
      <c r="K54" s="45" t="s">
        <v>37</v>
      </c>
      <c r="L54" s="46" t="s">
        <v>38</v>
      </c>
      <c r="M54" s="45" t="s">
        <v>39</v>
      </c>
      <c r="N54" s="46" t="s">
        <v>40</v>
      </c>
      <c r="O54" s="45" t="s">
        <v>41</v>
      </c>
      <c r="P54" s="46" t="s">
        <v>42</v>
      </c>
      <c r="Q54" s="47" t="s">
        <v>43</v>
      </c>
    </row>
    <row r="55" customFormat="false" ht="11.45" hidden="false" customHeight="true" outlineLevel="0" collapsed="false">
      <c r="A55" s="39" t="n">
        <v>1</v>
      </c>
      <c r="B55" s="48" t="s">
        <v>66</v>
      </c>
      <c r="C55" s="48"/>
      <c r="D55" s="48"/>
      <c r="E55" s="41" t="n">
        <f aca="false">Q58</f>
        <v>5187.818208</v>
      </c>
      <c r="F55" s="42" t="n">
        <f aca="false">E55*A55</f>
        <v>5187.818208</v>
      </c>
      <c r="G55" s="49" t="s">
        <v>45</v>
      </c>
      <c r="H55" s="50" t="n">
        <v>722.32</v>
      </c>
      <c r="I55" s="51" t="n">
        <f aca="false">'INCREASE, LABOR, 911, WARRANTY,'!$A$5</f>
        <v>1.05</v>
      </c>
      <c r="J55" s="52" t="n">
        <f aca="false">I55*H55</f>
        <v>758.436</v>
      </c>
      <c r="K55" s="51" t="n">
        <f aca="false">'INCREASE, LABOR, 911, WARRANTY,'!$A$13</f>
        <v>1.07</v>
      </c>
      <c r="L55" s="52" t="n">
        <f aca="false">J55*K55</f>
        <v>811.52652</v>
      </c>
      <c r="M55" s="51" t="n">
        <f aca="false">'INCREASE, LABOR, 911, WARRANTY,'!$A$17</f>
        <v>1.3</v>
      </c>
      <c r="N55" s="52" t="n">
        <f aca="false">L55*M55</f>
        <v>1054.984476</v>
      </c>
      <c r="O55" s="53" t="n">
        <v>1</v>
      </c>
      <c r="P55" s="54" t="n">
        <v>0</v>
      </c>
      <c r="Q55" s="55" t="n">
        <f aca="false">(N55*O55)+(O55*P55)</f>
        <v>1054.984476</v>
      </c>
    </row>
    <row r="56" customFormat="false" ht="11.45" hidden="false" customHeight="true" outlineLevel="0" collapsed="false">
      <c r="A56" s="39" t="n">
        <v>8</v>
      </c>
      <c r="B56" s="48" t="s">
        <v>46</v>
      </c>
      <c r="C56" s="48"/>
      <c r="D56" s="48"/>
      <c r="E56" s="41" t="n">
        <f aca="false">'INCREASE, LABOR, 911, WARRANTY,'!$C$5</f>
        <v>175</v>
      </c>
      <c r="F56" s="42" t="n">
        <f aca="false">E56*A56</f>
        <v>1400</v>
      </c>
      <c r="G56" s="49" t="s">
        <v>47</v>
      </c>
      <c r="H56" s="50" t="n">
        <v>2064.24</v>
      </c>
      <c r="I56" s="51" t="n">
        <f aca="false">'INCREASE, LABOR, 911, WARRANTY,'!$A$5</f>
        <v>1.05</v>
      </c>
      <c r="J56" s="52" t="n">
        <f aca="false">I56*H56</f>
        <v>2167.452</v>
      </c>
      <c r="K56" s="51" t="n">
        <f aca="false">'INCREASE, LABOR, 911, WARRANTY,'!$A$13</f>
        <v>1.07</v>
      </c>
      <c r="L56" s="52" t="n">
        <f aca="false">J56*K56</f>
        <v>2319.17364</v>
      </c>
      <c r="M56" s="51" t="n">
        <f aca="false">'INCREASE, LABOR, 911, WARRANTY,'!$A$17</f>
        <v>1.3</v>
      </c>
      <c r="N56" s="52" t="n">
        <f aca="false">L56*M56</f>
        <v>3014.925732</v>
      </c>
      <c r="O56" s="53" t="n">
        <v>1</v>
      </c>
      <c r="P56" s="54" t="n">
        <f aca="false">'INCREASE, LABOR, 911, WARRANTY,'!$A$9</f>
        <v>300</v>
      </c>
      <c r="Q56" s="55" t="n">
        <f aca="false">(N56*O56)+(O56*P56)</f>
        <v>3314.925732</v>
      </c>
    </row>
    <row r="57" customFormat="false" ht="11.45" hidden="false" customHeight="true" outlineLevel="0" collapsed="false">
      <c r="A57" s="39"/>
      <c r="B57" s="56" t="s">
        <v>48</v>
      </c>
      <c r="C57" s="56"/>
      <c r="D57" s="56"/>
      <c r="E57" s="41"/>
      <c r="F57" s="57" t="n">
        <f aca="false">SUM(F54:F56)</f>
        <v>6587.818208</v>
      </c>
      <c r="G57" s="49" t="s">
        <v>49</v>
      </c>
      <c r="H57" s="50" t="n">
        <v>560</v>
      </c>
      <c r="I57" s="58" t="n">
        <f aca="false">'INCREASE, LABOR, 911, WARRANTY,'!$A$5</f>
        <v>1.05</v>
      </c>
      <c r="J57" s="59" t="n">
        <f aca="false">I57*H57</f>
        <v>588</v>
      </c>
      <c r="K57" s="58" t="n">
        <f aca="false">'INCREASE, LABOR, 911, WARRANTY,'!$A$13</f>
        <v>1.07</v>
      </c>
      <c r="L57" s="59" t="n">
        <f aca="false">J57*K57</f>
        <v>629.16</v>
      </c>
      <c r="M57" s="58" t="n">
        <f aca="false">'INCREASE, LABOR, 911, WARRANTY,'!$A$17</f>
        <v>1.3</v>
      </c>
      <c r="N57" s="59" t="n">
        <f aca="false">L57*M57</f>
        <v>817.908</v>
      </c>
      <c r="O57" s="60" t="n">
        <v>1</v>
      </c>
      <c r="P57" s="61" t="n">
        <v>0</v>
      </c>
      <c r="Q57" s="62" t="n">
        <f aca="false">(N57*O57)+(O57*P57)</f>
        <v>817.908</v>
      </c>
    </row>
    <row r="58" customFormat="false" ht="11.45" hidden="false" customHeight="true" outlineLevel="0" collapsed="false">
      <c r="A58" s="39"/>
      <c r="B58" s="63" t="s">
        <v>56</v>
      </c>
      <c r="C58" s="63"/>
      <c r="D58" s="63"/>
      <c r="E58" s="41"/>
      <c r="F58" s="42"/>
      <c r="G58" s="64"/>
      <c r="H58" s="76"/>
      <c r="I58" s="66"/>
      <c r="J58" s="1"/>
      <c r="K58" s="67"/>
      <c r="L58" s="68"/>
      <c r="M58" s="64"/>
      <c r="N58" s="64"/>
      <c r="O58" s="64"/>
      <c r="P58" s="64"/>
      <c r="Q58" s="69" t="n">
        <f aca="false">SUM(Q55:Q57)</f>
        <v>5187.818208</v>
      </c>
    </row>
    <row r="59" customFormat="false" ht="11.45" hidden="false" customHeight="true" outlineLevel="0" collapsed="false">
      <c r="A59" s="39"/>
      <c r="B59" s="63" t="s">
        <v>52</v>
      </c>
      <c r="C59" s="63"/>
      <c r="D59" s="63"/>
      <c r="E59" s="41"/>
      <c r="F59" s="42"/>
      <c r="G59" s="64"/>
      <c r="H59" s="76"/>
      <c r="I59" s="66"/>
      <c r="J59" s="1"/>
      <c r="K59" s="67"/>
      <c r="L59" s="68"/>
      <c r="M59" s="64"/>
      <c r="N59" s="64"/>
      <c r="O59" s="64"/>
      <c r="P59" s="64"/>
      <c r="Q59" s="68"/>
    </row>
    <row r="60" customFormat="false" ht="11.45" hidden="false" customHeight="true" outlineLevel="0" collapsed="false">
      <c r="A60" s="39"/>
      <c r="B60" s="63" t="s">
        <v>53</v>
      </c>
      <c r="C60" s="63"/>
      <c r="D60" s="63"/>
      <c r="E60" s="41"/>
      <c r="F60" s="42"/>
      <c r="G60" s="64"/>
      <c r="H60" s="76"/>
      <c r="I60" s="66"/>
      <c r="J60" s="1"/>
      <c r="K60" s="67"/>
      <c r="L60" s="68"/>
      <c r="M60" s="64"/>
      <c r="N60" s="64"/>
      <c r="O60" s="64"/>
      <c r="P60" s="64"/>
      <c r="Q60" s="68"/>
    </row>
    <row r="61" customFormat="false" ht="11.45" hidden="false" customHeight="true" outlineLevel="0" collapsed="false">
      <c r="A61" s="39"/>
      <c r="B61" s="71"/>
      <c r="C61" s="71"/>
      <c r="D61" s="71"/>
      <c r="E61" s="41"/>
      <c r="F61" s="42"/>
      <c r="G61" s="64"/>
      <c r="H61" s="76"/>
      <c r="I61" s="66"/>
      <c r="J61" s="1"/>
      <c r="K61" s="67"/>
      <c r="L61" s="68"/>
      <c r="M61" s="64"/>
      <c r="N61" s="64"/>
      <c r="O61" s="64"/>
      <c r="P61" s="64"/>
      <c r="Q61" s="68"/>
    </row>
    <row r="62" customFormat="false" ht="11.45" hidden="false" customHeight="true" outlineLevel="0" collapsed="false">
      <c r="A62" s="39"/>
      <c r="B62" s="72" t="s">
        <v>67</v>
      </c>
      <c r="C62" s="72"/>
      <c r="D62" s="72"/>
      <c r="E62" s="41"/>
      <c r="F62" s="42"/>
      <c r="G62" s="64"/>
      <c r="H62" s="70"/>
      <c r="I62" s="66"/>
      <c r="J62" s="1"/>
      <c r="K62" s="67"/>
      <c r="L62" s="68"/>
      <c r="M62" s="64"/>
      <c r="N62" s="64"/>
      <c r="O62" s="64"/>
      <c r="P62" s="64"/>
      <c r="Q62" s="64"/>
    </row>
    <row r="63" customFormat="false" ht="5.1" hidden="false" customHeight="true" outlineLevel="0" collapsed="false">
      <c r="A63" s="74"/>
      <c r="B63" s="74"/>
      <c r="C63" s="74"/>
      <c r="D63" s="74"/>
      <c r="E63" s="74"/>
      <c r="F63" s="74"/>
      <c r="G63" s="74"/>
      <c r="H63" s="74"/>
      <c r="I63" s="74"/>
      <c r="J63" s="74"/>
      <c r="K63" s="74"/>
      <c r="L63" s="74"/>
      <c r="M63" s="74"/>
      <c r="N63" s="74"/>
      <c r="O63" s="74"/>
      <c r="P63" s="74"/>
      <c r="Q63" s="74"/>
    </row>
    <row r="64" customFormat="false" ht="11.45" hidden="false" customHeight="true" outlineLevel="0" collapsed="false">
      <c r="A64" s="39"/>
      <c r="B64" s="40" t="s">
        <v>68</v>
      </c>
      <c r="C64" s="40"/>
      <c r="D64" s="40"/>
      <c r="E64" s="41"/>
      <c r="F64" s="42"/>
      <c r="G64" s="43" t="s">
        <v>33</v>
      </c>
      <c r="H64" s="44" t="s">
        <v>34</v>
      </c>
      <c r="I64" s="45" t="s">
        <v>35</v>
      </c>
      <c r="J64" s="46" t="s">
        <v>36</v>
      </c>
      <c r="K64" s="45" t="s">
        <v>37</v>
      </c>
      <c r="L64" s="46" t="s">
        <v>38</v>
      </c>
      <c r="M64" s="45" t="s">
        <v>39</v>
      </c>
      <c r="N64" s="46" t="s">
        <v>40</v>
      </c>
      <c r="O64" s="45" t="s">
        <v>41</v>
      </c>
      <c r="P64" s="46" t="s">
        <v>42</v>
      </c>
      <c r="Q64" s="47" t="s">
        <v>43</v>
      </c>
    </row>
    <row r="65" customFormat="false" ht="11.45" hidden="false" customHeight="true" outlineLevel="0" collapsed="false">
      <c r="A65" s="39" t="n">
        <v>1</v>
      </c>
      <c r="B65" s="48" t="s">
        <v>69</v>
      </c>
      <c r="C65" s="48"/>
      <c r="D65" s="48"/>
      <c r="E65" s="41" t="n">
        <f aca="false">Q65</f>
        <v>3376.4294925</v>
      </c>
      <c r="F65" s="42" t="n">
        <f aca="false">E65*A65</f>
        <v>3376.4294925</v>
      </c>
      <c r="G65" s="49" t="s">
        <v>47</v>
      </c>
      <c r="H65" s="50" t="n">
        <v>2106.35</v>
      </c>
      <c r="I65" s="51" t="n">
        <f aca="false">'INCREASE, LABOR, 911, WARRANTY,'!$A$5</f>
        <v>1.05</v>
      </c>
      <c r="J65" s="52" t="n">
        <f aca="false">I65*H65</f>
        <v>2211.6675</v>
      </c>
      <c r="K65" s="51" t="n">
        <f aca="false">'INCREASE, LABOR, 911, WARRANTY,'!$A$13</f>
        <v>1.07</v>
      </c>
      <c r="L65" s="52" t="n">
        <f aca="false">J65*K65</f>
        <v>2366.484225</v>
      </c>
      <c r="M65" s="51" t="n">
        <f aca="false">'INCREASE, LABOR, 911, WARRANTY,'!$A$17</f>
        <v>1.3</v>
      </c>
      <c r="N65" s="52" t="n">
        <f aca="false">L65*M65</f>
        <v>3076.4294925</v>
      </c>
      <c r="O65" s="53" t="n">
        <v>1</v>
      </c>
      <c r="P65" s="54" t="n">
        <f aca="false">'INCREASE, LABOR, 911, WARRANTY,'!$A$9</f>
        <v>300</v>
      </c>
      <c r="Q65" s="55" t="n">
        <f aca="false">(N65*O65)+(O65*P65)</f>
        <v>3376.4294925</v>
      </c>
    </row>
    <row r="66" customFormat="false" ht="11.45" hidden="false" customHeight="true" outlineLevel="0" collapsed="false">
      <c r="A66" s="39" t="n">
        <v>1</v>
      </c>
      <c r="B66" s="48" t="s">
        <v>70</v>
      </c>
      <c r="C66" s="48"/>
      <c r="D66" s="48"/>
      <c r="E66" s="41" t="n">
        <f aca="false">Q66</f>
        <v>1698.086135</v>
      </c>
      <c r="F66" s="42" t="n">
        <f aca="false">E66*A66</f>
        <v>1698.086135</v>
      </c>
      <c r="G66" s="77" t="s">
        <v>71</v>
      </c>
      <c r="H66" s="78" t="n">
        <f aca="false">H75</f>
        <v>1025.7</v>
      </c>
      <c r="I66" s="51" t="n">
        <f aca="false">'INCREASE, LABOR, 911, WARRANTY,'!$A$5</f>
        <v>1.05</v>
      </c>
      <c r="J66" s="52" t="n">
        <f aca="false">I66*H66</f>
        <v>1076.985</v>
      </c>
      <c r="K66" s="51" t="n">
        <f aca="false">'INCREASE, LABOR, 911, WARRANTY,'!$A$13</f>
        <v>1.07</v>
      </c>
      <c r="L66" s="52" t="n">
        <f aca="false">J66*K66</f>
        <v>1152.37395</v>
      </c>
      <c r="M66" s="51" t="n">
        <f aca="false">'INCREASE, LABOR, 911, WARRANTY,'!$A$17</f>
        <v>1.3</v>
      </c>
      <c r="N66" s="52" t="n">
        <f aca="false">L66*M66</f>
        <v>1498.086135</v>
      </c>
      <c r="O66" s="53" t="n">
        <v>1</v>
      </c>
      <c r="P66" s="54" t="n">
        <f aca="false">'INCREASE, LABOR, 911, WARRANTY,'!$B$9</f>
        <v>200</v>
      </c>
      <c r="Q66" s="55" t="n">
        <f aca="false">(N66*O66)+(O66*P66)</f>
        <v>1698.086135</v>
      </c>
    </row>
    <row r="67" customFormat="false" ht="11.45" hidden="false" customHeight="true" outlineLevel="0" collapsed="false">
      <c r="A67" s="39" t="n">
        <v>1</v>
      </c>
      <c r="B67" s="48" t="s">
        <v>72</v>
      </c>
      <c r="C67" s="48"/>
      <c r="D67" s="48"/>
      <c r="E67" s="41" t="n">
        <f aca="false">Q67</f>
        <v>408.954</v>
      </c>
      <c r="F67" s="42" t="n">
        <f aca="false">E67*A67</f>
        <v>408.954</v>
      </c>
      <c r="G67" s="49" t="s">
        <v>49</v>
      </c>
      <c r="H67" s="50" t="n">
        <v>280</v>
      </c>
      <c r="I67" s="58" t="n">
        <f aca="false">'INCREASE, LABOR, 911, WARRANTY,'!$A$5</f>
        <v>1.05</v>
      </c>
      <c r="J67" s="59" t="n">
        <f aca="false">I67*H67</f>
        <v>294</v>
      </c>
      <c r="K67" s="58" t="n">
        <f aca="false">'INCREASE, LABOR, 911, WARRANTY,'!$A$13</f>
        <v>1.07</v>
      </c>
      <c r="L67" s="59" t="n">
        <f aca="false">J67*K67</f>
        <v>314.58</v>
      </c>
      <c r="M67" s="58" t="n">
        <f aca="false">'INCREASE, LABOR, 911, WARRANTY,'!$A$17</f>
        <v>1.3</v>
      </c>
      <c r="N67" s="59" t="n">
        <f aca="false">L67*M67</f>
        <v>408.954</v>
      </c>
      <c r="O67" s="60" t="n">
        <v>1</v>
      </c>
      <c r="P67" s="61" t="n">
        <v>0</v>
      </c>
      <c r="Q67" s="62" t="n">
        <f aca="false">(N67*O67)+(O67*P67)</f>
        <v>408.954</v>
      </c>
    </row>
    <row r="68" customFormat="false" ht="11.45" hidden="false" customHeight="true" outlineLevel="0" collapsed="false">
      <c r="A68" s="39" t="n">
        <v>16</v>
      </c>
      <c r="B68" s="48" t="s">
        <v>73</v>
      </c>
      <c r="C68" s="48"/>
      <c r="D68" s="48"/>
      <c r="E68" s="41" t="n">
        <f aca="false">'INCREASE, LABOR, 911, WARRANTY,'!$C$5</f>
        <v>175</v>
      </c>
      <c r="F68" s="42" t="n">
        <f aca="false">E68*A68</f>
        <v>2800</v>
      </c>
      <c r="G68" s="77"/>
      <c r="H68" s="78"/>
      <c r="I68" s="68"/>
      <c r="J68" s="79"/>
      <c r="K68" s="68"/>
      <c r="L68" s="79"/>
      <c r="M68" s="68"/>
      <c r="N68" s="79"/>
      <c r="O68" s="80"/>
      <c r="P68" s="80"/>
      <c r="Q68" s="69" t="n">
        <f aca="false">SUM(Q65:Q67)</f>
        <v>5483.4696275</v>
      </c>
    </row>
    <row r="69" customFormat="false" ht="11.45" hidden="false" customHeight="true" outlineLevel="0" collapsed="false">
      <c r="A69" s="39"/>
      <c r="B69" s="81" t="s">
        <v>48</v>
      </c>
      <c r="C69" s="81"/>
      <c r="D69" s="81"/>
      <c r="E69" s="41"/>
      <c r="F69" s="57" t="n">
        <f aca="false">SUM(F65:F68)</f>
        <v>8283.4696275</v>
      </c>
      <c r="G69" s="64"/>
      <c r="H69" s="82" t="s">
        <v>74</v>
      </c>
      <c r="I69" s="83"/>
      <c r="J69" s="1"/>
      <c r="K69" s="67"/>
      <c r="L69" s="68"/>
      <c r="M69" s="64"/>
      <c r="N69" s="64"/>
      <c r="O69" s="64"/>
      <c r="P69" s="64"/>
      <c r="Q69" s="1"/>
    </row>
    <row r="70" customFormat="false" ht="11.45" hidden="false" customHeight="true" outlineLevel="0" collapsed="false">
      <c r="A70" s="39"/>
      <c r="B70" s="63" t="s">
        <v>58</v>
      </c>
      <c r="C70" s="63"/>
      <c r="D70" s="63"/>
      <c r="E70" s="41"/>
      <c r="F70" s="42" t="n">
        <f aca="false">E70*A70</f>
        <v>0</v>
      </c>
      <c r="G70" s="64"/>
      <c r="H70" s="84" t="n">
        <v>986.05</v>
      </c>
      <c r="I70" s="85" t="s">
        <v>75</v>
      </c>
      <c r="J70" s="1"/>
      <c r="K70" s="67"/>
      <c r="L70" s="68"/>
      <c r="M70" s="64"/>
      <c r="N70" s="64"/>
      <c r="O70" s="64"/>
      <c r="P70" s="64"/>
      <c r="Q70" s="68"/>
    </row>
    <row r="71" customFormat="false" ht="11.45" hidden="false" customHeight="true" outlineLevel="0" collapsed="false">
      <c r="A71" s="39"/>
      <c r="B71" s="86" t="s">
        <v>52</v>
      </c>
      <c r="C71" s="86"/>
      <c r="D71" s="86"/>
      <c r="E71" s="41"/>
      <c r="F71" s="42" t="n">
        <f aca="false">E71*A71</f>
        <v>0</v>
      </c>
      <c r="G71" s="64"/>
      <c r="H71" s="84" t="n">
        <v>26.44</v>
      </c>
      <c r="I71" s="85" t="s">
        <v>76</v>
      </c>
      <c r="J71" s="1"/>
      <c r="K71" s="67"/>
      <c r="L71" s="68"/>
      <c r="M71" s="64"/>
      <c r="N71" s="64"/>
      <c r="O71" s="64"/>
      <c r="P71" s="64"/>
      <c r="Q71" s="68"/>
    </row>
    <row r="72" customFormat="false" ht="11.45" hidden="false" customHeight="true" outlineLevel="0" collapsed="false">
      <c r="A72" s="39"/>
      <c r="B72" s="86" t="s">
        <v>53</v>
      </c>
      <c r="C72" s="86"/>
      <c r="D72" s="86"/>
      <c r="E72" s="41"/>
      <c r="F72" s="42" t="n">
        <f aca="false">E72*A72</f>
        <v>0</v>
      </c>
      <c r="G72" s="64"/>
      <c r="H72" s="84" t="n">
        <v>2.22</v>
      </c>
      <c r="I72" s="85" t="s">
        <v>77</v>
      </c>
      <c r="J72" s="1"/>
      <c r="K72" s="67"/>
      <c r="L72" s="68"/>
      <c r="M72" s="64"/>
      <c r="N72" s="64"/>
      <c r="O72" s="64"/>
      <c r="P72" s="64"/>
      <c r="Q72" s="64"/>
    </row>
    <row r="73" customFormat="false" ht="11.45" hidden="false" customHeight="true" outlineLevel="0" collapsed="false">
      <c r="A73" s="39"/>
      <c r="B73" s="48"/>
      <c r="C73" s="48"/>
      <c r="D73" s="48"/>
      <c r="E73" s="41"/>
      <c r="F73" s="42" t="n">
        <f aca="false">E73*A73</f>
        <v>0</v>
      </c>
      <c r="G73" s="64"/>
      <c r="H73" s="84" t="n">
        <v>6.76</v>
      </c>
      <c r="I73" s="87" t="s">
        <v>78</v>
      </c>
      <c r="J73" s="1"/>
      <c r="K73" s="67"/>
      <c r="L73" s="68"/>
      <c r="M73" s="64"/>
      <c r="N73" s="64"/>
      <c r="O73" s="64"/>
      <c r="P73" s="64"/>
      <c r="Q73" s="64"/>
    </row>
    <row r="74" customFormat="false" ht="11.45" hidden="false" customHeight="true" outlineLevel="0" collapsed="false">
      <c r="A74" s="39"/>
      <c r="B74" s="48"/>
      <c r="C74" s="48"/>
      <c r="D74" s="48"/>
      <c r="E74" s="41"/>
      <c r="F74" s="42" t="n">
        <f aca="false">E74*A74</f>
        <v>0</v>
      </c>
      <c r="G74" s="64"/>
      <c r="H74" s="88" t="n">
        <v>4.23</v>
      </c>
      <c r="I74" s="89" t="s">
        <v>79</v>
      </c>
      <c r="J74" s="1"/>
      <c r="K74" s="67"/>
      <c r="L74" s="68"/>
      <c r="M74" s="64"/>
      <c r="N74" s="64"/>
      <c r="O74" s="64"/>
      <c r="P74" s="64"/>
      <c r="Q74" s="64"/>
    </row>
    <row r="75" customFormat="false" ht="11.45" hidden="false" customHeight="true" outlineLevel="0" collapsed="false">
      <c r="A75" s="39"/>
      <c r="B75" s="48"/>
      <c r="C75" s="48"/>
      <c r="D75" s="48"/>
      <c r="E75" s="41"/>
      <c r="F75" s="42" t="n">
        <f aca="false">E75*A75</f>
        <v>0</v>
      </c>
      <c r="G75" s="64"/>
      <c r="H75" s="90" t="n">
        <f aca="false">SUM(H70:H74)</f>
        <v>1025.7</v>
      </c>
      <c r="I75" s="89"/>
      <c r="J75" s="1"/>
      <c r="K75" s="67"/>
      <c r="L75" s="68"/>
      <c r="M75" s="64"/>
      <c r="N75" s="64"/>
      <c r="O75" s="64"/>
      <c r="P75" s="64"/>
      <c r="Q75" s="64"/>
    </row>
    <row r="76" customFormat="false" ht="11.45" hidden="false" customHeight="true" outlineLevel="0" collapsed="false">
      <c r="A76" s="39"/>
      <c r="B76" s="48"/>
      <c r="C76" s="48"/>
      <c r="D76" s="48"/>
      <c r="E76" s="41"/>
      <c r="F76" s="42" t="n">
        <f aca="false">E76*A76</f>
        <v>0</v>
      </c>
      <c r="G76" s="64"/>
      <c r="H76" s="70"/>
      <c r="I76" s="66"/>
      <c r="J76" s="1"/>
      <c r="K76" s="67"/>
      <c r="L76" s="68"/>
      <c r="M76" s="64"/>
      <c r="N76" s="64"/>
      <c r="O76" s="64"/>
      <c r="P76" s="64"/>
      <c r="Q76" s="64"/>
    </row>
    <row r="77" customFormat="false" ht="5.1" hidden="false" customHeight="true" outlineLevel="0" collapsed="false">
      <c r="A77" s="74"/>
      <c r="B77" s="74"/>
      <c r="C77" s="74"/>
      <c r="D77" s="74"/>
      <c r="E77" s="74"/>
      <c r="F77" s="74"/>
      <c r="G77" s="74"/>
      <c r="H77" s="74"/>
      <c r="I77" s="74"/>
      <c r="J77" s="74"/>
      <c r="K77" s="74"/>
      <c r="L77" s="74"/>
      <c r="M77" s="74"/>
      <c r="N77" s="74"/>
      <c r="O77" s="74"/>
      <c r="P77" s="74"/>
      <c r="Q77" s="74"/>
    </row>
    <row r="78" s="3" customFormat="true" ht="14.4" hidden="false" customHeight="true" outlineLevel="0" collapsed="false">
      <c r="A78" s="91"/>
      <c r="B78" s="92" t="s">
        <v>80</v>
      </c>
      <c r="C78" s="91"/>
      <c r="D78" s="91"/>
      <c r="E78" s="93"/>
      <c r="F78" s="91"/>
      <c r="H78" s="94"/>
      <c r="K78" s="95"/>
      <c r="N78" s="94"/>
      <c r="R78" s="95"/>
      <c r="X78" s="95"/>
      <c r="AA78" s="94"/>
      <c r="AD78" s="95"/>
      <c r="AG78" s="94"/>
      <c r="AJ78" s="95"/>
      <c r="AM78" s="94"/>
      <c r="AP78" s="95"/>
      <c r="AS78" s="94"/>
      <c r="AV78" s="95"/>
      <c r="AY78" s="94"/>
      <c r="BB78" s="95"/>
      <c r="BE78" s="94"/>
      <c r="BH78" s="95"/>
      <c r="BK78" s="94"/>
      <c r="BN78" s="95"/>
      <c r="BQ78" s="94"/>
      <c r="BT78" s="95"/>
      <c r="BW78" s="94"/>
      <c r="BZ78" s="95"/>
      <c r="CC78" s="94"/>
      <c r="CF78" s="95"/>
      <c r="CI78" s="94"/>
      <c r="CL78" s="95"/>
      <c r="CO78" s="94"/>
      <c r="CR78" s="95"/>
      <c r="CU78" s="94"/>
      <c r="CX78" s="95"/>
      <c r="DA78" s="94"/>
      <c r="DD78" s="95"/>
      <c r="DG78" s="94"/>
      <c r="DJ78" s="95"/>
      <c r="DM78" s="94"/>
      <c r="DP78" s="95"/>
      <c r="DS78" s="94"/>
      <c r="DV78" s="95"/>
      <c r="DY78" s="94"/>
      <c r="EB78" s="95"/>
      <c r="EE78" s="94"/>
      <c r="EH78" s="95"/>
      <c r="EK78" s="94"/>
      <c r="EN78" s="95"/>
      <c r="EQ78" s="94"/>
      <c r="ET78" s="95"/>
      <c r="EW78" s="94"/>
      <c r="EZ78" s="95"/>
      <c r="FC78" s="94"/>
      <c r="FF78" s="95"/>
      <c r="FI78" s="94"/>
      <c r="FL78" s="95"/>
      <c r="FO78" s="94"/>
      <c r="FR78" s="95"/>
      <c r="FU78" s="94"/>
      <c r="FX78" s="95"/>
      <c r="GA78" s="94"/>
      <c r="GD78" s="95"/>
      <c r="GG78" s="94"/>
      <c r="GJ78" s="95"/>
      <c r="GM78" s="94"/>
      <c r="GP78" s="95"/>
      <c r="GS78" s="94"/>
      <c r="GV78" s="95"/>
      <c r="GY78" s="94"/>
      <c r="HB78" s="95"/>
      <c r="HE78" s="94"/>
      <c r="HH78" s="95"/>
      <c r="HK78" s="94"/>
      <c r="HN78" s="95"/>
      <c r="HQ78" s="94"/>
      <c r="HT78" s="95"/>
      <c r="HW78" s="94"/>
      <c r="HZ78" s="95"/>
      <c r="IC78" s="94"/>
      <c r="IF78" s="95"/>
      <c r="II78" s="94"/>
      <c r="IL78" s="95"/>
      <c r="IO78" s="94"/>
      <c r="IR78" s="95"/>
      <c r="IU78" s="94"/>
    </row>
    <row r="79" customFormat="false" ht="172.65" hidden="false" customHeight="true" outlineLevel="0" collapsed="false">
      <c r="A79" s="64"/>
      <c r="B79" s="96" t="s">
        <v>81</v>
      </c>
      <c r="C79" s="96"/>
      <c r="D79" s="96"/>
      <c r="E79" s="64"/>
      <c r="F79" s="64"/>
    </row>
    <row r="80" s="3" customFormat="true" ht="14.4" hidden="false" customHeight="true" outlineLevel="0" collapsed="false">
      <c r="A80" s="91"/>
      <c r="B80" s="92"/>
      <c r="C80" s="91"/>
      <c r="D80" s="91"/>
      <c r="E80" s="93"/>
      <c r="F80" s="91"/>
      <c r="H80" s="94"/>
      <c r="K80" s="95"/>
      <c r="N80" s="94"/>
      <c r="R80" s="95"/>
      <c r="X80" s="95"/>
      <c r="AA80" s="94"/>
      <c r="AD80" s="95"/>
      <c r="AG80" s="94"/>
      <c r="AJ80" s="95"/>
      <c r="AM80" s="94"/>
      <c r="AP80" s="95"/>
      <c r="AS80" s="94"/>
      <c r="AV80" s="95"/>
      <c r="AY80" s="94"/>
      <c r="BB80" s="95"/>
      <c r="BE80" s="94"/>
      <c r="BH80" s="95"/>
      <c r="BK80" s="94"/>
      <c r="BN80" s="95"/>
      <c r="BQ80" s="94"/>
      <c r="BT80" s="95"/>
      <c r="BW80" s="94"/>
      <c r="BZ80" s="95"/>
      <c r="CC80" s="94"/>
      <c r="CF80" s="95"/>
      <c r="CI80" s="94"/>
      <c r="CL80" s="95"/>
      <c r="CO80" s="94"/>
      <c r="CR80" s="95"/>
      <c r="CU80" s="94"/>
      <c r="CX80" s="95"/>
      <c r="DA80" s="94"/>
      <c r="DD80" s="95"/>
      <c r="DG80" s="94"/>
      <c r="DJ80" s="95"/>
      <c r="DM80" s="94"/>
      <c r="DP80" s="95"/>
      <c r="DS80" s="94"/>
      <c r="DV80" s="95"/>
      <c r="DY80" s="94"/>
      <c r="EB80" s="95"/>
      <c r="EE80" s="94"/>
      <c r="EH80" s="95"/>
      <c r="EK80" s="94"/>
      <c r="EN80" s="95"/>
      <c r="EQ80" s="94"/>
      <c r="ET80" s="95"/>
      <c r="EW80" s="94"/>
      <c r="EZ80" s="95"/>
      <c r="FC80" s="94"/>
      <c r="FF80" s="95"/>
      <c r="FI80" s="94"/>
      <c r="FL80" s="95"/>
      <c r="FO80" s="94"/>
      <c r="FR80" s="95"/>
      <c r="FU80" s="94"/>
      <c r="FX80" s="95"/>
      <c r="GA80" s="94"/>
      <c r="GD80" s="95"/>
      <c r="GG80" s="94"/>
      <c r="GJ80" s="95"/>
      <c r="GM80" s="94"/>
      <c r="GP80" s="95"/>
      <c r="GS80" s="94"/>
      <c r="GV80" s="95"/>
      <c r="GY80" s="94"/>
      <c r="HB80" s="95"/>
      <c r="HE80" s="94"/>
      <c r="HH80" s="95"/>
      <c r="HK80" s="94"/>
      <c r="HN80" s="95"/>
      <c r="HQ80" s="94"/>
      <c r="HT80" s="95"/>
      <c r="HW80" s="94"/>
      <c r="HZ80" s="95"/>
      <c r="IC80" s="94"/>
      <c r="IF80" s="95"/>
      <c r="II80" s="94"/>
      <c r="IL80" s="95"/>
      <c r="IO80" s="94"/>
      <c r="IR80" s="95"/>
      <c r="IU80" s="94"/>
    </row>
    <row r="81" customFormat="false" ht="26.45" hidden="false" customHeight="true" outlineLevel="0" collapsed="false">
      <c r="A81" s="97" t="s">
        <v>16</v>
      </c>
      <c r="B81" s="97"/>
      <c r="C81" s="97"/>
      <c r="D81" s="97"/>
      <c r="E81" s="97"/>
      <c r="F81" s="97"/>
      <c r="G81" s="97"/>
      <c r="H81" s="97"/>
      <c r="I81" s="97"/>
      <c r="J81" s="97"/>
      <c r="K81" s="97"/>
      <c r="L81" s="97"/>
      <c r="M81" s="98"/>
      <c r="N81" s="98"/>
      <c r="O81" s="98"/>
      <c r="P81" s="98"/>
      <c r="Q81" s="98"/>
    </row>
  </sheetData>
  <mergeCells count="79">
    <mergeCell ref="A1:F1"/>
    <mergeCell ref="B2:D2"/>
    <mergeCell ref="A3:Q3"/>
    <mergeCell ref="B4:D4"/>
    <mergeCell ref="B5:D5"/>
    <mergeCell ref="B6:D6"/>
    <mergeCell ref="B7:D7"/>
    <mergeCell ref="B8:D8"/>
    <mergeCell ref="B9:D9"/>
    <mergeCell ref="B10:D10"/>
    <mergeCell ref="B11:D11"/>
    <mergeCell ref="B12:D12"/>
    <mergeCell ref="A13:Q13"/>
    <mergeCell ref="B14:D14"/>
    <mergeCell ref="B15:D15"/>
    <mergeCell ref="B16:D16"/>
    <mergeCell ref="B17:D17"/>
    <mergeCell ref="B18:D18"/>
    <mergeCell ref="B19:D19"/>
    <mergeCell ref="B20:D20"/>
    <mergeCell ref="B21:D21"/>
    <mergeCell ref="B22:D22"/>
    <mergeCell ref="A23:Q23"/>
    <mergeCell ref="B24:D24"/>
    <mergeCell ref="B25:D25"/>
    <mergeCell ref="B26:D26"/>
    <mergeCell ref="B27:D27"/>
    <mergeCell ref="B28:D28"/>
    <mergeCell ref="B29:D29"/>
    <mergeCell ref="B30:D30"/>
    <mergeCell ref="B31:D31"/>
    <mergeCell ref="B32:D32"/>
    <mergeCell ref="A33:Q33"/>
    <mergeCell ref="B34:D34"/>
    <mergeCell ref="B35:D35"/>
    <mergeCell ref="B36:D36"/>
    <mergeCell ref="B37:D37"/>
    <mergeCell ref="B38:D38"/>
    <mergeCell ref="B39:D39"/>
    <mergeCell ref="B40:D40"/>
    <mergeCell ref="B41:D41"/>
    <mergeCell ref="B42:D42"/>
    <mergeCell ref="A43:Q43"/>
    <mergeCell ref="B44:D44"/>
    <mergeCell ref="B45:D45"/>
    <mergeCell ref="B46:D46"/>
    <mergeCell ref="B47:D47"/>
    <mergeCell ref="B48:D48"/>
    <mergeCell ref="B49:D49"/>
    <mergeCell ref="B50:D50"/>
    <mergeCell ref="B51:D51"/>
    <mergeCell ref="B52:D52"/>
    <mergeCell ref="A53:Q53"/>
    <mergeCell ref="B54:D54"/>
    <mergeCell ref="B55:D55"/>
    <mergeCell ref="B56:D56"/>
    <mergeCell ref="B57:D57"/>
    <mergeCell ref="B58:D58"/>
    <mergeCell ref="B59:D59"/>
    <mergeCell ref="B60:D60"/>
    <mergeCell ref="B61:D61"/>
    <mergeCell ref="B62:D62"/>
    <mergeCell ref="A63:Q63"/>
    <mergeCell ref="B64:D64"/>
    <mergeCell ref="B65:D65"/>
    <mergeCell ref="B66:D66"/>
    <mergeCell ref="B67:D67"/>
    <mergeCell ref="B68:D68"/>
    <mergeCell ref="B69:D69"/>
    <mergeCell ref="B70:D70"/>
    <mergeCell ref="B71:D71"/>
    <mergeCell ref="B72:D72"/>
    <mergeCell ref="B73:D73"/>
    <mergeCell ref="B74:D74"/>
    <mergeCell ref="B75:D75"/>
    <mergeCell ref="B76:D76"/>
    <mergeCell ref="A77:Q77"/>
    <mergeCell ref="B79:D79"/>
    <mergeCell ref="A81:L81"/>
  </mergeCells>
  <printOptions headings="false" gridLines="false" gridLinesSet="true" horizontalCentered="false" verticalCentered="false"/>
  <pageMargins left="0.7875" right="0.7875" top="0.7875" bottom="0.78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T3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E21" activeCellId="0" sqref="E21"/>
    </sheetView>
  </sheetViews>
  <sheetFormatPr defaultColWidth="11.9765625" defaultRowHeight="12.8" zeroHeight="false" outlineLevelRow="0" outlineLevelCol="0"/>
  <cols>
    <col collapsed="false" customWidth="true" hidden="false" outlineLevel="0" max="3" min="1" style="3" width="10.46"/>
    <col collapsed="false" customWidth="true" hidden="false" outlineLevel="0" max="4" min="4" style="3" width="30.46"/>
    <col collapsed="false" customWidth="true" hidden="false" outlineLevel="0" max="6" min="5" style="3" width="10.46"/>
    <col collapsed="false" customWidth="true" hidden="false" outlineLevel="0" max="8" min="7" style="3" width="12.48"/>
    <col collapsed="false" customWidth="true" hidden="false" outlineLevel="0" max="9" min="9" style="3" width="10.46"/>
    <col collapsed="false" customWidth="true" hidden="false" outlineLevel="0" max="10" min="10" style="3" width="12.48"/>
    <col collapsed="false" customWidth="true" hidden="false" outlineLevel="0" max="257" min="11" style="3" width="10.46"/>
  </cols>
  <sheetData>
    <row r="1" customFormat="false" ht="28.8" hidden="false" customHeight="true" outlineLevel="0" collapsed="false">
      <c r="A1" s="99" t="s">
        <v>82</v>
      </c>
      <c r="B1" s="99"/>
      <c r="C1" s="99"/>
      <c r="D1" s="99"/>
      <c r="E1" s="99"/>
      <c r="F1" s="99"/>
      <c r="G1" s="100"/>
    </row>
    <row r="2" customFormat="false" ht="13.1" hidden="false" customHeight="true" outlineLevel="0" collapsed="false">
      <c r="A2" s="37" t="s">
        <v>27</v>
      </c>
      <c r="B2" s="37" t="s">
        <v>28</v>
      </c>
      <c r="C2" s="37"/>
      <c r="D2" s="37"/>
      <c r="E2" s="37" t="s">
        <v>29</v>
      </c>
      <c r="F2" s="37" t="s">
        <v>30</v>
      </c>
      <c r="G2" s="100"/>
    </row>
    <row r="3" customFormat="false" ht="5.1" hidden="false" customHeight="true" outlineLevel="0" collapsed="false">
      <c r="A3" s="74"/>
      <c r="B3" s="74"/>
      <c r="C3" s="74"/>
      <c r="D3" s="74"/>
      <c r="E3" s="74"/>
      <c r="F3" s="74"/>
      <c r="G3" s="74"/>
      <c r="H3" s="74"/>
      <c r="I3" s="74"/>
      <c r="J3" s="74"/>
      <c r="K3" s="74"/>
      <c r="L3" s="74"/>
      <c r="M3" s="74"/>
      <c r="N3" s="74"/>
      <c r="O3" s="74"/>
      <c r="P3" s="74"/>
      <c r="Q3" s="74"/>
    </row>
    <row r="4" customFormat="false" ht="14.75" hidden="false" customHeight="true" outlineLevel="0" collapsed="false">
      <c r="A4" s="39"/>
      <c r="B4" s="101" t="s">
        <v>82</v>
      </c>
      <c r="C4" s="101"/>
      <c r="D4" s="101"/>
      <c r="E4" s="102"/>
      <c r="F4" s="42" t="n">
        <f aca="false">E4*A4</f>
        <v>0</v>
      </c>
      <c r="G4" s="103" t="s">
        <v>33</v>
      </c>
      <c r="H4" s="104" t="s">
        <v>34</v>
      </c>
      <c r="I4" s="45" t="s">
        <v>35</v>
      </c>
      <c r="J4" s="46" t="s">
        <v>36</v>
      </c>
      <c r="K4" s="45" t="s">
        <v>37</v>
      </c>
      <c r="L4" s="46" t="s">
        <v>38</v>
      </c>
      <c r="M4" s="45" t="s">
        <v>39</v>
      </c>
      <c r="N4" s="46" t="s">
        <v>40</v>
      </c>
      <c r="O4" s="45" t="s">
        <v>41</v>
      </c>
      <c r="P4" s="46" t="s">
        <v>42</v>
      </c>
      <c r="Q4" s="47" t="s">
        <v>43</v>
      </c>
    </row>
    <row r="5" customFormat="false" ht="14.75" hidden="false" customHeight="true" outlineLevel="0" collapsed="false">
      <c r="A5" s="39" t="n">
        <v>1</v>
      </c>
      <c r="B5" s="48" t="s">
        <v>83</v>
      </c>
      <c r="C5" s="48" t="n">
        <v>165</v>
      </c>
      <c r="D5" s="48" t="n">
        <v>215</v>
      </c>
      <c r="E5" s="102" t="n">
        <f aca="false">$Q5</f>
        <v>434.3145215</v>
      </c>
      <c r="F5" s="42" t="n">
        <f aca="false">E5*A5</f>
        <v>434.3145215</v>
      </c>
      <c r="G5" s="49" t="s">
        <v>84</v>
      </c>
      <c r="H5" s="50" t="n">
        <v>263.13</v>
      </c>
      <c r="I5" s="58" t="n">
        <f aca="false">'INCREASE, LABOR, 911, WARRANTY,'!A5</f>
        <v>1.05</v>
      </c>
      <c r="J5" s="105" t="n">
        <f aca="false">I5*H5</f>
        <v>276.2865</v>
      </c>
      <c r="K5" s="58" t="n">
        <f aca="false">'INCREASE, LABOR, 911, WARRANTY,'!A13</f>
        <v>1.07</v>
      </c>
      <c r="L5" s="105" t="n">
        <f aca="false">J5*K5</f>
        <v>295.626555</v>
      </c>
      <c r="M5" s="58" t="n">
        <f aca="false">'INCREASE, LABOR, 911, WARRANTY,'!A17</f>
        <v>1.3</v>
      </c>
      <c r="N5" s="105" t="n">
        <f aca="false">L5*M5</f>
        <v>384.3145215</v>
      </c>
      <c r="O5" s="106" t="n">
        <v>1</v>
      </c>
      <c r="P5" s="107" t="n">
        <v>50</v>
      </c>
      <c r="Q5" s="108" t="n">
        <f aca="false">(N5*O5)+(O5*P5)</f>
        <v>434.3145215</v>
      </c>
    </row>
    <row r="6" customFormat="false" ht="14.75" hidden="false" customHeight="true" outlineLevel="0" collapsed="false">
      <c r="A6" s="39" t="n">
        <v>2</v>
      </c>
      <c r="B6" s="48" t="s">
        <v>46</v>
      </c>
      <c r="C6" s="48"/>
      <c r="D6" s="48"/>
      <c r="E6" s="102" t="n">
        <f aca="false">'INCREASE, LABOR, 911, WARRANTY,'!$C$5</f>
        <v>175</v>
      </c>
      <c r="F6" s="42" t="n">
        <f aca="false">E6*A6</f>
        <v>350</v>
      </c>
      <c r="G6" s="109" t="s">
        <v>84</v>
      </c>
      <c r="H6" s="110" t="n">
        <v>239.21</v>
      </c>
      <c r="P6" s="67" t="s">
        <v>51</v>
      </c>
      <c r="Q6" s="62" t="n">
        <f aca="false">SUM(Q5:Q5)</f>
        <v>434.3145215</v>
      </c>
    </row>
    <row r="7" customFormat="false" ht="13.1" hidden="false" customHeight="true" outlineLevel="0" collapsed="false">
      <c r="A7" s="39"/>
      <c r="B7" s="48"/>
      <c r="C7" s="48"/>
      <c r="D7" s="48"/>
      <c r="E7" s="102"/>
      <c r="F7" s="111" t="n">
        <f aca="false">SUM(F5:F6)</f>
        <v>784.3145215</v>
      </c>
      <c r="J7" s="64"/>
      <c r="K7" s="67"/>
      <c r="L7" s="68"/>
      <c r="M7" s="64"/>
    </row>
    <row r="8" customFormat="false" ht="13.1" hidden="false" customHeight="true" outlineLevel="0" collapsed="false">
      <c r="A8" s="39"/>
      <c r="B8" s="48"/>
      <c r="C8" s="48"/>
      <c r="D8" s="48"/>
      <c r="E8" s="102"/>
      <c r="F8" s="111"/>
      <c r="G8" s="64"/>
      <c r="H8" s="64"/>
      <c r="I8" s="66"/>
      <c r="J8" s="64"/>
      <c r="K8" s="64"/>
      <c r="L8" s="64"/>
      <c r="M8" s="64"/>
    </row>
    <row r="9" s="3" customFormat="true" ht="14.4" hidden="false" customHeight="true" outlineLevel="0" collapsed="false">
      <c r="A9" s="112"/>
      <c r="B9" s="113"/>
      <c r="C9" s="113"/>
      <c r="D9" s="113"/>
      <c r="E9" s="114"/>
      <c r="F9" s="115"/>
      <c r="G9" s="116"/>
    </row>
    <row r="10" customFormat="false" ht="5.1" hidden="false" customHeight="true" outlineLevel="0" collapsed="false">
      <c r="A10" s="74"/>
      <c r="B10" s="74"/>
      <c r="C10" s="74"/>
      <c r="D10" s="74"/>
      <c r="E10" s="74"/>
      <c r="F10" s="74"/>
      <c r="G10" s="74"/>
      <c r="H10" s="74"/>
      <c r="I10" s="74"/>
      <c r="J10" s="74"/>
      <c r="K10" s="74"/>
      <c r="L10" s="74"/>
      <c r="M10" s="74"/>
      <c r="N10" s="74"/>
      <c r="O10" s="74"/>
      <c r="P10" s="74"/>
      <c r="Q10" s="74"/>
    </row>
    <row r="11" s="3" customFormat="true" ht="14.4" hidden="false" customHeight="true" outlineLevel="0" collapsed="false">
      <c r="A11" s="91"/>
      <c r="B11" s="92" t="s">
        <v>28</v>
      </c>
      <c r="C11" s="91"/>
      <c r="D11" s="91"/>
      <c r="E11" s="93"/>
      <c r="F11" s="91"/>
      <c r="H11" s="94"/>
      <c r="K11" s="95"/>
      <c r="N11" s="94"/>
      <c r="Q11" s="95"/>
      <c r="T11" s="94"/>
      <c r="W11" s="95"/>
      <c r="Z11" s="94"/>
      <c r="AC11" s="95"/>
      <c r="AF11" s="94"/>
      <c r="AI11" s="95"/>
      <c r="AL11" s="94"/>
      <c r="AO11" s="95"/>
      <c r="AR11" s="94"/>
      <c r="AU11" s="95"/>
      <c r="AX11" s="94"/>
      <c r="BA11" s="95"/>
      <c r="BD11" s="94"/>
      <c r="BG11" s="95"/>
      <c r="BJ11" s="94"/>
      <c r="BM11" s="95"/>
      <c r="BP11" s="94"/>
      <c r="BS11" s="95"/>
      <c r="BV11" s="94"/>
      <c r="BY11" s="95"/>
      <c r="CB11" s="94"/>
      <c r="CE11" s="95"/>
      <c r="CH11" s="94"/>
      <c r="CK11" s="95"/>
      <c r="CN11" s="94"/>
      <c r="CQ11" s="95"/>
      <c r="CT11" s="94"/>
      <c r="CW11" s="95"/>
      <c r="CZ11" s="94"/>
      <c r="DC11" s="95"/>
      <c r="DF11" s="94"/>
      <c r="DI11" s="95"/>
      <c r="DL11" s="94"/>
      <c r="DO11" s="95"/>
      <c r="DR11" s="94"/>
      <c r="DU11" s="95"/>
      <c r="DX11" s="94"/>
      <c r="EA11" s="95"/>
      <c r="ED11" s="94"/>
      <c r="EG11" s="95"/>
      <c r="EJ11" s="94"/>
      <c r="EM11" s="95"/>
      <c r="EP11" s="94"/>
      <c r="ES11" s="95"/>
      <c r="EV11" s="94"/>
      <c r="EY11" s="95"/>
      <c r="FB11" s="94"/>
      <c r="FE11" s="95"/>
      <c r="FH11" s="94"/>
      <c r="FK11" s="95"/>
      <c r="FN11" s="94"/>
      <c r="FQ11" s="95"/>
      <c r="FT11" s="94"/>
      <c r="FW11" s="95"/>
      <c r="FZ11" s="94"/>
      <c r="GC11" s="95"/>
      <c r="GF11" s="94"/>
      <c r="GI11" s="95"/>
      <c r="GL11" s="94"/>
      <c r="GO11" s="95"/>
      <c r="GR11" s="94"/>
      <c r="GU11" s="95"/>
      <c r="GX11" s="94"/>
      <c r="HA11" s="95"/>
      <c r="HD11" s="94"/>
      <c r="HG11" s="95"/>
      <c r="HJ11" s="94"/>
      <c r="HM11" s="95"/>
      <c r="HP11" s="94"/>
      <c r="HS11" s="95"/>
      <c r="HV11" s="94"/>
      <c r="HY11" s="95"/>
      <c r="IB11" s="94"/>
      <c r="IE11" s="95"/>
      <c r="IH11" s="94"/>
      <c r="IK11" s="95"/>
      <c r="IN11" s="94"/>
      <c r="IQ11" s="95"/>
      <c r="IT11" s="94"/>
    </row>
    <row r="12" customFormat="false" ht="60.05" hidden="false" customHeight="true" outlineLevel="0" collapsed="false">
      <c r="A12" s="117"/>
      <c r="B12" s="117" t="s">
        <v>85</v>
      </c>
      <c r="C12" s="117"/>
      <c r="D12" s="117"/>
      <c r="E12" s="117"/>
      <c r="F12" s="117"/>
      <c r="G12" s="117"/>
    </row>
    <row r="13" s="3" customFormat="true" ht="14.4" hidden="false" customHeight="true" outlineLevel="0" collapsed="false">
      <c r="A13" s="118"/>
      <c r="B13" s="92"/>
      <c r="C13" s="91"/>
      <c r="D13" s="91"/>
      <c r="E13" s="93"/>
      <c r="F13" s="91"/>
      <c r="H13" s="94"/>
      <c r="K13" s="95"/>
      <c r="N13" s="94"/>
      <c r="Q13" s="95"/>
      <c r="T13" s="94"/>
      <c r="W13" s="95"/>
      <c r="Z13" s="94"/>
      <c r="AC13" s="95"/>
      <c r="AF13" s="94"/>
      <c r="AI13" s="95"/>
      <c r="AL13" s="94"/>
      <c r="AO13" s="95"/>
      <c r="AR13" s="94"/>
      <c r="AU13" s="95"/>
      <c r="AX13" s="94"/>
      <c r="BA13" s="95"/>
      <c r="BD13" s="94"/>
      <c r="BG13" s="95"/>
      <c r="BJ13" s="94"/>
      <c r="BM13" s="95"/>
      <c r="BP13" s="94"/>
      <c r="BS13" s="95"/>
      <c r="BV13" s="94"/>
      <c r="BY13" s="95"/>
      <c r="CB13" s="94"/>
      <c r="CE13" s="95"/>
      <c r="CH13" s="94"/>
      <c r="CK13" s="95"/>
      <c r="CN13" s="94"/>
      <c r="CQ13" s="95"/>
      <c r="CT13" s="94"/>
      <c r="CW13" s="95"/>
      <c r="CZ13" s="94"/>
      <c r="DC13" s="95"/>
      <c r="DF13" s="94"/>
      <c r="DI13" s="95"/>
      <c r="DL13" s="94"/>
      <c r="DO13" s="95"/>
      <c r="DR13" s="94"/>
      <c r="DU13" s="95"/>
      <c r="DX13" s="94"/>
      <c r="EA13" s="95"/>
      <c r="ED13" s="94"/>
      <c r="EG13" s="95"/>
      <c r="EJ13" s="94"/>
      <c r="EM13" s="95"/>
      <c r="EP13" s="94"/>
      <c r="ES13" s="95"/>
      <c r="EV13" s="94"/>
      <c r="EY13" s="95"/>
      <c r="FB13" s="94"/>
      <c r="FE13" s="95"/>
      <c r="FH13" s="94"/>
      <c r="FK13" s="95"/>
      <c r="FN13" s="94"/>
      <c r="FQ13" s="95"/>
      <c r="FT13" s="94"/>
      <c r="FW13" s="95"/>
      <c r="FZ13" s="94"/>
      <c r="GC13" s="95"/>
      <c r="GF13" s="94"/>
      <c r="GI13" s="95"/>
      <c r="GL13" s="94"/>
      <c r="GO13" s="95"/>
      <c r="GR13" s="94"/>
      <c r="GU13" s="95"/>
      <c r="GX13" s="94"/>
      <c r="HA13" s="95"/>
      <c r="HD13" s="94"/>
      <c r="HG13" s="95"/>
      <c r="HJ13" s="94"/>
      <c r="HM13" s="95"/>
      <c r="HP13" s="94"/>
      <c r="HS13" s="95"/>
      <c r="HV13" s="94"/>
      <c r="HY13" s="95"/>
      <c r="IB13" s="94"/>
      <c r="IE13" s="95"/>
      <c r="IH13" s="94"/>
      <c r="IK13" s="95"/>
      <c r="IN13" s="94"/>
      <c r="IQ13" s="95"/>
      <c r="IT13" s="94"/>
    </row>
    <row r="14" customFormat="false" ht="31.45" hidden="false" customHeight="true" outlineLevel="0" collapsed="false">
      <c r="A14" s="119" t="s">
        <v>16</v>
      </c>
      <c r="B14" s="119"/>
      <c r="C14" s="119"/>
      <c r="D14" s="119"/>
      <c r="E14" s="119"/>
      <c r="F14" s="119"/>
      <c r="G14" s="119"/>
      <c r="H14" s="119"/>
      <c r="I14" s="119"/>
      <c r="J14" s="119"/>
      <c r="K14" s="98"/>
      <c r="L14" s="98"/>
      <c r="M14" s="98"/>
      <c r="N14" s="98"/>
    </row>
    <row r="16" customFormat="false" ht="12.45" hidden="false" customHeight="true" outlineLevel="0" collapsed="false"/>
    <row r="17" customFormat="false" ht="12.45" hidden="false" customHeight="true" outlineLevel="0" collapsed="false">
      <c r="A17" s="120"/>
    </row>
    <row r="24" customFormat="false" ht="12.8" hidden="false" customHeight="false" outlineLevel="0" collapsed="false">
      <c r="C24" s="120"/>
    </row>
    <row r="26" customFormat="false" ht="12.8" hidden="false" customHeight="false" outlineLevel="0" collapsed="false">
      <c r="C26" s="120"/>
    </row>
    <row r="28" customFormat="false" ht="12.8" hidden="false" customHeight="false" outlineLevel="0" collapsed="false">
      <c r="C28" s="120"/>
    </row>
    <row r="30" customFormat="false" ht="12.8" hidden="false" customHeight="false" outlineLevel="0" collapsed="false">
      <c r="C30" s="120"/>
    </row>
    <row r="32" customFormat="false" ht="12.8" hidden="false" customHeight="false" outlineLevel="0" collapsed="false">
      <c r="C32" s="120"/>
    </row>
    <row r="34" customFormat="false" ht="12.8" hidden="false" customHeight="false" outlineLevel="0" collapsed="false">
      <c r="C34" s="120"/>
    </row>
    <row r="36" customFormat="false" ht="12.8" hidden="false" customHeight="false" outlineLevel="0" collapsed="false">
      <c r="C36" s="120"/>
    </row>
  </sheetData>
  <mergeCells count="12">
    <mergeCell ref="A1:F1"/>
    <mergeCell ref="B2:D2"/>
    <mergeCell ref="A3:Q3"/>
    <mergeCell ref="B4:D4"/>
    <mergeCell ref="B5:D5"/>
    <mergeCell ref="B6:D6"/>
    <mergeCell ref="B7:D7"/>
    <mergeCell ref="B8:D8"/>
    <mergeCell ref="B9:D9"/>
    <mergeCell ref="A10:Q10"/>
    <mergeCell ref="B12:D12"/>
    <mergeCell ref="A14:J14"/>
  </mergeCells>
  <printOptions headings="false" gridLines="false" gridLinesSet="true" horizontalCentered="false" verticalCentered="false"/>
  <pageMargins left="0.7875" right="0.7875" top="0.7875" bottom="0.78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S335"/>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selection pane="topLeft" activeCell="B25" activeCellId="0" sqref="B25"/>
    </sheetView>
  </sheetViews>
  <sheetFormatPr defaultColWidth="8.4609375" defaultRowHeight="12.8" zeroHeight="false" outlineLevelRow="0" outlineLevelCol="0"/>
  <cols>
    <col collapsed="false" customWidth="true" hidden="false" outlineLevel="0" max="1" min="1" style="3" width="13.48"/>
    <col collapsed="false" customWidth="true" hidden="false" outlineLevel="0" max="3" min="2" style="3" width="11.48"/>
    <col collapsed="false" customWidth="true" hidden="false" outlineLevel="0" max="4" min="4" style="3" width="30.46"/>
    <col collapsed="false" customWidth="true" hidden="false" outlineLevel="0" max="6" min="5" style="3" width="10.46"/>
    <col collapsed="false" customWidth="true" hidden="false" outlineLevel="0" max="7" min="7" style="3" width="13.48"/>
    <col collapsed="false" customWidth="true" hidden="false" outlineLevel="0" max="8" min="8" style="3" width="10.65"/>
    <col collapsed="false" customWidth="false" hidden="false" outlineLevel="0" max="9" min="9" style="3" width="8.48"/>
    <col collapsed="false" customWidth="true" hidden="false" outlineLevel="0" max="10" min="10" style="3" width="12.48"/>
    <col collapsed="false" customWidth="true" hidden="false" outlineLevel="0" max="11" min="11" style="64" width="9.47"/>
    <col collapsed="false" customWidth="true" hidden="false" outlineLevel="0" max="12" min="12" style="64" width="10.46"/>
    <col collapsed="false" customWidth="false" hidden="false" outlineLevel="0" max="13" min="13" style="121" width="8.48"/>
    <col collapsed="false" customWidth="true" hidden="false" outlineLevel="0" max="14" min="14" style="121" width="9.47"/>
    <col collapsed="false" customWidth="true" hidden="false" outlineLevel="0" max="15" min="15" style="3" width="7.49"/>
    <col collapsed="false" customWidth="true" hidden="false" outlineLevel="0" max="18" min="16" style="3" width="10.46"/>
    <col collapsed="false" customWidth="true" hidden="false" outlineLevel="0" max="257" min="19" style="3" width="7.49"/>
  </cols>
  <sheetData>
    <row r="1" customFormat="false" ht="28.8" hidden="false" customHeight="true" outlineLevel="0" collapsed="false">
      <c r="A1" s="122" t="s">
        <v>86</v>
      </c>
      <c r="B1" s="122"/>
      <c r="C1" s="122"/>
      <c r="D1" s="122"/>
      <c r="E1" s="122"/>
      <c r="F1" s="122"/>
      <c r="K1" s="123"/>
      <c r="L1" s="124"/>
      <c r="M1" s="125"/>
    </row>
    <row r="2" customFormat="false" ht="12.8" hidden="false" customHeight="true" outlineLevel="0" collapsed="false">
      <c r="A2" s="37" t="s">
        <v>27</v>
      </c>
      <c r="B2" s="37" t="s">
        <v>28</v>
      </c>
      <c r="C2" s="37"/>
      <c r="D2" s="37"/>
      <c r="E2" s="37" t="s">
        <v>29</v>
      </c>
      <c r="F2" s="37" t="s">
        <v>30</v>
      </c>
      <c r="K2" s="123"/>
      <c r="L2" s="124"/>
      <c r="M2" s="125"/>
    </row>
    <row r="3" customFormat="false" ht="17.4" hidden="false" customHeight="true" outlineLevel="0" collapsed="false">
      <c r="A3" s="38" t="s">
        <v>87</v>
      </c>
      <c r="B3" s="38"/>
      <c r="C3" s="38"/>
      <c r="D3" s="38"/>
      <c r="E3" s="38"/>
      <c r="F3" s="38"/>
      <c r="G3" s="38"/>
      <c r="H3" s="38"/>
      <c r="I3" s="38"/>
      <c r="J3" s="38"/>
      <c r="K3" s="38"/>
      <c r="L3" s="38"/>
      <c r="M3" s="38"/>
      <c r="N3" s="38"/>
      <c r="O3" s="38"/>
      <c r="P3" s="38"/>
      <c r="Q3" s="38"/>
    </row>
    <row r="4" customFormat="false" ht="12.8" hidden="false" customHeight="true" outlineLevel="0" collapsed="false">
      <c r="A4" s="126"/>
      <c r="B4" s="127" t="s">
        <v>88</v>
      </c>
      <c r="C4" s="127"/>
      <c r="D4" s="127"/>
      <c r="E4" s="126"/>
      <c r="F4" s="128"/>
      <c r="G4" s="103" t="s">
        <v>33</v>
      </c>
      <c r="H4" s="104" t="s">
        <v>34</v>
      </c>
      <c r="I4" s="45" t="s">
        <v>35</v>
      </c>
      <c r="J4" s="46" t="s">
        <v>36</v>
      </c>
      <c r="K4" s="45" t="s">
        <v>37</v>
      </c>
      <c r="L4" s="46" t="s">
        <v>38</v>
      </c>
      <c r="M4" s="45" t="s">
        <v>39</v>
      </c>
      <c r="N4" s="46" t="s">
        <v>40</v>
      </c>
      <c r="O4" s="45" t="s">
        <v>41</v>
      </c>
      <c r="P4" s="46" t="s">
        <v>42</v>
      </c>
      <c r="Q4" s="47" t="s">
        <v>43</v>
      </c>
      <c r="R4" s="129"/>
    </row>
    <row r="5" customFormat="false" ht="12.8" hidden="false" customHeight="true" outlineLevel="0" collapsed="false">
      <c r="A5" s="39" t="n">
        <v>1</v>
      </c>
      <c r="B5" s="48" t="s">
        <v>89</v>
      </c>
      <c r="C5" s="48"/>
      <c r="D5" s="48"/>
      <c r="E5" s="130" t="n">
        <f aca="false">$Q5</f>
        <v>2918.035875</v>
      </c>
      <c r="F5" s="131" t="n">
        <f aca="false">E5*A5</f>
        <v>2918.035875</v>
      </c>
      <c r="G5" s="49" t="s">
        <v>90</v>
      </c>
      <c r="H5" s="132" t="n">
        <f aca="false">J19</f>
        <v>1792.5</v>
      </c>
      <c r="I5" s="133" t="n">
        <f aca="false">'INCREASE, LABOR, 911, WARRANTY,'!$A$5</f>
        <v>1.05</v>
      </c>
      <c r="J5" s="52" t="n">
        <f aca="false">I5*H5</f>
        <v>1882.125</v>
      </c>
      <c r="K5" s="133" t="n">
        <f aca="false">'INCREASE, LABOR, 911, WARRANTY,'!$A$13</f>
        <v>1.07</v>
      </c>
      <c r="L5" s="52" t="n">
        <f aca="false">J5*K5</f>
        <v>2013.87375</v>
      </c>
      <c r="M5" s="133" t="n">
        <f aca="false">'INCREASE, LABOR, 911, WARRANTY,'!$A$17</f>
        <v>1.3</v>
      </c>
      <c r="N5" s="52" t="n">
        <f aca="false">L5*M5</f>
        <v>2618.035875</v>
      </c>
      <c r="O5" s="53" t="n">
        <v>1</v>
      </c>
      <c r="P5" s="134" t="n">
        <f aca="false">'INCREASE, LABOR, 911, WARRANTY,'!$A$9</f>
        <v>300</v>
      </c>
      <c r="Q5" s="135" t="n">
        <f aca="false">(N5*O5)+(O5*P5)</f>
        <v>2918.035875</v>
      </c>
    </row>
    <row r="6" customFormat="false" ht="12.8" hidden="false" customHeight="true" outlineLevel="0" collapsed="false">
      <c r="A6" s="39" t="n">
        <v>1</v>
      </c>
      <c r="B6" s="48" t="s">
        <v>91</v>
      </c>
      <c r="C6" s="48"/>
      <c r="D6" s="48"/>
      <c r="E6" s="41" t="n">
        <f aca="false">$Q6</f>
        <v>1684.7792</v>
      </c>
      <c r="F6" s="131" t="n">
        <f aca="false">E6*A6</f>
        <v>1684.7792</v>
      </c>
      <c r="G6" s="49" t="s">
        <v>91</v>
      </c>
      <c r="H6" s="50" t="n">
        <v>1211.2</v>
      </c>
      <c r="I6" s="136" t="n">
        <f aca="false">'INCREASE, LABOR, 911, WARRANTY,'!$A$6</f>
        <v>1</v>
      </c>
      <c r="J6" s="52" t="n">
        <f aca="false">I6*H6</f>
        <v>1211.2</v>
      </c>
      <c r="K6" s="133" t="n">
        <f aca="false">'INCREASE, LABOR, 911, WARRANTY,'!$A$13</f>
        <v>1.07</v>
      </c>
      <c r="L6" s="52" t="n">
        <f aca="false">J6*K6</f>
        <v>1295.984</v>
      </c>
      <c r="M6" s="133" t="n">
        <f aca="false">'INCREASE, LABOR, 911, WARRANTY,'!$A$17</f>
        <v>1.3</v>
      </c>
      <c r="N6" s="52" t="n">
        <f aca="false">L6*M6</f>
        <v>1684.7792</v>
      </c>
      <c r="O6" s="53" t="n">
        <v>1</v>
      </c>
      <c r="P6" s="137" t="n">
        <v>0</v>
      </c>
      <c r="Q6" s="135" t="n">
        <f aca="false">(N6*O6)+(O6*P6)</f>
        <v>1684.7792</v>
      </c>
    </row>
    <row r="7" customFormat="false" ht="12.8" hidden="false" customHeight="true" outlineLevel="0" collapsed="false">
      <c r="A7" s="39" t="n">
        <v>1</v>
      </c>
      <c r="B7" s="48" t="s">
        <v>92</v>
      </c>
      <c r="C7" s="48"/>
      <c r="D7" s="48"/>
      <c r="E7" s="41" t="n">
        <f aca="false">$Q7</f>
        <v>300.01088</v>
      </c>
      <c r="F7" s="131" t="n">
        <f aca="false">E7*A7</f>
        <v>300.01088</v>
      </c>
      <c r="G7" s="66" t="s">
        <v>93</v>
      </c>
      <c r="H7" s="50" t="n">
        <v>215.68</v>
      </c>
      <c r="I7" s="136" t="n">
        <f aca="false">'INCREASE, LABOR, 911, WARRANTY,'!$A$6</f>
        <v>1</v>
      </c>
      <c r="J7" s="52" t="n">
        <f aca="false">H7*I7</f>
        <v>215.68</v>
      </c>
      <c r="K7" s="133" t="n">
        <f aca="false">'INCREASE, LABOR, 911, WARRANTY,'!$A$13</f>
        <v>1.07</v>
      </c>
      <c r="L7" s="52" t="n">
        <f aca="false">J7*K7</f>
        <v>230.7776</v>
      </c>
      <c r="M7" s="133" t="n">
        <f aca="false">'INCREASE, LABOR, 911, WARRANTY,'!$A$17</f>
        <v>1.3</v>
      </c>
      <c r="N7" s="52" t="n">
        <f aca="false">L7*M7</f>
        <v>300.01088</v>
      </c>
      <c r="O7" s="53" t="n">
        <v>1</v>
      </c>
      <c r="P7" s="137" t="n">
        <v>0</v>
      </c>
      <c r="Q7" s="135" t="n">
        <f aca="false">(N7*O7)+(O7*P7)</f>
        <v>300.01088</v>
      </c>
    </row>
    <row r="8" customFormat="false" ht="12.8" hidden="false" customHeight="true" outlineLevel="0" collapsed="false">
      <c r="A8" s="39" t="n">
        <v>1</v>
      </c>
      <c r="B8" s="48" t="s">
        <v>94</v>
      </c>
      <c r="C8" s="48"/>
      <c r="D8" s="48"/>
      <c r="E8" s="41" t="n">
        <f aca="false">$Q8</f>
        <v>394.3485</v>
      </c>
      <c r="F8" s="131" t="n">
        <f aca="false">E8*A8</f>
        <v>394.3485</v>
      </c>
      <c r="G8" s="66" t="s">
        <v>95</v>
      </c>
      <c r="H8" s="50" t="n">
        <v>283.5</v>
      </c>
      <c r="I8" s="136" t="n">
        <f aca="false">'INCREASE, LABOR, 911, WARRANTY,'!$A$6</f>
        <v>1</v>
      </c>
      <c r="J8" s="52" t="n">
        <f aca="false">H8*I8</f>
        <v>283.5</v>
      </c>
      <c r="K8" s="133" t="n">
        <f aca="false">'INCREASE, LABOR, 911, WARRANTY,'!$A$13</f>
        <v>1.07</v>
      </c>
      <c r="L8" s="52" t="n">
        <f aca="false">J8*K8</f>
        <v>303.345</v>
      </c>
      <c r="M8" s="133" t="n">
        <f aca="false">'INCREASE, LABOR, 911, WARRANTY,'!$A$17</f>
        <v>1.3</v>
      </c>
      <c r="N8" s="52" t="n">
        <f aca="false">L8*M8</f>
        <v>394.3485</v>
      </c>
      <c r="O8" s="53" t="n">
        <v>1</v>
      </c>
      <c r="P8" s="137" t="n">
        <v>0</v>
      </c>
      <c r="Q8" s="135" t="n">
        <f aca="false">(N8*O8)+(O8*P8)</f>
        <v>394.3485</v>
      </c>
    </row>
    <row r="9" customFormat="false" ht="12.8" hidden="false" customHeight="true" outlineLevel="0" collapsed="false">
      <c r="A9" s="39" t="n">
        <v>16</v>
      </c>
      <c r="B9" s="48" t="s">
        <v>96</v>
      </c>
      <c r="C9" s="48"/>
      <c r="D9" s="48"/>
      <c r="E9" s="41" t="n">
        <f aca="false">('INCREASE, LABOR, 911, WARRANTY,'!$C$5)</f>
        <v>175</v>
      </c>
      <c r="F9" s="131" t="n">
        <f aca="false">E9*A9</f>
        <v>2800</v>
      </c>
      <c r="G9" s="49" t="s">
        <v>97</v>
      </c>
      <c r="H9" s="78" t="n">
        <f aca="false">'INCREASE, LABOR, 911, WARRANTY,'!$C$24</f>
        <v>485</v>
      </c>
      <c r="I9" s="138" t="n">
        <f aca="false">'INCREASE, LABOR, 911, WARRANTY,'!$A$6</f>
        <v>1</v>
      </c>
      <c r="J9" s="59" t="n">
        <f aca="false">H9*I9</f>
        <v>485</v>
      </c>
      <c r="K9" s="139" t="n">
        <f aca="false">'INCREASE, LABOR, 911, WARRANTY,'!$A$6</f>
        <v>1</v>
      </c>
      <c r="L9" s="59" t="n">
        <f aca="false">J9*K9</f>
        <v>485</v>
      </c>
      <c r="M9" s="139" t="n">
        <f aca="false">'INCREASE, LABOR, 911, WARRANTY,'!$A$6</f>
        <v>1</v>
      </c>
      <c r="N9" s="59" t="n">
        <f aca="false">L9*M9</f>
        <v>485</v>
      </c>
      <c r="O9" s="60" t="n">
        <v>1</v>
      </c>
      <c r="P9" s="140" t="n">
        <v>0</v>
      </c>
      <c r="Q9" s="135" t="n">
        <f aca="false">(N9*O9)+(O9*P9)</f>
        <v>485</v>
      </c>
    </row>
    <row r="10" customFormat="false" ht="12.8" hidden="false" customHeight="true" outlineLevel="0" collapsed="false">
      <c r="A10" s="141"/>
      <c r="B10" s="101" t="str">
        <f aca="false">'Expansion Tank'!$B$4</f>
        <v>EXPANSION TANK</v>
      </c>
      <c r="C10" s="101"/>
      <c r="D10" s="101"/>
      <c r="E10" s="41"/>
      <c r="F10" s="142"/>
      <c r="G10" s="64"/>
      <c r="H10" s="64"/>
      <c r="I10" s="66"/>
      <c r="J10" s="64"/>
      <c r="K10" s="67"/>
      <c r="L10" s="68"/>
      <c r="M10" s="64"/>
      <c r="N10" s="143"/>
      <c r="O10" s="64"/>
      <c r="P10" s="67" t="s">
        <v>51</v>
      </c>
      <c r="Q10" s="144" t="n">
        <f aca="false">SUM(Q5:Q9)</f>
        <v>5782.174455</v>
      </c>
    </row>
    <row r="11" customFormat="false" ht="12.8" hidden="false" customHeight="true" outlineLevel="0" collapsed="false">
      <c r="A11" s="145" t="n">
        <f aca="false">'Expansion Tank'!$A$5</f>
        <v>1</v>
      </c>
      <c r="B11" s="48" t="str">
        <f aca="false">'Expansion Tank'!$B$5</f>
        <v>Expansion Tank</v>
      </c>
      <c r="C11" s="48"/>
      <c r="D11" s="48"/>
      <c r="E11" s="146" t="n">
        <f aca="false">'Expansion Tank'!$E$5</f>
        <v>86.26982</v>
      </c>
      <c r="F11" s="131" t="n">
        <f aca="false">E11*A11</f>
        <v>86.26982</v>
      </c>
      <c r="G11" s="64"/>
      <c r="H11" s="1"/>
      <c r="I11" s="1"/>
      <c r="J11" s="1"/>
      <c r="K11" s="1"/>
      <c r="L11" s="1"/>
      <c r="M11" s="1"/>
      <c r="N11" s="1"/>
      <c r="O11" s="1"/>
      <c r="P11" s="64"/>
      <c r="Q11" s="64"/>
    </row>
    <row r="12" customFormat="false" ht="12.8" hidden="false" customHeight="true" outlineLevel="0" collapsed="false">
      <c r="A12" s="145" t="n">
        <f aca="false">'Expansion Tank'!$A$6</f>
        <v>1</v>
      </c>
      <c r="B12" s="48" t="str">
        <f aca="false">'Expansion Tank'!$B$6</f>
        <v>Tee and Ball Valve</v>
      </c>
      <c r="C12" s="48"/>
      <c r="D12" s="48"/>
      <c r="E12" s="146" t="n">
        <f aca="false">'Expansion Tank'!$E$6</f>
        <v>35.0532</v>
      </c>
      <c r="F12" s="131" t="n">
        <f aca="false">E12*A12</f>
        <v>35.0532</v>
      </c>
      <c r="G12" s="64"/>
      <c r="H12" s="147" t="s">
        <v>98</v>
      </c>
      <c r="I12" s="148" t="s">
        <v>99</v>
      </c>
      <c r="J12" s="149" t="s">
        <v>100</v>
      </c>
      <c r="K12" s="149" t="s">
        <v>101</v>
      </c>
      <c r="L12" s="150" t="s">
        <v>102</v>
      </c>
      <c r="M12" s="1"/>
      <c r="N12" s="1"/>
      <c r="O12" s="1"/>
      <c r="P12" s="64"/>
      <c r="Q12" s="64"/>
    </row>
    <row r="13" customFormat="false" ht="12.8" hidden="false" customHeight="true" outlineLevel="0" collapsed="false">
      <c r="A13" s="145" t="n">
        <f aca="false">'Expansion Tank'!$A$7</f>
        <v>1</v>
      </c>
      <c r="B13" s="48" t="str">
        <f aca="false">'Expansion Tank'!$B$7</f>
        <v>Labor</v>
      </c>
      <c r="C13" s="48"/>
      <c r="D13" s="48"/>
      <c r="E13" s="146" t="n">
        <f aca="false">'Expansion Tank'!$E$7</f>
        <v>175</v>
      </c>
      <c r="F13" s="131" t="n">
        <f aca="false">E13*A13</f>
        <v>175</v>
      </c>
      <c r="G13" s="64"/>
      <c r="H13" s="151" t="s">
        <v>103</v>
      </c>
      <c r="I13" s="152" t="n">
        <v>74000</v>
      </c>
      <c r="J13" s="153" t="n">
        <v>1792.5</v>
      </c>
      <c r="K13" s="154" t="n">
        <v>0.85</v>
      </c>
      <c r="L13" s="155" t="s">
        <v>104</v>
      </c>
      <c r="M13" s="1"/>
      <c r="N13" s="1"/>
      <c r="O13" s="1"/>
      <c r="P13" s="64"/>
      <c r="Q13" s="64"/>
    </row>
    <row r="14" customFormat="false" ht="12.8" hidden="false" customHeight="true" outlineLevel="0" collapsed="false">
      <c r="A14" s="39"/>
      <c r="B14" s="156" t="str">
        <f aca="false">'Backflow &amp; Auto Waterfeed'!$B$4</f>
        <v>BACK FLOW PREVENTER</v>
      </c>
      <c r="C14" s="156"/>
      <c r="D14" s="156"/>
      <c r="E14" s="102"/>
      <c r="F14" s="157"/>
      <c r="G14" s="64"/>
      <c r="H14" s="158"/>
      <c r="I14" s="159"/>
      <c r="J14" s="160"/>
      <c r="K14" s="161"/>
      <c r="L14" s="162"/>
      <c r="M14" s="1"/>
      <c r="N14" s="1"/>
      <c r="O14" s="1"/>
      <c r="P14" s="64"/>
      <c r="Q14" s="64"/>
    </row>
    <row r="15" customFormat="false" ht="12.8" hidden="false" customHeight="true" outlineLevel="0" collapsed="false">
      <c r="A15" s="39" t="n">
        <f aca="false">'Backflow &amp; Auto Waterfeed'!$A$5</f>
        <v>1</v>
      </c>
      <c r="B15" s="48" t="str">
        <f aca="false">'Backflow &amp; Auto Waterfeed'!$B$5</f>
        <v>Back Flow Preventer</v>
      </c>
      <c r="C15" s="48"/>
      <c r="D15" s="48"/>
      <c r="E15" s="102" t="n">
        <f aca="false">'Backflow &amp; Auto Waterfeed'!$E$5</f>
        <v>230.06495</v>
      </c>
      <c r="F15" s="131" t="n">
        <f aca="false">E15*A15</f>
        <v>230.06495</v>
      </c>
      <c r="G15" s="64"/>
      <c r="H15" s="163"/>
      <c r="I15" s="164"/>
      <c r="J15" s="165"/>
      <c r="K15" s="164"/>
      <c r="L15" s="166"/>
      <c r="M15" s="1"/>
      <c r="N15" s="1"/>
      <c r="O15" s="1"/>
      <c r="P15" s="64"/>
      <c r="Q15" s="64"/>
      <c r="R15" s="167"/>
    </row>
    <row r="16" customFormat="false" ht="12.8" hidden="false" customHeight="true" outlineLevel="0" collapsed="false">
      <c r="A16" s="39" t="n">
        <f aca="false">'Backflow &amp; Auto Waterfeed'!$A$6</f>
        <v>1</v>
      </c>
      <c r="B16" s="48" t="str">
        <f aca="false">'Backflow &amp; Auto Waterfeed'!$B$6</f>
        <v>Labor</v>
      </c>
      <c r="C16" s="48"/>
      <c r="D16" s="48"/>
      <c r="E16" s="102" t="n">
        <f aca="false">'Backflow &amp; Auto Waterfeed'!$E$6</f>
        <v>175</v>
      </c>
      <c r="F16" s="131" t="n">
        <f aca="false">E16*A16</f>
        <v>175</v>
      </c>
      <c r="G16" s="64"/>
      <c r="H16" s="168"/>
      <c r="I16" s="169"/>
      <c r="J16" s="165"/>
      <c r="K16" s="164"/>
      <c r="L16" s="166"/>
      <c r="M16" s="1"/>
      <c r="N16" s="1"/>
      <c r="O16" s="1"/>
      <c r="P16" s="64"/>
      <c r="Q16" s="64"/>
    </row>
    <row r="17" customFormat="false" ht="12.8" hidden="false" customHeight="true" outlineLevel="0" collapsed="false">
      <c r="A17" s="170" t="s">
        <v>104</v>
      </c>
      <c r="B17" s="101" t="str">
        <f aca="false">'FLUES - LINER - THERMOCRETE'!$B$10</f>
        <v>UPGRADE BOILER FLUE – CHECK MATERIALS &amp; LABOR 5” &amp; 6” AND RUN</v>
      </c>
      <c r="C17" s="101"/>
      <c r="D17" s="101"/>
      <c r="E17" s="41"/>
      <c r="F17" s="142"/>
      <c r="G17" s="64"/>
      <c r="H17" s="168"/>
      <c r="I17" s="164"/>
      <c r="J17" s="165"/>
      <c r="K17" s="164"/>
      <c r="L17" s="166"/>
      <c r="M17" s="1"/>
      <c r="N17" s="1"/>
      <c r="O17" s="1"/>
      <c r="P17" s="64"/>
      <c r="Q17" s="64"/>
    </row>
    <row r="18" customFormat="false" ht="12.8" hidden="false" customHeight="true" outlineLevel="0" collapsed="false">
      <c r="A18" s="39" t="n">
        <f aca="false">'FLUES - LINER - THERMOCRETE'!$A$11</f>
        <v>1</v>
      </c>
      <c r="B18" s="48" t="str">
        <f aca="false">'FLUES - LINER - THERMOCRETE'!$B$11</f>
        <v>Material</v>
      </c>
      <c r="C18" s="48"/>
      <c r="D18" s="48"/>
      <c r="E18" s="41" t="n">
        <f aca="false">'FLUES - LINER - THERMOCRETE'!$E$11</f>
        <v>162.39</v>
      </c>
      <c r="F18" s="131" t="n">
        <f aca="false">E18*A18</f>
        <v>162.39</v>
      </c>
      <c r="G18" s="64"/>
      <c r="H18" s="171"/>
      <c r="I18" s="172"/>
      <c r="J18" s="173"/>
      <c r="K18" s="174"/>
      <c r="L18" s="175"/>
      <c r="M18" s="64"/>
      <c r="N18" s="64"/>
      <c r="O18" s="64"/>
      <c r="P18" s="64"/>
      <c r="Q18" s="64"/>
    </row>
    <row r="19" customFormat="false" ht="12.8" hidden="false" customHeight="true" outlineLevel="0" collapsed="false">
      <c r="A19" s="39" t="n">
        <f aca="false">'FLUES - LINER - THERMOCRETE'!$A$12</f>
        <v>1</v>
      </c>
      <c r="B19" s="48" t="str">
        <f aca="false">'FLUES - LINER - THERMOCRETE'!$B$12</f>
        <v>Labor</v>
      </c>
      <c r="C19" s="48"/>
      <c r="D19" s="48"/>
      <c r="E19" s="41" t="n">
        <f aca="false">'FLUES - LINER - THERMOCRETE'!$E$12</f>
        <v>175</v>
      </c>
      <c r="F19" s="131" t="n">
        <f aca="false">E19*A19</f>
        <v>175</v>
      </c>
      <c r="G19" s="64"/>
      <c r="H19" s="176"/>
      <c r="I19" s="177" t="s">
        <v>105</v>
      </c>
      <c r="J19" s="178" t="n">
        <f aca="false">SUM(J13:J15)/COUNTA(J13:J18)</f>
        <v>1792.5</v>
      </c>
      <c r="K19" s="179"/>
      <c r="L19" s="176"/>
      <c r="M19" s="64"/>
      <c r="N19" s="64"/>
      <c r="O19" s="64"/>
      <c r="P19" s="64"/>
      <c r="Q19" s="64"/>
    </row>
    <row r="20" s="3" customFormat="true" ht="12.8" hidden="false" customHeight="true" outlineLevel="0" collapsed="false">
      <c r="A20" s="39"/>
      <c r="B20" s="101" t="str">
        <f aca="false">'FLUES - LINER - THERMOCRETE'!$B$22</f>
        <v>CHIMNEY LINER and CAP</v>
      </c>
      <c r="C20" s="101"/>
      <c r="D20" s="101"/>
      <c r="E20" s="41"/>
      <c r="F20" s="131"/>
      <c r="G20" s="64"/>
      <c r="H20" s="64"/>
      <c r="L20" s="64"/>
      <c r="M20" s="64"/>
      <c r="N20" s="64"/>
      <c r="O20" s="64"/>
      <c r="P20" s="64"/>
      <c r="Q20" s="64"/>
    </row>
    <row r="21" s="3" customFormat="true" ht="12.8" hidden="false" customHeight="true" outlineLevel="0" collapsed="false">
      <c r="A21" s="39" t="n">
        <f aca="false">'FLUES - LINER - THERMOCRETE'!$A$23</f>
        <v>1</v>
      </c>
      <c r="B21" s="48" t="str">
        <f aca="false">'FLUES - LINER - THERMOCRETE'!$B$23</f>
        <v>Liner       ● IRV, TOT, S-ORNG, W-ORNG  ●  ADD $600 for clack-out ●</v>
      </c>
      <c r="C21" s="48"/>
      <c r="D21" s="48"/>
      <c r="E21" s="41" t="n">
        <f aca="false">'FLUES - LINER - THERMOCRETE'!$E$23</f>
        <v>2010</v>
      </c>
      <c r="F21" s="131" t="n">
        <f aca="false">E21*A21</f>
        <v>2010</v>
      </c>
      <c r="G21" s="64"/>
      <c r="H21" s="64"/>
      <c r="L21" s="64"/>
      <c r="M21" s="64"/>
      <c r="N21" s="64"/>
      <c r="O21" s="64"/>
      <c r="P21" s="64"/>
      <c r="Q21" s="64"/>
    </row>
    <row r="22" customFormat="false" ht="12.8" hidden="false" customHeight="true" outlineLevel="0" collapsed="false">
      <c r="A22" s="39" t="n">
        <v>1</v>
      </c>
      <c r="B22" s="48" t="s">
        <v>106</v>
      </c>
      <c r="C22" s="48"/>
      <c r="D22" s="48"/>
      <c r="E22" s="41" t="n">
        <f aca="false">$Q$9</f>
        <v>485</v>
      </c>
      <c r="F22" s="131" t="n">
        <f aca="false">E22*A22</f>
        <v>485</v>
      </c>
      <c r="G22" s="64"/>
      <c r="H22" s="1"/>
      <c r="I22" s="1"/>
      <c r="J22" s="1"/>
      <c r="K22" s="1"/>
      <c r="L22" s="1"/>
      <c r="M22" s="1"/>
      <c r="N22" s="64"/>
      <c r="O22" s="64"/>
      <c r="P22" s="64"/>
      <c r="Q22" s="64"/>
    </row>
    <row r="23" customFormat="false" ht="12.8" hidden="false" customHeight="true" outlineLevel="0" collapsed="false">
      <c r="A23" s="145" t="n">
        <f aca="false">'FLUES - LINER - THERMOCRETE'!$A$24</f>
        <v>1</v>
      </c>
      <c r="B23" s="48" t="str">
        <f aca="false">'FLUES - LINER - THERMOCRETE'!$B$24</f>
        <v>Permit Chimney Liner</v>
      </c>
      <c r="C23" s="48"/>
      <c r="D23" s="48"/>
      <c r="E23" s="41" t="n">
        <f aca="false">'FLUES - LINER - THERMOCRETE'!$E$24</f>
        <v>125</v>
      </c>
      <c r="F23" s="131" t="n">
        <f aca="false">E23*A23</f>
        <v>125</v>
      </c>
      <c r="G23" s="64"/>
      <c r="H23" s="1"/>
      <c r="I23" s="1"/>
      <c r="J23" s="1"/>
      <c r="K23" s="1"/>
      <c r="L23" s="1"/>
      <c r="M23" s="1"/>
      <c r="N23" s="64"/>
      <c r="O23" s="64"/>
      <c r="P23" s="64"/>
      <c r="Q23" s="64"/>
    </row>
    <row r="24" customFormat="false" ht="12.8" hidden="false" customHeight="true" outlineLevel="0" collapsed="false">
      <c r="A24" s="180"/>
      <c r="B24" s="113"/>
      <c r="C24" s="113"/>
      <c r="D24" s="113"/>
      <c r="E24" s="130"/>
      <c r="F24" s="181" t="n">
        <f aca="false">SUM(F5:F23)</f>
        <v>11755.952425</v>
      </c>
      <c r="G24" s="64"/>
      <c r="H24" s="1"/>
      <c r="I24" s="1"/>
      <c r="J24" s="1"/>
      <c r="K24" s="1"/>
      <c r="L24" s="1"/>
      <c r="M24" s="1"/>
      <c r="N24" s="64"/>
      <c r="O24" s="64"/>
      <c r="P24" s="64"/>
      <c r="Q24" s="64"/>
    </row>
    <row r="25" customFormat="false" ht="12.8" hidden="false" customHeight="true" outlineLevel="0" collapsed="false">
      <c r="A25" s="1"/>
      <c r="B25" s="182"/>
      <c r="C25" s="182"/>
      <c r="D25" s="182"/>
      <c r="E25" s="130"/>
      <c r="F25" s="183"/>
      <c r="G25" s="64"/>
      <c r="H25" s="1"/>
      <c r="I25" s="1"/>
      <c r="J25" s="1"/>
      <c r="K25" s="1"/>
      <c r="L25" s="1"/>
      <c r="M25" s="1"/>
      <c r="N25" s="64"/>
      <c r="O25" s="64"/>
      <c r="P25" s="64"/>
      <c r="Q25" s="64"/>
    </row>
    <row r="26" customFormat="false" ht="12.8" hidden="false" customHeight="true" outlineLevel="0" collapsed="false">
      <c r="A26" s="180"/>
      <c r="B26" s="184"/>
      <c r="C26" s="184"/>
      <c r="D26" s="184"/>
      <c r="E26" s="130"/>
      <c r="F26" s="183"/>
      <c r="G26" s="64"/>
      <c r="H26" s="64"/>
      <c r="I26" s="64"/>
      <c r="J26" s="64"/>
      <c r="K26" s="185"/>
      <c r="M26" s="64"/>
      <c r="N26" s="64"/>
      <c r="O26" s="64"/>
      <c r="P26" s="64"/>
      <c r="Q26" s="64"/>
    </row>
    <row r="27" customFormat="false" ht="12.8" hidden="false" customHeight="true" outlineLevel="0" collapsed="false">
      <c r="A27" s="180"/>
      <c r="B27" s="184"/>
      <c r="C27" s="184"/>
      <c r="D27" s="184"/>
      <c r="E27" s="130"/>
      <c r="F27" s="186"/>
      <c r="G27" s="64"/>
      <c r="H27" s="64"/>
      <c r="I27" s="1"/>
      <c r="J27" s="1"/>
      <c r="K27" s="1"/>
      <c r="L27" s="1"/>
      <c r="M27" s="1"/>
      <c r="N27" s="1"/>
      <c r="O27" s="64"/>
      <c r="P27" s="64"/>
      <c r="Q27" s="64"/>
    </row>
    <row r="28" customFormat="false" ht="12.8" hidden="false" customHeight="true" outlineLevel="0" collapsed="false">
      <c r="A28" s="180"/>
      <c r="B28" s="113"/>
      <c r="C28" s="113"/>
      <c r="D28" s="113"/>
      <c r="E28" s="130"/>
      <c r="F28" s="187"/>
      <c r="G28" s="64"/>
      <c r="H28" s="64"/>
      <c r="I28" s="64"/>
      <c r="J28" s="64"/>
      <c r="M28" s="64"/>
      <c r="N28" s="64"/>
      <c r="O28" s="64"/>
      <c r="P28" s="64"/>
      <c r="Q28" s="64"/>
    </row>
    <row r="29" customFormat="false" ht="12.8" hidden="false" customHeight="true" outlineLevel="0" collapsed="false">
      <c r="A29" s="180"/>
      <c r="B29" s="184"/>
      <c r="C29" s="184"/>
      <c r="D29" s="184"/>
      <c r="E29" s="130"/>
      <c r="F29" s="187"/>
      <c r="G29" s="64"/>
      <c r="H29" s="64"/>
      <c r="I29" s="64"/>
      <c r="J29" s="64"/>
      <c r="M29" s="64"/>
      <c r="N29" s="64"/>
      <c r="O29" s="64"/>
      <c r="P29" s="64"/>
      <c r="Q29" s="64"/>
    </row>
    <row r="30" customFormat="false" ht="5.1" hidden="false" customHeight="true" outlineLevel="0" collapsed="false">
      <c r="A30" s="74"/>
      <c r="B30" s="188"/>
      <c r="C30" s="188"/>
      <c r="D30" s="188"/>
      <c r="E30" s="188"/>
      <c r="F30" s="188"/>
      <c r="G30" s="188"/>
      <c r="H30" s="188"/>
      <c r="I30" s="188"/>
      <c r="J30" s="188"/>
      <c r="K30" s="188"/>
      <c r="L30" s="188"/>
      <c r="M30" s="188"/>
      <c r="N30" s="188"/>
      <c r="O30" s="188"/>
      <c r="P30" s="188"/>
      <c r="Q30" s="188"/>
    </row>
    <row r="31" customFormat="false" ht="12.8" hidden="false" customHeight="true" outlineLevel="0" collapsed="false">
      <c r="A31" s="126"/>
      <c r="B31" s="127" t="s">
        <v>88</v>
      </c>
      <c r="C31" s="127"/>
      <c r="D31" s="127"/>
      <c r="E31" s="126"/>
      <c r="F31" s="128"/>
      <c r="G31" s="103" t="s">
        <v>33</v>
      </c>
      <c r="H31" s="104" t="s">
        <v>34</v>
      </c>
      <c r="I31" s="45" t="s">
        <v>35</v>
      </c>
      <c r="J31" s="46" t="s">
        <v>36</v>
      </c>
      <c r="K31" s="45" t="s">
        <v>37</v>
      </c>
      <c r="L31" s="46" t="s">
        <v>38</v>
      </c>
      <c r="M31" s="45" t="s">
        <v>39</v>
      </c>
      <c r="N31" s="46" t="s">
        <v>40</v>
      </c>
      <c r="O31" s="45" t="s">
        <v>41</v>
      </c>
      <c r="P31" s="46" t="s">
        <v>42</v>
      </c>
      <c r="Q31" s="47" t="s">
        <v>43</v>
      </c>
      <c r="R31" s="129"/>
    </row>
    <row r="32" customFormat="false" ht="12.8" hidden="false" customHeight="true" outlineLevel="0" collapsed="false">
      <c r="A32" s="39" t="n">
        <v>1</v>
      </c>
      <c r="B32" s="48" t="s">
        <v>107</v>
      </c>
      <c r="C32" s="48"/>
      <c r="D32" s="48"/>
      <c r="E32" s="130" t="n">
        <f aca="false">$Q32</f>
        <v>3143.69085</v>
      </c>
      <c r="F32" s="131" t="n">
        <f aca="false">E32*A32</f>
        <v>3143.69085</v>
      </c>
      <c r="G32" s="49" t="s">
        <v>90</v>
      </c>
      <c r="H32" s="132" t="n">
        <f aca="false">J46</f>
        <v>1947</v>
      </c>
      <c r="I32" s="133" t="n">
        <f aca="false">'INCREASE, LABOR, 911, WARRANTY,'!$A$5</f>
        <v>1.05</v>
      </c>
      <c r="J32" s="52" t="n">
        <f aca="false">I32*H32</f>
        <v>2044.35</v>
      </c>
      <c r="K32" s="133" t="n">
        <f aca="false">'INCREASE, LABOR, 911, WARRANTY,'!$A$13</f>
        <v>1.07</v>
      </c>
      <c r="L32" s="52" t="n">
        <f aca="false">J32*K32</f>
        <v>2187.4545</v>
      </c>
      <c r="M32" s="133" t="n">
        <f aca="false">'INCREASE, LABOR, 911, WARRANTY,'!$A$17</f>
        <v>1.3</v>
      </c>
      <c r="N32" s="52" t="n">
        <f aca="false">L32*M32</f>
        <v>2843.69085</v>
      </c>
      <c r="O32" s="53" t="n">
        <v>1</v>
      </c>
      <c r="P32" s="134" t="n">
        <f aca="false">'INCREASE, LABOR, 911, WARRANTY,'!$A$9</f>
        <v>300</v>
      </c>
      <c r="Q32" s="135" t="n">
        <f aca="false">(N32*O32)+(O32*P32)</f>
        <v>3143.69085</v>
      </c>
    </row>
    <row r="33" customFormat="false" ht="12.8" hidden="false" customHeight="true" outlineLevel="0" collapsed="false">
      <c r="A33" s="39" t="n">
        <v>1</v>
      </c>
      <c r="B33" s="48" t="s">
        <v>91</v>
      </c>
      <c r="C33" s="48"/>
      <c r="D33" s="48"/>
      <c r="E33" s="41" t="n">
        <f aca="false">$Q33</f>
        <v>1684.7792</v>
      </c>
      <c r="F33" s="131" t="n">
        <f aca="false">E33*A33</f>
        <v>1684.7792</v>
      </c>
      <c r="G33" s="49" t="s">
        <v>91</v>
      </c>
      <c r="H33" s="50" t="n">
        <v>1211.2</v>
      </c>
      <c r="I33" s="136" t="n">
        <f aca="false">'INCREASE, LABOR, 911, WARRANTY,'!$A$6</f>
        <v>1</v>
      </c>
      <c r="J33" s="52" t="n">
        <f aca="false">I33*H33</f>
        <v>1211.2</v>
      </c>
      <c r="K33" s="133" t="n">
        <f aca="false">'INCREASE, LABOR, 911, WARRANTY,'!$A$13</f>
        <v>1.07</v>
      </c>
      <c r="L33" s="52" t="n">
        <f aca="false">J33*K33</f>
        <v>1295.984</v>
      </c>
      <c r="M33" s="133" t="n">
        <f aca="false">'INCREASE, LABOR, 911, WARRANTY,'!$A$17</f>
        <v>1.3</v>
      </c>
      <c r="N33" s="52" t="n">
        <f aca="false">L33*M33</f>
        <v>1684.7792</v>
      </c>
      <c r="O33" s="53" t="n">
        <v>1</v>
      </c>
      <c r="P33" s="137" t="n">
        <v>0</v>
      </c>
      <c r="Q33" s="135" t="n">
        <f aca="false">(N33*O33)+(O33*P33)</f>
        <v>1684.7792</v>
      </c>
    </row>
    <row r="34" customFormat="false" ht="12.8" hidden="false" customHeight="true" outlineLevel="0" collapsed="false">
      <c r="A34" s="39" t="n">
        <v>1</v>
      </c>
      <c r="B34" s="48" t="s">
        <v>92</v>
      </c>
      <c r="C34" s="48"/>
      <c r="D34" s="48"/>
      <c r="E34" s="41" t="n">
        <f aca="false">$Q34</f>
        <v>300.01088</v>
      </c>
      <c r="F34" s="131" t="n">
        <f aca="false">E34*A34</f>
        <v>300.01088</v>
      </c>
      <c r="G34" s="66" t="s">
        <v>93</v>
      </c>
      <c r="H34" s="50" t="n">
        <v>215.68</v>
      </c>
      <c r="I34" s="136" t="n">
        <f aca="false">'INCREASE, LABOR, 911, WARRANTY,'!$A$6</f>
        <v>1</v>
      </c>
      <c r="J34" s="52" t="n">
        <f aca="false">H34*I34</f>
        <v>215.68</v>
      </c>
      <c r="K34" s="133" t="n">
        <f aca="false">'INCREASE, LABOR, 911, WARRANTY,'!$A$13</f>
        <v>1.07</v>
      </c>
      <c r="L34" s="52" t="n">
        <f aca="false">J34*K34</f>
        <v>230.7776</v>
      </c>
      <c r="M34" s="133" t="n">
        <f aca="false">'INCREASE, LABOR, 911, WARRANTY,'!$A$17</f>
        <v>1.3</v>
      </c>
      <c r="N34" s="52" t="n">
        <f aca="false">L34*M34</f>
        <v>300.01088</v>
      </c>
      <c r="O34" s="53" t="n">
        <v>1</v>
      </c>
      <c r="P34" s="137" t="n">
        <v>0</v>
      </c>
      <c r="Q34" s="135" t="n">
        <f aca="false">(N34*O34)+(O34*P34)</f>
        <v>300.01088</v>
      </c>
    </row>
    <row r="35" customFormat="false" ht="12.8" hidden="false" customHeight="true" outlineLevel="0" collapsed="false">
      <c r="A35" s="39" t="n">
        <v>1</v>
      </c>
      <c r="B35" s="48" t="s">
        <v>94</v>
      </c>
      <c r="C35" s="48"/>
      <c r="D35" s="48"/>
      <c r="E35" s="41" t="n">
        <f aca="false">$Q35</f>
        <v>394.3485</v>
      </c>
      <c r="F35" s="131" t="n">
        <f aca="false">E35*A35</f>
        <v>394.3485</v>
      </c>
      <c r="G35" s="66" t="s">
        <v>95</v>
      </c>
      <c r="H35" s="50" t="n">
        <v>283.5</v>
      </c>
      <c r="I35" s="136" t="n">
        <f aca="false">'INCREASE, LABOR, 911, WARRANTY,'!$A$6</f>
        <v>1</v>
      </c>
      <c r="J35" s="52" t="n">
        <f aca="false">H35*I35</f>
        <v>283.5</v>
      </c>
      <c r="K35" s="133" t="n">
        <f aca="false">'INCREASE, LABOR, 911, WARRANTY,'!$A$13</f>
        <v>1.07</v>
      </c>
      <c r="L35" s="52" t="n">
        <f aca="false">J35*K35</f>
        <v>303.345</v>
      </c>
      <c r="M35" s="133" t="n">
        <f aca="false">'INCREASE, LABOR, 911, WARRANTY,'!$A$17</f>
        <v>1.3</v>
      </c>
      <c r="N35" s="52" t="n">
        <f aca="false">L35*M35</f>
        <v>394.3485</v>
      </c>
      <c r="O35" s="53" t="n">
        <v>1</v>
      </c>
      <c r="P35" s="137" t="n">
        <v>0</v>
      </c>
      <c r="Q35" s="135" t="n">
        <f aca="false">(N35*O35)+(O35*P35)</f>
        <v>394.3485</v>
      </c>
    </row>
    <row r="36" customFormat="false" ht="12.8" hidden="false" customHeight="true" outlineLevel="0" collapsed="false">
      <c r="A36" s="180" t="n">
        <v>16</v>
      </c>
      <c r="B36" s="184" t="s">
        <v>96</v>
      </c>
      <c r="C36" s="184"/>
      <c r="D36" s="184"/>
      <c r="E36" s="130" t="n">
        <f aca="false">('INCREASE, LABOR, 911, WARRANTY,'!$C$5)</f>
        <v>175</v>
      </c>
      <c r="F36" s="186" t="n">
        <f aca="false">E36*A36</f>
        <v>2800</v>
      </c>
      <c r="G36" s="49" t="s">
        <v>97</v>
      </c>
      <c r="H36" s="78" t="n">
        <f aca="false">'INCREASE, LABOR, 911, WARRANTY,'!$C$24</f>
        <v>485</v>
      </c>
      <c r="I36" s="138" t="n">
        <f aca="false">'INCREASE, LABOR, 911, WARRANTY,'!$A$6</f>
        <v>1</v>
      </c>
      <c r="J36" s="59" t="n">
        <f aca="false">H36*I36</f>
        <v>485</v>
      </c>
      <c r="K36" s="139" t="n">
        <f aca="false">'INCREASE, LABOR, 911, WARRANTY,'!$A$6</f>
        <v>1</v>
      </c>
      <c r="L36" s="59" t="n">
        <f aca="false">J36*K36</f>
        <v>485</v>
      </c>
      <c r="M36" s="139" t="n">
        <f aca="false">'INCREASE, LABOR, 911, WARRANTY,'!$A$6</f>
        <v>1</v>
      </c>
      <c r="N36" s="59" t="n">
        <f aca="false">L36*M36</f>
        <v>485</v>
      </c>
      <c r="O36" s="60" t="n">
        <v>1</v>
      </c>
      <c r="P36" s="140" t="n">
        <v>0</v>
      </c>
      <c r="Q36" s="135" t="n">
        <f aca="false">(N36*O36)+(O36*P36)</f>
        <v>485</v>
      </c>
    </row>
    <row r="37" customFormat="false" ht="12.8" hidden="false" customHeight="true" outlineLevel="0" collapsed="false">
      <c r="A37" s="141"/>
      <c r="B37" s="101" t="str">
        <f aca="false">'Expansion Tank'!$B$4</f>
        <v>EXPANSION TANK</v>
      </c>
      <c r="C37" s="101"/>
      <c r="D37" s="101"/>
      <c r="E37" s="41"/>
      <c r="F37" s="142"/>
      <c r="G37" s="64"/>
      <c r="H37" s="64"/>
      <c r="I37" s="66"/>
      <c r="J37" s="64"/>
      <c r="K37" s="67"/>
      <c r="L37" s="68"/>
      <c r="M37" s="64"/>
      <c r="N37" s="143"/>
      <c r="O37" s="64"/>
      <c r="P37" s="67" t="s">
        <v>51</v>
      </c>
      <c r="Q37" s="144" t="n">
        <f aca="false">SUM(Q32:Q36)</f>
        <v>6007.82943</v>
      </c>
    </row>
    <row r="38" customFormat="false" ht="12.8" hidden="false" customHeight="true" outlineLevel="0" collapsed="false">
      <c r="A38" s="145" t="n">
        <f aca="false">'Expansion Tank'!$A$5</f>
        <v>1</v>
      </c>
      <c r="B38" s="48" t="str">
        <f aca="false">'Expansion Tank'!$B$5</f>
        <v>Expansion Tank</v>
      </c>
      <c r="C38" s="48"/>
      <c r="D38" s="48"/>
      <c r="E38" s="146" t="n">
        <f aca="false">'Expansion Tank'!$E$5</f>
        <v>86.26982</v>
      </c>
      <c r="F38" s="131" t="n">
        <f aca="false">E38*A38</f>
        <v>86.26982</v>
      </c>
      <c r="G38" s="64"/>
      <c r="H38" s="1"/>
      <c r="I38" s="1"/>
      <c r="J38" s="1"/>
      <c r="K38" s="1"/>
      <c r="L38" s="1"/>
      <c r="M38" s="1"/>
      <c r="N38" s="1"/>
      <c r="O38" s="1"/>
      <c r="P38" s="64"/>
      <c r="Q38" s="64"/>
    </row>
    <row r="39" customFormat="false" ht="12.8" hidden="false" customHeight="true" outlineLevel="0" collapsed="false">
      <c r="A39" s="145" t="n">
        <f aca="false">'Expansion Tank'!$A$6</f>
        <v>1</v>
      </c>
      <c r="B39" s="48" t="str">
        <f aca="false">'Expansion Tank'!$B$6</f>
        <v>Tee and Ball Valve</v>
      </c>
      <c r="C39" s="48"/>
      <c r="D39" s="48"/>
      <c r="E39" s="146" t="n">
        <f aca="false">'Expansion Tank'!$E$6</f>
        <v>35.0532</v>
      </c>
      <c r="F39" s="131" t="n">
        <f aca="false">E39*A39</f>
        <v>35.0532</v>
      </c>
      <c r="G39" s="64"/>
      <c r="H39" s="147" t="s">
        <v>98</v>
      </c>
      <c r="I39" s="148" t="s">
        <v>99</v>
      </c>
      <c r="J39" s="149" t="s">
        <v>100</v>
      </c>
      <c r="K39" s="149" t="s">
        <v>101</v>
      </c>
      <c r="L39" s="150" t="s">
        <v>102</v>
      </c>
      <c r="M39" s="1"/>
      <c r="N39" s="1"/>
      <c r="O39" s="1"/>
      <c r="P39" s="64"/>
      <c r="Q39" s="64"/>
    </row>
    <row r="40" customFormat="false" ht="12.8" hidden="false" customHeight="true" outlineLevel="0" collapsed="false">
      <c r="A40" s="145" t="n">
        <f aca="false">'Expansion Tank'!$A$7</f>
        <v>1</v>
      </c>
      <c r="B40" s="48" t="str">
        <f aca="false">'Expansion Tank'!$B$7</f>
        <v>Labor</v>
      </c>
      <c r="C40" s="48"/>
      <c r="D40" s="48"/>
      <c r="E40" s="146" t="n">
        <f aca="false">'Expansion Tank'!$E$7</f>
        <v>175</v>
      </c>
      <c r="F40" s="131" t="n">
        <f aca="false">E40*A40</f>
        <v>175</v>
      </c>
      <c r="G40" s="64"/>
      <c r="H40" s="158" t="s">
        <v>108</v>
      </c>
      <c r="I40" s="159" t="n">
        <v>103000</v>
      </c>
      <c r="J40" s="160" t="n">
        <v>1947</v>
      </c>
      <c r="K40" s="161" t="n">
        <v>0.85</v>
      </c>
      <c r="L40" s="162" t="s">
        <v>104</v>
      </c>
      <c r="M40" s="1"/>
      <c r="N40" s="1"/>
      <c r="O40" s="1"/>
      <c r="P40" s="64"/>
      <c r="Q40" s="64"/>
    </row>
    <row r="41" customFormat="false" ht="12.8" hidden="false" customHeight="true" outlineLevel="0" collapsed="false">
      <c r="A41" s="39"/>
      <c r="B41" s="156" t="str">
        <f aca="false">'Backflow &amp; Auto Waterfeed'!$B$4</f>
        <v>BACK FLOW PREVENTER</v>
      </c>
      <c r="C41" s="156"/>
      <c r="D41" s="156"/>
      <c r="E41" s="102"/>
      <c r="F41" s="157"/>
      <c r="G41" s="64"/>
      <c r="H41" s="158"/>
      <c r="I41" s="159"/>
      <c r="J41" s="160"/>
      <c r="K41" s="161"/>
      <c r="L41" s="162"/>
      <c r="M41" s="1"/>
      <c r="N41" s="1"/>
      <c r="O41" s="1"/>
      <c r="P41" s="64"/>
      <c r="Q41" s="64"/>
    </row>
    <row r="42" customFormat="false" ht="12.8" hidden="false" customHeight="true" outlineLevel="0" collapsed="false">
      <c r="A42" s="39" t="n">
        <f aca="false">'Backflow &amp; Auto Waterfeed'!$A$5</f>
        <v>1</v>
      </c>
      <c r="B42" s="48" t="str">
        <f aca="false">'Backflow &amp; Auto Waterfeed'!$B$5</f>
        <v>Back Flow Preventer</v>
      </c>
      <c r="C42" s="48"/>
      <c r="D42" s="48"/>
      <c r="E42" s="102" t="n">
        <f aca="false">'Backflow &amp; Auto Waterfeed'!$E$5</f>
        <v>230.06495</v>
      </c>
      <c r="F42" s="131" t="n">
        <f aca="false">E42*A42</f>
        <v>230.06495</v>
      </c>
      <c r="G42" s="64"/>
      <c r="H42" s="163"/>
      <c r="I42" s="164"/>
      <c r="J42" s="165"/>
      <c r="K42" s="164"/>
      <c r="L42" s="166"/>
      <c r="M42" s="1"/>
      <c r="N42" s="1"/>
      <c r="O42" s="1"/>
      <c r="P42" s="64"/>
      <c r="Q42" s="64"/>
      <c r="R42" s="167"/>
    </row>
    <row r="43" customFormat="false" ht="12.8" hidden="false" customHeight="true" outlineLevel="0" collapsed="false">
      <c r="A43" s="39" t="n">
        <f aca="false">'Backflow &amp; Auto Waterfeed'!$A$6</f>
        <v>1</v>
      </c>
      <c r="B43" s="48" t="str">
        <f aca="false">'Backflow &amp; Auto Waterfeed'!$B$6</f>
        <v>Labor</v>
      </c>
      <c r="C43" s="48"/>
      <c r="D43" s="48"/>
      <c r="E43" s="102" t="n">
        <f aca="false">'Backflow &amp; Auto Waterfeed'!$E$6</f>
        <v>175</v>
      </c>
      <c r="F43" s="131" t="n">
        <f aca="false">E43*A43</f>
        <v>175</v>
      </c>
      <c r="G43" s="64"/>
      <c r="H43" s="168"/>
      <c r="I43" s="169"/>
      <c r="J43" s="165"/>
      <c r="K43" s="164"/>
      <c r="L43" s="166"/>
      <c r="M43" s="1"/>
      <c r="N43" s="1"/>
      <c r="O43" s="1"/>
      <c r="P43" s="64"/>
      <c r="Q43" s="64"/>
    </row>
    <row r="44" customFormat="false" ht="12.8" hidden="false" customHeight="true" outlineLevel="0" collapsed="false">
      <c r="A44" s="170" t="s">
        <v>104</v>
      </c>
      <c r="B44" s="101" t="str">
        <f aca="false">'FLUES - LINER - THERMOCRETE'!$B$10</f>
        <v>UPGRADE BOILER FLUE – CHECK MATERIALS &amp; LABOR 5” &amp; 6” AND RUN</v>
      </c>
      <c r="C44" s="101"/>
      <c r="D44" s="101"/>
      <c r="E44" s="41"/>
      <c r="F44" s="142"/>
      <c r="G44" s="64"/>
      <c r="H44" s="168"/>
      <c r="I44" s="164"/>
      <c r="J44" s="165"/>
      <c r="K44" s="164"/>
      <c r="L44" s="166"/>
      <c r="M44" s="1"/>
      <c r="N44" s="1"/>
      <c r="O44" s="1"/>
      <c r="P44" s="64"/>
      <c r="Q44" s="64"/>
    </row>
    <row r="45" customFormat="false" ht="12.8" hidden="false" customHeight="true" outlineLevel="0" collapsed="false">
      <c r="A45" s="39" t="n">
        <f aca="false">'FLUES - LINER - THERMOCRETE'!$A$11</f>
        <v>1</v>
      </c>
      <c r="B45" s="48" t="str">
        <f aca="false">'FLUES - LINER - THERMOCRETE'!$B$11</f>
        <v>Material</v>
      </c>
      <c r="C45" s="48"/>
      <c r="D45" s="48"/>
      <c r="E45" s="41" t="n">
        <f aca="false">'FLUES - LINER - THERMOCRETE'!$E$11</f>
        <v>162.39</v>
      </c>
      <c r="F45" s="131" t="n">
        <f aca="false">E45*A45</f>
        <v>162.39</v>
      </c>
      <c r="G45" s="64"/>
      <c r="H45" s="171"/>
      <c r="I45" s="172"/>
      <c r="J45" s="173"/>
      <c r="K45" s="174"/>
      <c r="L45" s="175"/>
      <c r="M45" s="64"/>
      <c r="N45" s="64"/>
      <c r="O45" s="64"/>
      <c r="P45" s="64"/>
      <c r="Q45" s="64"/>
    </row>
    <row r="46" customFormat="false" ht="12.8" hidden="false" customHeight="true" outlineLevel="0" collapsed="false">
      <c r="A46" s="39" t="n">
        <f aca="false">'FLUES - LINER - THERMOCRETE'!$A$12</f>
        <v>1</v>
      </c>
      <c r="B46" s="48" t="str">
        <f aca="false">'FLUES - LINER - THERMOCRETE'!$B$12</f>
        <v>Labor</v>
      </c>
      <c r="C46" s="48"/>
      <c r="D46" s="48"/>
      <c r="E46" s="41" t="n">
        <f aca="false">'FLUES - LINER - THERMOCRETE'!$E$12</f>
        <v>175</v>
      </c>
      <c r="F46" s="131" t="n">
        <f aca="false">E46*A46</f>
        <v>175</v>
      </c>
      <c r="G46" s="64"/>
      <c r="H46" s="176"/>
      <c r="I46" s="177" t="s">
        <v>105</v>
      </c>
      <c r="J46" s="178" t="n">
        <f aca="false">SUM(J40:J42)/COUNTA(J40:J45)</f>
        <v>1947</v>
      </c>
      <c r="K46" s="179"/>
      <c r="L46" s="176"/>
      <c r="M46" s="64"/>
      <c r="N46" s="64"/>
      <c r="O46" s="64"/>
      <c r="P46" s="64"/>
      <c r="Q46" s="64"/>
    </row>
    <row r="47" s="3" customFormat="true" ht="12.8" hidden="false" customHeight="true" outlineLevel="0" collapsed="false">
      <c r="A47" s="39"/>
      <c r="B47" s="101" t="str">
        <f aca="false">'FLUES - LINER - THERMOCRETE'!$B$22</f>
        <v>CHIMNEY LINER and CAP</v>
      </c>
      <c r="C47" s="101"/>
      <c r="D47" s="101"/>
      <c r="E47" s="41"/>
      <c r="F47" s="131"/>
      <c r="G47" s="64"/>
      <c r="H47" s="64"/>
      <c r="L47" s="64"/>
      <c r="M47" s="64"/>
      <c r="N47" s="64"/>
      <c r="O47" s="64"/>
      <c r="P47" s="64"/>
      <c r="Q47" s="64"/>
    </row>
    <row r="48" s="3" customFormat="true" ht="12.8" hidden="false" customHeight="true" outlineLevel="0" collapsed="false">
      <c r="A48" s="39" t="n">
        <f aca="false">'FLUES - LINER - THERMOCRETE'!$A$23</f>
        <v>1</v>
      </c>
      <c r="B48" s="48" t="str">
        <f aca="false">'FLUES - LINER - THERMOCRETE'!$B$23</f>
        <v>Liner       ● IRV, TOT, S-ORNG, W-ORNG  ●  ADD $600 for clack-out ●</v>
      </c>
      <c r="C48" s="48"/>
      <c r="D48" s="48"/>
      <c r="E48" s="41" t="n">
        <f aca="false">'FLUES - LINER - THERMOCRETE'!$E$23</f>
        <v>2010</v>
      </c>
      <c r="F48" s="131" t="n">
        <f aca="false">E48*A48</f>
        <v>2010</v>
      </c>
      <c r="G48" s="64"/>
      <c r="H48" s="64"/>
      <c r="L48" s="64"/>
      <c r="M48" s="64"/>
      <c r="N48" s="64"/>
      <c r="O48" s="64"/>
      <c r="P48" s="64"/>
      <c r="Q48" s="64"/>
    </row>
    <row r="49" customFormat="false" ht="12.8" hidden="false" customHeight="true" outlineLevel="0" collapsed="false">
      <c r="A49" s="39" t="n">
        <v>1</v>
      </c>
      <c r="B49" s="48" t="s">
        <v>106</v>
      </c>
      <c r="C49" s="48"/>
      <c r="D49" s="48"/>
      <c r="E49" s="41" t="n">
        <f aca="false">$Q$36</f>
        <v>485</v>
      </c>
      <c r="F49" s="131" t="n">
        <f aca="false">E49*A49</f>
        <v>485</v>
      </c>
      <c r="G49" s="64"/>
      <c r="H49" s="1"/>
      <c r="I49" s="1"/>
      <c r="J49" s="1"/>
      <c r="K49" s="1"/>
      <c r="L49" s="1"/>
      <c r="M49" s="1"/>
      <c r="N49" s="64"/>
      <c r="O49" s="64"/>
      <c r="P49" s="64"/>
      <c r="Q49" s="64"/>
    </row>
    <row r="50" customFormat="false" ht="12.8" hidden="false" customHeight="true" outlineLevel="0" collapsed="false">
      <c r="A50" s="145" t="n">
        <f aca="false">'FLUES - LINER - THERMOCRETE'!$A$24</f>
        <v>1</v>
      </c>
      <c r="B50" s="48" t="str">
        <f aca="false">'FLUES - LINER - THERMOCRETE'!$B$24</f>
        <v>Permit Chimney Liner</v>
      </c>
      <c r="C50" s="48"/>
      <c r="D50" s="48"/>
      <c r="E50" s="41" t="n">
        <f aca="false">'FLUES - LINER - THERMOCRETE'!$E$24</f>
        <v>125</v>
      </c>
      <c r="F50" s="131" t="n">
        <f aca="false">E50*A50</f>
        <v>125</v>
      </c>
      <c r="G50" s="64"/>
      <c r="H50" s="1"/>
      <c r="I50" s="1"/>
      <c r="J50" s="1"/>
      <c r="K50" s="1"/>
      <c r="L50" s="1"/>
      <c r="M50" s="1"/>
      <c r="N50" s="64"/>
      <c r="O50" s="64"/>
      <c r="P50" s="64"/>
      <c r="Q50" s="64"/>
    </row>
    <row r="51" customFormat="false" ht="12.8" hidden="false" customHeight="true" outlineLevel="0" collapsed="false">
      <c r="A51" s="39"/>
      <c r="B51" s="48"/>
      <c r="C51" s="48"/>
      <c r="D51" s="48"/>
      <c r="E51" s="41"/>
      <c r="F51" s="57" t="n">
        <f aca="false">SUM(F32:F50)</f>
        <v>11981.6074</v>
      </c>
      <c r="G51" s="64"/>
      <c r="H51" s="1"/>
      <c r="I51" s="1"/>
      <c r="J51" s="1"/>
      <c r="K51" s="1"/>
      <c r="L51" s="1"/>
      <c r="M51" s="1"/>
      <c r="N51" s="64"/>
      <c r="O51" s="64"/>
      <c r="P51" s="64"/>
      <c r="Q51" s="64"/>
    </row>
    <row r="52" customFormat="false" ht="12.8" hidden="false" customHeight="true" outlineLevel="0" collapsed="false">
      <c r="A52" s="39"/>
      <c r="B52" s="101"/>
      <c r="C52" s="101"/>
      <c r="D52" s="101"/>
      <c r="E52" s="41"/>
      <c r="F52" s="42"/>
      <c r="G52" s="64"/>
      <c r="H52" s="1"/>
      <c r="I52" s="1"/>
      <c r="J52" s="1"/>
      <c r="K52" s="1"/>
      <c r="L52" s="1"/>
      <c r="M52" s="1"/>
      <c r="N52" s="64"/>
      <c r="O52" s="64"/>
      <c r="P52" s="64"/>
      <c r="Q52" s="64"/>
    </row>
    <row r="53" customFormat="false" ht="12.8" hidden="false" customHeight="true" outlineLevel="0" collapsed="false">
      <c r="A53" s="145"/>
      <c r="B53" s="48"/>
      <c r="C53" s="48"/>
      <c r="D53" s="48"/>
      <c r="E53" s="41"/>
      <c r="F53" s="42"/>
      <c r="G53" s="64"/>
      <c r="H53" s="1"/>
      <c r="I53" s="1"/>
      <c r="J53" s="1"/>
      <c r="K53" s="1"/>
      <c r="L53" s="1"/>
      <c r="M53" s="1"/>
      <c r="N53" s="64"/>
      <c r="O53" s="64"/>
      <c r="P53" s="64"/>
      <c r="Q53" s="64"/>
    </row>
    <row r="54" customFormat="false" ht="12.8" hidden="false" customHeight="true" outlineLevel="0" collapsed="false">
      <c r="A54" s="145"/>
      <c r="B54" s="48"/>
      <c r="C54" s="48"/>
      <c r="D54" s="48"/>
      <c r="E54" s="41"/>
      <c r="F54" s="42"/>
      <c r="G54" s="64"/>
      <c r="H54" s="1"/>
      <c r="I54" s="1"/>
      <c r="J54" s="1"/>
      <c r="K54" s="1"/>
      <c r="L54" s="1"/>
      <c r="M54" s="1"/>
      <c r="N54" s="64"/>
      <c r="O54" s="64"/>
      <c r="P54" s="64"/>
      <c r="Q54" s="64"/>
    </row>
    <row r="55" customFormat="false" ht="12.8" hidden="false" customHeight="true" outlineLevel="0" collapsed="false">
      <c r="A55" s="39"/>
      <c r="B55" s="189"/>
      <c r="C55" s="189"/>
      <c r="D55" s="189"/>
      <c r="E55" s="41"/>
      <c r="F55" s="57"/>
      <c r="G55" s="64"/>
      <c r="H55" s="1"/>
      <c r="I55" s="1"/>
      <c r="J55" s="1"/>
      <c r="K55" s="1"/>
      <c r="L55" s="1"/>
      <c r="M55" s="1"/>
      <c r="N55" s="64"/>
      <c r="O55" s="64"/>
      <c r="P55" s="64"/>
      <c r="Q55" s="64"/>
    </row>
    <row r="56" customFormat="false" ht="12.8" hidden="false" customHeight="true" outlineLevel="0" collapsed="false">
      <c r="A56" s="39"/>
      <c r="B56" s="48"/>
      <c r="C56" s="48"/>
      <c r="D56" s="48"/>
      <c r="E56" s="41"/>
      <c r="F56" s="57"/>
      <c r="G56" s="64"/>
      <c r="H56" s="64"/>
      <c r="I56" s="64"/>
      <c r="J56" s="64"/>
      <c r="M56" s="64"/>
      <c r="N56" s="64"/>
      <c r="O56" s="64"/>
      <c r="P56" s="64"/>
      <c r="Q56" s="64"/>
    </row>
    <row r="57" customFormat="false" ht="5.1" hidden="false" customHeight="true" outlineLevel="0" collapsed="false">
      <c r="A57" s="74"/>
      <c r="B57" s="188"/>
      <c r="C57" s="188"/>
      <c r="D57" s="188"/>
      <c r="E57" s="188"/>
      <c r="F57" s="188"/>
      <c r="G57" s="188"/>
      <c r="H57" s="188"/>
      <c r="I57" s="188"/>
      <c r="J57" s="188"/>
      <c r="K57" s="188"/>
      <c r="L57" s="188"/>
      <c r="M57" s="188"/>
      <c r="N57" s="188"/>
      <c r="O57" s="188"/>
      <c r="P57" s="188"/>
      <c r="Q57" s="188"/>
    </row>
    <row r="58" customFormat="false" ht="11.45" hidden="false" customHeight="true" outlineLevel="0" collapsed="false">
      <c r="A58" s="126"/>
      <c r="B58" s="127" t="s">
        <v>88</v>
      </c>
      <c r="C58" s="127"/>
      <c r="D58" s="127"/>
      <c r="E58" s="126"/>
      <c r="F58" s="111"/>
      <c r="G58" s="103" t="s">
        <v>33</v>
      </c>
      <c r="H58" s="104" t="s">
        <v>34</v>
      </c>
      <c r="I58" s="45" t="s">
        <v>35</v>
      </c>
      <c r="J58" s="46" t="s">
        <v>36</v>
      </c>
      <c r="K58" s="45" t="s">
        <v>37</v>
      </c>
      <c r="L58" s="46" t="s">
        <v>38</v>
      </c>
      <c r="M58" s="45" t="s">
        <v>39</v>
      </c>
      <c r="N58" s="46" t="s">
        <v>40</v>
      </c>
      <c r="O58" s="45" t="s">
        <v>41</v>
      </c>
      <c r="P58" s="46" t="s">
        <v>42</v>
      </c>
      <c r="Q58" s="47" t="s">
        <v>43</v>
      </c>
    </row>
    <row r="59" customFormat="false" ht="11.45" hidden="false" customHeight="true" outlineLevel="0" collapsed="false">
      <c r="A59" s="39" t="n">
        <v>1</v>
      </c>
      <c r="B59" s="48" t="s">
        <v>109</v>
      </c>
      <c r="C59" s="48"/>
      <c r="D59" s="48"/>
      <c r="E59" s="41" t="n">
        <f aca="false">$Q59</f>
        <v>3521.6081625</v>
      </c>
      <c r="F59" s="131" t="n">
        <f aca="false">E59*A59</f>
        <v>3521.6081625</v>
      </c>
      <c r="G59" s="49" t="s">
        <v>90</v>
      </c>
      <c r="H59" s="132" t="n">
        <f aca="false">J73</f>
        <v>2205.75</v>
      </c>
      <c r="I59" s="133" t="n">
        <f aca="false">'INCREASE, LABOR, 911, WARRANTY,'!$A$5</f>
        <v>1.05</v>
      </c>
      <c r="J59" s="52" t="n">
        <f aca="false">I59*H59</f>
        <v>2316.0375</v>
      </c>
      <c r="K59" s="133" t="n">
        <f aca="false">'INCREASE, LABOR, 911, WARRANTY,'!$A$13</f>
        <v>1.07</v>
      </c>
      <c r="L59" s="52" t="n">
        <f aca="false">J59*K59</f>
        <v>2478.160125</v>
      </c>
      <c r="M59" s="133" t="n">
        <f aca="false">'INCREASE, LABOR, 911, WARRANTY,'!$A$17</f>
        <v>1.3</v>
      </c>
      <c r="N59" s="52" t="n">
        <f aca="false">L59*M59</f>
        <v>3221.6081625</v>
      </c>
      <c r="O59" s="53" t="n">
        <v>1</v>
      </c>
      <c r="P59" s="134" t="n">
        <f aca="false">'INCREASE, LABOR, 911, WARRANTY,'!$A$9</f>
        <v>300</v>
      </c>
      <c r="Q59" s="135" t="n">
        <f aca="false">(N59*O59)+(O59*P59)</f>
        <v>3521.6081625</v>
      </c>
    </row>
    <row r="60" customFormat="false" ht="11.45" hidden="false" customHeight="true" outlineLevel="0" collapsed="false">
      <c r="A60" s="39" t="n">
        <v>1</v>
      </c>
      <c r="B60" s="48" t="s">
        <v>91</v>
      </c>
      <c r="C60" s="48"/>
      <c r="D60" s="48"/>
      <c r="E60" s="41" t="n">
        <f aca="false">$Q60</f>
        <v>1684.7792</v>
      </c>
      <c r="F60" s="131" t="n">
        <f aca="false">E60*A60</f>
        <v>1684.7792</v>
      </c>
      <c r="G60" s="49" t="s">
        <v>91</v>
      </c>
      <c r="H60" s="50" t="n">
        <v>1211.2</v>
      </c>
      <c r="I60" s="136" t="n">
        <f aca="false">'INCREASE, LABOR, 911, WARRANTY,'!$A$6</f>
        <v>1</v>
      </c>
      <c r="J60" s="52" t="n">
        <f aca="false">I60*H60</f>
        <v>1211.2</v>
      </c>
      <c r="K60" s="133" t="n">
        <f aca="false">'INCREASE, LABOR, 911, WARRANTY,'!$A$13</f>
        <v>1.07</v>
      </c>
      <c r="L60" s="52" t="n">
        <f aca="false">J60*K60</f>
        <v>1295.984</v>
      </c>
      <c r="M60" s="133" t="n">
        <f aca="false">'INCREASE, LABOR, 911, WARRANTY,'!$A$17</f>
        <v>1.3</v>
      </c>
      <c r="N60" s="52" t="n">
        <f aca="false">L60*M60</f>
        <v>1684.7792</v>
      </c>
      <c r="O60" s="53" t="n">
        <v>1</v>
      </c>
      <c r="P60" s="137" t="n">
        <v>0</v>
      </c>
      <c r="Q60" s="135" t="n">
        <f aca="false">(N60*O60)+(O60*P60)</f>
        <v>1684.7792</v>
      </c>
    </row>
    <row r="61" customFormat="false" ht="11.45" hidden="false" customHeight="true" outlineLevel="0" collapsed="false">
      <c r="A61" s="39" t="n">
        <v>1</v>
      </c>
      <c r="B61" s="48" t="s">
        <v>92</v>
      </c>
      <c r="C61" s="48"/>
      <c r="D61" s="48"/>
      <c r="E61" s="41" t="n">
        <f aca="false">$Q61</f>
        <v>300.01088</v>
      </c>
      <c r="F61" s="131" t="n">
        <f aca="false">E61*A61</f>
        <v>300.01088</v>
      </c>
      <c r="G61" s="66" t="s">
        <v>93</v>
      </c>
      <c r="H61" s="50" t="n">
        <v>215.68</v>
      </c>
      <c r="I61" s="136" t="n">
        <f aca="false">'INCREASE, LABOR, 911, WARRANTY,'!$A$6</f>
        <v>1</v>
      </c>
      <c r="J61" s="52" t="n">
        <f aca="false">H61*I61</f>
        <v>215.68</v>
      </c>
      <c r="K61" s="133" t="n">
        <f aca="false">'INCREASE, LABOR, 911, WARRANTY,'!$A$13</f>
        <v>1.07</v>
      </c>
      <c r="L61" s="52" t="n">
        <f aca="false">J61*K61</f>
        <v>230.7776</v>
      </c>
      <c r="M61" s="133" t="n">
        <f aca="false">'INCREASE, LABOR, 911, WARRANTY,'!$A$17</f>
        <v>1.3</v>
      </c>
      <c r="N61" s="52" t="n">
        <f aca="false">L61*M61</f>
        <v>300.01088</v>
      </c>
      <c r="O61" s="53" t="n">
        <v>1</v>
      </c>
      <c r="P61" s="137" t="n">
        <v>0</v>
      </c>
      <c r="Q61" s="135" t="n">
        <f aca="false">(N61*O61)+(O61*P61)</f>
        <v>300.01088</v>
      </c>
    </row>
    <row r="62" customFormat="false" ht="11.45" hidden="false" customHeight="true" outlineLevel="0" collapsed="false">
      <c r="A62" s="39" t="n">
        <v>1</v>
      </c>
      <c r="B62" s="48" t="s">
        <v>94</v>
      </c>
      <c r="C62" s="48"/>
      <c r="D62" s="48"/>
      <c r="E62" s="41" t="n">
        <f aca="false">$Q62</f>
        <v>394.3485</v>
      </c>
      <c r="F62" s="131" t="n">
        <f aca="false">E62*A62</f>
        <v>394.3485</v>
      </c>
      <c r="G62" s="66" t="s">
        <v>95</v>
      </c>
      <c r="H62" s="50" t="n">
        <v>283.5</v>
      </c>
      <c r="I62" s="136" t="n">
        <f aca="false">'INCREASE, LABOR, 911, WARRANTY,'!$A$6</f>
        <v>1</v>
      </c>
      <c r="J62" s="52" t="n">
        <f aca="false">H62*I62</f>
        <v>283.5</v>
      </c>
      <c r="K62" s="133" t="n">
        <f aca="false">'INCREASE, LABOR, 911, WARRANTY,'!$A$13</f>
        <v>1.07</v>
      </c>
      <c r="L62" s="52" t="n">
        <f aca="false">J62*K62</f>
        <v>303.345</v>
      </c>
      <c r="M62" s="133" t="n">
        <f aca="false">'INCREASE, LABOR, 911, WARRANTY,'!$A$17</f>
        <v>1.3</v>
      </c>
      <c r="N62" s="52" t="n">
        <f aca="false">L62*M62</f>
        <v>394.3485</v>
      </c>
      <c r="O62" s="53" t="n">
        <v>1</v>
      </c>
      <c r="P62" s="137" t="n">
        <v>0</v>
      </c>
      <c r="Q62" s="135" t="n">
        <f aca="false">(N62*O62)+(O62*P62)</f>
        <v>394.3485</v>
      </c>
    </row>
    <row r="63" customFormat="false" ht="11.45" hidden="false" customHeight="true" outlineLevel="0" collapsed="false">
      <c r="A63" s="39" t="n">
        <v>1</v>
      </c>
      <c r="B63" s="48" t="s">
        <v>110</v>
      </c>
      <c r="C63" s="48"/>
      <c r="D63" s="48"/>
      <c r="E63" s="41" t="n">
        <f aca="false">$Q63</f>
        <v>485</v>
      </c>
      <c r="F63" s="131" t="n">
        <f aca="false">E63*A63</f>
        <v>485</v>
      </c>
      <c r="G63" s="49" t="s">
        <v>97</v>
      </c>
      <c r="H63" s="78" t="n">
        <f aca="false">'INCREASE, LABOR, 911, WARRANTY,'!$C$24</f>
        <v>485</v>
      </c>
      <c r="I63" s="139" t="n">
        <f aca="false">'INCREASE, LABOR, 911, WARRANTY,'!$A$6</f>
        <v>1</v>
      </c>
      <c r="J63" s="59" t="n">
        <f aca="false">H63*I63</f>
        <v>485</v>
      </c>
      <c r="K63" s="139" t="n">
        <f aca="false">'INCREASE, LABOR, 911, WARRANTY,'!$A$6</f>
        <v>1</v>
      </c>
      <c r="L63" s="59" t="n">
        <f aca="false">J63*K63</f>
        <v>485</v>
      </c>
      <c r="M63" s="139" t="n">
        <f aca="false">'INCREASE, LABOR, 911, WARRANTY,'!$A$6</f>
        <v>1</v>
      </c>
      <c r="N63" s="59" t="n">
        <f aca="false">L63*M63</f>
        <v>485</v>
      </c>
      <c r="O63" s="60" t="n">
        <v>1</v>
      </c>
      <c r="P63" s="140" t="n">
        <v>0</v>
      </c>
      <c r="Q63" s="108" t="n">
        <f aca="false">(N63*O63)+(O63*P63)</f>
        <v>485</v>
      </c>
    </row>
    <row r="64" customFormat="false" ht="11.45" hidden="false" customHeight="true" outlineLevel="0" collapsed="false">
      <c r="A64" s="39" t="n">
        <v>16</v>
      </c>
      <c r="B64" s="48" t="s">
        <v>96</v>
      </c>
      <c r="C64" s="48"/>
      <c r="D64" s="48"/>
      <c r="E64" s="41" t="n">
        <f aca="false">'INCREASE, LABOR, 911, WARRANTY,'!$C$5</f>
        <v>175</v>
      </c>
      <c r="F64" s="131" t="n">
        <f aca="false">E64*A64</f>
        <v>2800</v>
      </c>
      <c r="G64" s="64"/>
      <c r="H64" s="64"/>
      <c r="I64" s="66"/>
      <c r="J64" s="64"/>
      <c r="K64" s="67"/>
      <c r="L64" s="68"/>
      <c r="M64" s="64"/>
      <c r="N64" s="143"/>
      <c r="O64" s="64"/>
      <c r="P64" s="67" t="s">
        <v>51</v>
      </c>
      <c r="Q64" s="108" t="n">
        <f aca="false">SUM(Q59:Q63)</f>
        <v>6385.7467425</v>
      </c>
    </row>
    <row r="65" customFormat="false" ht="11.45" hidden="false" customHeight="true" outlineLevel="0" collapsed="false">
      <c r="A65" s="39"/>
      <c r="B65" s="190" t="s">
        <v>111</v>
      </c>
      <c r="C65" s="190"/>
      <c r="D65" s="190"/>
      <c r="E65" s="102"/>
      <c r="F65" s="57" t="n">
        <f aca="false">SUM(F59:F64)</f>
        <v>9185.7467425</v>
      </c>
      <c r="G65" s="64"/>
      <c r="H65" s="1"/>
      <c r="I65" s="1"/>
      <c r="J65" s="1"/>
      <c r="K65" s="1"/>
      <c r="L65" s="1"/>
      <c r="M65" s="1"/>
      <c r="N65" s="1"/>
      <c r="O65" s="1"/>
      <c r="P65" s="64"/>
      <c r="Q65" s="64"/>
    </row>
    <row r="66" customFormat="false" ht="11.45" hidden="false" customHeight="true" outlineLevel="0" collapsed="false">
      <c r="A66" s="141"/>
      <c r="B66" s="101" t="str">
        <f aca="false">'Expansion Tank'!$B$4</f>
        <v>EXPANSION TANK</v>
      </c>
      <c r="C66" s="101"/>
      <c r="D66" s="101"/>
      <c r="E66" s="102"/>
      <c r="F66" s="111"/>
      <c r="G66" s="64"/>
      <c r="H66" s="147" t="s">
        <v>98</v>
      </c>
      <c r="I66" s="148" t="s">
        <v>99</v>
      </c>
      <c r="J66" s="149" t="s">
        <v>100</v>
      </c>
      <c r="K66" s="149" t="s">
        <v>101</v>
      </c>
      <c r="L66" s="150" t="s">
        <v>102</v>
      </c>
      <c r="M66" s="1"/>
      <c r="N66" s="1"/>
      <c r="O66" s="1"/>
      <c r="P66" s="64"/>
      <c r="Q66" s="64"/>
    </row>
    <row r="67" customFormat="false" ht="11.45" hidden="false" customHeight="true" outlineLevel="0" collapsed="false">
      <c r="A67" s="145" t="n">
        <f aca="false">'Expansion Tank'!$A$5</f>
        <v>1</v>
      </c>
      <c r="B67" s="48" t="str">
        <f aca="false">'Expansion Tank'!$B$5</f>
        <v>Expansion Tank</v>
      </c>
      <c r="C67" s="48"/>
      <c r="D67" s="48"/>
      <c r="E67" s="146" t="n">
        <f aca="false">'Expansion Tank'!$E$5</f>
        <v>86.26982</v>
      </c>
      <c r="F67" s="42" t="n">
        <f aca="false">E67*A67</f>
        <v>86.26982</v>
      </c>
      <c r="G67" s="64"/>
      <c r="H67" s="191" t="s">
        <v>112</v>
      </c>
      <c r="I67" s="192" t="n">
        <v>132000</v>
      </c>
      <c r="J67" s="193" t="n">
        <v>2205.75</v>
      </c>
      <c r="K67" s="194" t="n">
        <v>0.85</v>
      </c>
      <c r="L67" s="195" t="s">
        <v>113</v>
      </c>
      <c r="M67" s="1"/>
      <c r="N67" s="1"/>
      <c r="O67" s="1"/>
      <c r="P67" s="64"/>
      <c r="Q67" s="64"/>
    </row>
    <row r="68" customFormat="false" ht="11.45" hidden="false" customHeight="true" outlineLevel="0" collapsed="false">
      <c r="A68" s="145" t="n">
        <f aca="false">'Expansion Tank'!$A$6</f>
        <v>1</v>
      </c>
      <c r="B68" s="48" t="str">
        <f aca="false">'Expansion Tank'!$B$6</f>
        <v>Tee and Ball Valve</v>
      </c>
      <c r="C68" s="48"/>
      <c r="D68" s="48"/>
      <c r="E68" s="146" t="n">
        <f aca="false">'Expansion Tank'!$E$6</f>
        <v>35.0532</v>
      </c>
      <c r="F68" s="42" t="n">
        <f aca="false">E68*A68</f>
        <v>35.0532</v>
      </c>
      <c r="G68" s="64"/>
      <c r="H68" s="163"/>
      <c r="I68" s="196"/>
      <c r="J68" s="165"/>
      <c r="K68" s="197"/>
      <c r="L68" s="198"/>
      <c r="M68" s="1"/>
      <c r="N68" s="1"/>
      <c r="O68" s="1"/>
      <c r="P68" s="64"/>
      <c r="Q68" s="64"/>
    </row>
    <row r="69" customFormat="false" ht="11.45" hidden="false" customHeight="true" outlineLevel="0" collapsed="false">
      <c r="A69" s="145" t="n">
        <f aca="false">'Expansion Tank'!$A$7</f>
        <v>1</v>
      </c>
      <c r="B69" s="48" t="str">
        <f aca="false">'Expansion Tank'!$B$7</f>
        <v>Labor</v>
      </c>
      <c r="C69" s="48"/>
      <c r="D69" s="48"/>
      <c r="E69" s="146" t="n">
        <f aca="false">'Expansion Tank'!$E$7</f>
        <v>175</v>
      </c>
      <c r="F69" s="42" t="n">
        <f aca="false">E69*A69</f>
        <v>175</v>
      </c>
      <c r="G69" s="64"/>
      <c r="H69" s="199"/>
      <c r="I69" s="196"/>
      <c r="J69" s="165"/>
      <c r="K69" s="197"/>
      <c r="L69" s="198"/>
      <c r="M69" s="1"/>
      <c r="N69" s="1"/>
      <c r="O69" s="1"/>
      <c r="P69" s="64"/>
      <c r="Q69" s="64"/>
    </row>
    <row r="70" customFormat="false" ht="11.45" hidden="false" customHeight="true" outlineLevel="0" collapsed="false">
      <c r="A70" s="39"/>
      <c r="B70" s="189"/>
      <c r="C70" s="189"/>
      <c r="D70" s="189"/>
      <c r="E70" s="41"/>
      <c r="F70" s="57" t="n">
        <f aca="false">SUM(F67:F69)</f>
        <v>296.32302</v>
      </c>
      <c r="G70" s="64"/>
      <c r="H70" s="199"/>
      <c r="I70" s="196"/>
      <c r="J70" s="165"/>
      <c r="K70" s="197"/>
      <c r="L70" s="198"/>
      <c r="M70" s="1"/>
      <c r="N70" s="1"/>
      <c r="O70" s="1"/>
      <c r="P70" s="64"/>
      <c r="Q70" s="64"/>
    </row>
    <row r="71" customFormat="false" ht="11.45" hidden="false" customHeight="true" outlineLevel="0" collapsed="false">
      <c r="A71" s="39"/>
      <c r="B71" s="156" t="str">
        <f aca="false">'Backflow &amp; Auto Waterfeed'!$B$4</f>
        <v>BACK FLOW PREVENTER</v>
      </c>
      <c r="C71" s="156"/>
      <c r="D71" s="156"/>
      <c r="E71" s="102"/>
      <c r="F71" s="57"/>
      <c r="G71" s="64"/>
      <c r="H71" s="199"/>
      <c r="I71" s="196"/>
      <c r="J71" s="165"/>
      <c r="K71" s="197"/>
      <c r="L71" s="198"/>
      <c r="M71" s="1"/>
      <c r="N71" s="1"/>
      <c r="O71" s="1"/>
      <c r="P71" s="64"/>
      <c r="Q71" s="64"/>
    </row>
    <row r="72" s="3" customFormat="true" ht="11.45" hidden="false" customHeight="true" outlineLevel="0" collapsed="false">
      <c r="A72" s="39" t="n">
        <f aca="false">'Backflow &amp; Auto Waterfeed'!$A$5</f>
        <v>1</v>
      </c>
      <c r="B72" s="48" t="str">
        <f aca="false">'Backflow &amp; Auto Waterfeed'!$B$5</f>
        <v>Back Flow Preventer</v>
      </c>
      <c r="C72" s="48"/>
      <c r="D72" s="48"/>
      <c r="E72" s="102" t="n">
        <f aca="false">'Backflow &amp; Auto Waterfeed'!$E$5</f>
        <v>230.06495</v>
      </c>
      <c r="F72" s="42" t="n">
        <f aca="false">E72*A72</f>
        <v>230.06495</v>
      </c>
      <c r="G72" s="64"/>
      <c r="H72" s="171"/>
      <c r="I72" s="172"/>
      <c r="J72" s="173"/>
      <c r="K72" s="174"/>
      <c r="L72" s="175"/>
      <c r="N72" s="64"/>
      <c r="O72" s="64"/>
      <c r="P72" s="64"/>
      <c r="Q72" s="64"/>
    </row>
    <row r="73" customFormat="false" ht="11.45" hidden="false" customHeight="true" outlineLevel="0" collapsed="false">
      <c r="A73" s="39" t="n">
        <f aca="false">'Backflow &amp; Auto Waterfeed'!$A$6</f>
        <v>1</v>
      </c>
      <c r="B73" s="48" t="str">
        <f aca="false">'Backflow &amp; Auto Waterfeed'!$B$6</f>
        <v>Labor</v>
      </c>
      <c r="C73" s="48"/>
      <c r="D73" s="48"/>
      <c r="E73" s="102" t="n">
        <f aca="false">'Backflow &amp; Auto Waterfeed'!$E$6</f>
        <v>175</v>
      </c>
      <c r="F73" s="42" t="n">
        <f aca="false">E73*A73</f>
        <v>175</v>
      </c>
      <c r="G73" s="64"/>
      <c r="H73" s="176"/>
      <c r="I73" s="177" t="s">
        <v>105</v>
      </c>
      <c r="J73" s="178" t="n">
        <f aca="false">SUM(J67:J69)/COUNTA(J67:J72)</f>
        <v>2205.75</v>
      </c>
      <c r="K73" s="179"/>
      <c r="L73" s="176"/>
      <c r="M73" s="64"/>
      <c r="N73" s="64"/>
      <c r="O73" s="64"/>
      <c r="P73" s="64"/>
      <c r="Q73" s="64"/>
    </row>
    <row r="74" customFormat="false" ht="11.45" hidden="false" customHeight="true" outlineLevel="0" collapsed="false">
      <c r="A74" s="39"/>
      <c r="B74" s="48"/>
      <c r="C74" s="48"/>
      <c r="D74" s="48"/>
      <c r="E74" s="102"/>
      <c r="F74" s="57" t="n">
        <f aca="false">SUM(F72:F73)</f>
        <v>405.06495</v>
      </c>
      <c r="G74" s="64"/>
      <c r="H74" s="1"/>
      <c r="I74" s="1"/>
      <c r="J74" s="1"/>
      <c r="K74" s="1"/>
      <c r="L74" s="1"/>
      <c r="M74" s="64"/>
      <c r="N74" s="64"/>
      <c r="O74" s="64"/>
      <c r="P74" s="64"/>
      <c r="Q74" s="64"/>
    </row>
    <row r="75" customFormat="false" ht="11.45" hidden="false" customHeight="true" outlineLevel="0" collapsed="false">
      <c r="A75" s="170" t="s">
        <v>113</v>
      </c>
      <c r="B75" s="101" t="str">
        <f aca="false">'FLUES - LINER - THERMOCRETE'!$B$10</f>
        <v>UPGRADE BOILER FLUE – CHECK MATERIALS &amp; LABOR 5” &amp; 6” AND RUN</v>
      </c>
      <c r="C75" s="101"/>
      <c r="D75" s="101"/>
      <c r="E75" s="41"/>
      <c r="F75" s="111"/>
      <c r="G75" s="64"/>
      <c r="H75" s="64"/>
      <c r="I75" s="64"/>
      <c r="J75" s="64"/>
      <c r="M75" s="64"/>
      <c r="N75" s="64"/>
      <c r="O75" s="64"/>
      <c r="P75" s="64"/>
      <c r="Q75" s="64"/>
    </row>
    <row r="76" customFormat="false" ht="11.45" hidden="false" customHeight="true" outlineLevel="0" collapsed="false">
      <c r="A76" s="39" t="n">
        <f aca="false">'FLUES - LINER - THERMOCRETE'!$A$11</f>
        <v>1</v>
      </c>
      <c r="B76" s="48" t="str">
        <f aca="false">'FLUES - LINER - THERMOCRETE'!$B$11</f>
        <v>Material</v>
      </c>
      <c r="C76" s="48"/>
      <c r="D76" s="48"/>
      <c r="E76" s="41" t="n">
        <f aca="false">'FLUES - LINER - THERMOCRETE'!$E$11</f>
        <v>162.39</v>
      </c>
      <c r="F76" s="131" t="n">
        <f aca="false">E76*A76</f>
        <v>162.39</v>
      </c>
      <c r="G76" s="64"/>
      <c r="H76" s="1"/>
      <c r="I76" s="1"/>
      <c r="J76" s="1"/>
      <c r="K76" s="1"/>
      <c r="L76" s="1"/>
      <c r="M76" s="1"/>
      <c r="N76" s="64"/>
      <c r="O76" s="64"/>
      <c r="P76" s="64"/>
      <c r="Q76" s="64"/>
    </row>
    <row r="77" customFormat="false" ht="11.45" hidden="false" customHeight="true" outlineLevel="0" collapsed="false">
      <c r="A77" s="39" t="n">
        <f aca="false">'FLUES - LINER - THERMOCRETE'!$A$12</f>
        <v>1</v>
      </c>
      <c r="B77" s="48" t="str">
        <f aca="false">'FLUES - LINER - THERMOCRETE'!$B$12</f>
        <v>Labor</v>
      </c>
      <c r="C77" s="48"/>
      <c r="D77" s="48"/>
      <c r="E77" s="41" t="n">
        <f aca="false">'FLUES - LINER - THERMOCRETE'!$E$12</f>
        <v>175</v>
      </c>
      <c r="F77" s="131" t="n">
        <f aca="false">E77*A77</f>
        <v>175</v>
      </c>
      <c r="G77" s="64"/>
      <c r="H77" s="1"/>
      <c r="I77" s="1"/>
      <c r="J77" s="1"/>
      <c r="K77" s="1"/>
      <c r="L77" s="1"/>
      <c r="M77" s="1"/>
      <c r="N77" s="64"/>
      <c r="O77" s="64"/>
      <c r="P77" s="64"/>
      <c r="Q77" s="64"/>
    </row>
    <row r="78" customFormat="false" ht="11.45" hidden="false" customHeight="true" outlineLevel="0" collapsed="false">
      <c r="A78" s="39"/>
      <c r="B78" s="48"/>
      <c r="C78" s="48"/>
      <c r="D78" s="48"/>
      <c r="E78" s="41"/>
      <c r="F78" s="57" t="n">
        <f aca="false">SUM(F76:F77)</f>
        <v>337.39</v>
      </c>
      <c r="G78" s="64"/>
      <c r="H78" s="1"/>
      <c r="I78" s="1"/>
      <c r="J78" s="1"/>
      <c r="K78" s="1"/>
      <c r="L78" s="1"/>
      <c r="M78" s="1"/>
      <c r="N78" s="64"/>
      <c r="O78" s="64"/>
      <c r="P78" s="64"/>
      <c r="Q78" s="64"/>
    </row>
    <row r="79" customFormat="false" ht="11.45" hidden="false" customHeight="true" outlineLevel="0" collapsed="false">
      <c r="A79" s="39"/>
      <c r="B79" s="101" t="str">
        <f aca="false">'FLUES - LINER - THERMOCRETE'!$B$22</f>
        <v>CHIMNEY LINER and CAP</v>
      </c>
      <c r="C79" s="101"/>
      <c r="D79" s="101"/>
      <c r="E79" s="41"/>
      <c r="F79" s="42"/>
      <c r="G79" s="64"/>
      <c r="H79" s="1"/>
      <c r="I79" s="1"/>
      <c r="J79" s="1"/>
      <c r="K79" s="1"/>
      <c r="L79" s="1"/>
      <c r="M79" s="1"/>
      <c r="N79" s="64"/>
      <c r="O79" s="64"/>
      <c r="P79" s="64"/>
      <c r="Q79" s="64"/>
    </row>
    <row r="80" customFormat="false" ht="11.45" hidden="false" customHeight="true" outlineLevel="0" collapsed="false">
      <c r="A80" s="39" t="n">
        <f aca="false">'FLUES - LINER - THERMOCRETE'!$A$23</f>
        <v>1</v>
      </c>
      <c r="B80" s="48" t="str">
        <f aca="false">'FLUES - LINER - THERMOCRETE'!$B$23</f>
        <v>Liner       ● IRV, TOT, S-ORNG, W-ORNG  ●  ADD $600 for clack-out ●</v>
      </c>
      <c r="C80" s="48"/>
      <c r="D80" s="48"/>
      <c r="E80" s="41" t="n">
        <f aca="false">'FLUES - LINER - THERMOCRETE'!$E$23</f>
        <v>2010</v>
      </c>
      <c r="F80" s="42" t="n">
        <f aca="false">E80*A80</f>
        <v>2010</v>
      </c>
      <c r="G80" s="64"/>
      <c r="H80" s="64"/>
      <c r="I80" s="64"/>
      <c r="J80" s="64"/>
      <c r="M80" s="64"/>
      <c r="N80" s="64"/>
      <c r="O80" s="64"/>
      <c r="P80" s="64"/>
      <c r="Q80" s="64"/>
    </row>
    <row r="81" customFormat="false" ht="11.45" hidden="false" customHeight="true" outlineLevel="0" collapsed="false">
      <c r="A81" s="145" t="n">
        <f aca="false">'FLUES - LINER - THERMOCRETE'!$A$24</f>
        <v>1</v>
      </c>
      <c r="B81" s="48" t="str">
        <f aca="false">'FLUES - LINER - THERMOCRETE'!$B$24</f>
        <v>Permit Chimney Liner</v>
      </c>
      <c r="C81" s="48"/>
      <c r="D81" s="48"/>
      <c r="E81" s="41" t="n">
        <f aca="false">'FLUES - LINER - THERMOCRETE'!$E$24</f>
        <v>125</v>
      </c>
      <c r="F81" s="42" t="n">
        <f aca="false">E81*A81</f>
        <v>125</v>
      </c>
      <c r="G81" s="64"/>
      <c r="H81" s="64"/>
      <c r="I81" s="64"/>
      <c r="J81" s="64"/>
      <c r="M81" s="64"/>
      <c r="N81" s="64"/>
      <c r="O81" s="64"/>
      <c r="P81" s="64"/>
      <c r="Q81" s="64"/>
    </row>
    <row r="82" customFormat="false" ht="11.45" hidden="false" customHeight="true" outlineLevel="0" collapsed="false">
      <c r="A82" s="39"/>
      <c r="B82" s="189" t="n">
        <f aca="false">'FLUES - LINER - THERMOCRETE'!$B$25</f>
        <v>0</v>
      </c>
      <c r="C82" s="189"/>
      <c r="D82" s="189"/>
      <c r="E82" s="41"/>
      <c r="F82" s="57" t="n">
        <f aca="false">SUM(F80:F81)</f>
        <v>2135</v>
      </c>
      <c r="G82" s="64"/>
      <c r="H82" s="64"/>
      <c r="I82" s="64"/>
      <c r="J82" s="64"/>
      <c r="M82" s="64"/>
      <c r="N82" s="64"/>
      <c r="O82" s="64"/>
      <c r="P82" s="64"/>
      <c r="Q82" s="64"/>
    </row>
    <row r="83" customFormat="false" ht="11.45" hidden="false" customHeight="true" outlineLevel="0" collapsed="false">
      <c r="A83" s="39"/>
      <c r="B83" s="48"/>
      <c r="C83" s="48"/>
      <c r="D83" s="48"/>
      <c r="E83" s="102"/>
      <c r="F83" s="111"/>
      <c r="G83" s="64"/>
      <c r="H83" s="64"/>
      <c r="I83" s="64"/>
      <c r="J83" s="64"/>
      <c r="M83" s="64"/>
      <c r="N83" s="64"/>
      <c r="O83" s="64"/>
      <c r="P83" s="64"/>
      <c r="Q83" s="64"/>
    </row>
    <row r="84" customFormat="false" ht="5.1" hidden="false" customHeight="true" outlineLevel="0" collapsed="false">
      <c r="A84" s="74"/>
      <c r="B84" s="188"/>
      <c r="C84" s="188"/>
      <c r="D84" s="188"/>
      <c r="E84" s="188"/>
      <c r="F84" s="188"/>
      <c r="G84" s="188"/>
      <c r="H84" s="188"/>
      <c r="I84" s="188"/>
      <c r="J84" s="188"/>
      <c r="K84" s="188"/>
      <c r="L84" s="188"/>
      <c r="M84" s="188"/>
      <c r="N84" s="188"/>
      <c r="O84" s="188"/>
      <c r="P84" s="188"/>
      <c r="Q84" s="188"/>
    </row>
    <row r="85" customFormat="false" ht="11.45" hidden="false" customHeight="true" outlineLevel="0" collapsed="false">
      <c r="A85" s="126"/>
      <c r="B85" s="127" t="s">
        <v>88</v>
      </c>
      <c r="C85" s="127"/>
      <c r="D85" s="127"/>
      <c r="E85" s="200"/>
      <c r="F85" s="42"/>
      <c r="G85" s="103" t="s">
        <v>33</v>
      </c>
      <c r="H85" s="104" t="s">
        <v>34</v>
      </c>
      <c r="I85" s="45" t="s">
        <v>35</v>
      </c>
      <c r="J85" s="46" t="s">
        <v>36</v>
      </c>
      <c r="K85" s="45" t="s">
        <v>37</v>
      </c>
      <c r="L85" s="46" t="s">
        <v>38</v>
      </c>
      <c r="M85" s="45" t="s">
        <v>39</v>
      </c>
      <c r="N85" s="46" t="s">
        <v>40</v>
      </c>
      <c r="O85" s="45" t="s">
        <v>41</v>
      </c>
      <c r="P85" s="46" t="s">
        <v>42</v>
      </c>
      <c r="Q85" s="47" t="s">
        <v>43</v>
      </c>
    </row>
    <row r="86" customFormat="false" ht="11.45" hidden="false" customHeight="true" outlineLevel="0" collapsed="false">
      <c r="A86" s="39" t="n">
        <v>1</v>
      </c>
      <c r="B86" s="201" t="s">
        <v>114</v>
      </c>
      <c r="C86" s="201"/>
      <c r="D86" s="201"/>
      <c r="E86" s="41" t="n">
        <f aca="false">$Q86</f>
        <v>4013.448375</v>
      </c>
      <c r="F86" s="42" t="n">
        <f aca="false">E86*A86</f>
        <v>4013.448375</v>
      </c>
      <c r="G86" s="49" t="s">
        <v>90</v>
      </c>
      <c r="H86" s="132" t="n">
        <f aca="false">J100</f>
        <v>2542.5</v>
      </c>
      <c r="I86" s="133" t="n">
        <f aca="false">'INCREASE, LABOR, 911, WARRANTY,'!$A$5</f>
        <v>1.05</v>
      </c>
      <c r="J86" s="52" t="n">
        <f aca="false">I86*H86</f>
        <v>2669.625</v>
      </c>
      <c r="K86" s="133" t="n">
        <f aca="false">'INCREASE, LABOR, 911, WARRANTY,'!$A$13</f>
        <v>1.07</v>
      </c>
      <c r="L86" s="52" t="n">
        <f aca="false">J86*K86</f>
        <v>2856.49875</v>
      </c>
      <c r="M86" s="133" t="n">
        <f aca="false">'INCREASE, LABOR, 911, WARRANTY,'!$A$17</f>
        <v>1.3</v>
      </c>
      <c r="N86" s="52" t="n">
        <f aca="false">L86*M86</f>
        <v>3713.448375</v>
      </c>
      <c r="O86" s="53" t="n">
        <v>1</v>
      </c>
      <c r="P86" s="134" t="n">
        <f aca="false">'INCREASE, LABOR, 911, WARRANTY,'!$A$9</f>
        <v>300</v>
      </c>
      <c r="Q86" s="135" t="n">
        <f aca="false">(N86*O86)+(O86*P86)</f>
        <v>4013.448375</v>
      </c>
    </row>
    <row r="87" customFormat="false" ht="11.45" hidden="false" customHeight="true" outlineLevel="0" collapsed="false">
      <c r="A87" s="39" t="n">
        <v>1</v>
      </c>
      <c r="B87" s="48" t="s">
        <v>91</v>
      </c>
      <c r="C87" s="48"/>
      <c r="D87" s="48"/>
      <c r="E87" s="41" t="n">
        <f aca="false">$Q87</f>
        <v>1684.7792</v>
      </c>
      <c r="F87" s="42" t="n">
        <f aca="false">E87*A87</f>
        <v>1684.7792</v>
      </c>
      <c r="G87" s="49" t="s">
        <v>91</v>
      </c>
      <c r="H87" s="50" t="n">
        <v>1211.2</v>
      </c>
      <c r="I87" s="136" t="n">
        <f aca="false">'INCREASE, LABOR, 911, WARRANTY,'!$A$6</f>
        <v>1</v>
      </c>
      <c r="J87" s="52" t="n">
        <f aca="false">I87*H87</f>
        <v>1211.2</v>
      </c>
      <c r="K87" s="133" t="n">
        <f aca="false">'INCREASE, LABOR, 911, WARRANTY,'!$A$13</f>
        <v>1.07</v>
      </c>
      <c r="L87" s="52" t="n">
        <f aca="false">J87*K87</f>
        <v>1295.984</v>
      </c>
      <c r="M87" s="133" t="n">
        <f aca="false">'INCREASE, LABOR, 911, WARRANTY,'!$A$17</f>
        <v>1.3</v>
      </c>
      <c r="N87" s="52" t="n">
        <f aca="false">L87*M87</f>
        <v>1684.7792</v>
      </c>
      <c r="O87" s="53" t="n">
        <v>1</v>
      </c>
      <c r="P87" s="137" t="n">
        <v>0</v>
      </c>
      <c r="Q87" s="135" t="n">
        <f aca="false">(N87*O87)+(O87*P87)</f>
        <v>1684.7792</v>
      </c>
    </row>
    <row r="88" customFormat="false" ht="11.45" hidden="false" customHeight="true" outlineLevel="0" collapsed="false">
      <c r="A88" s="39" t="n">
        <v>1</v>
      </c>
      <c r="B88" s="48" t="s">
        <v>92</v>
      </c>
      <c r="C88" s="48"/>
      <c r="D88" s="48"/>
      <c r="E88" s="41" t="n">
        <f aca="false">$Q88</f>
        <v>300.01088</v>
      </c>
      <c r="F88" s="42" t="n">
        <f aca="false">E88*A88</f>
        <v>300.01088</v>
      </c>
      <c r="G88" s="66" t="s">
        <v>93</v>
      </c>
      <c r="H88" s="50" t="n">
        <v>215.68</v>
      </c>
      <c r="I88" s="136" t="n">
        <f aca="false">'INCREASE, LABOR, 911, WARRANTY,'!$A$6</f>
        <v>1</v>
      </c>
      <c r="J88" s="52" t="n">
        <f aca="false">H88*I88</f>
        <v>215.68</v>
      </c>
      <c r="K88" s="133" t="n">
        <f aca="false">'INCREASE, LABOR, 911, WARRANTY,'!$A$13</f>
        <v>1.07</v>
      </c>
      <c r="L88" s="52" t="n">
        <f aca="false">J88*K88</f>
        <v>230.7776</v>
      </c>
      <c r="M88" s="133" t="n">
        <f aca="false">'INCREASE, LABOR, 911, WARRANTY,'!$A$17</f>
        <v>1.3</v>
      </c>
      <c r="N88" s="52" t="n">
        <f aca="false">L88*M88</f>
        <v>300.01088</v>
      </c>
      <c r="O88" s="53" t="n">
        <v>1</v>
      </c>
      <c r="P88" s="137" t="n">
        <v>0</v>
      </c>
      <c r="Q88" s="135" t="n">
        <f aca="false">(N88*O88)+(O88*P88)</f>
        <v>300.01088</v>
      </c>
    </row>
    <row r="89" customFormat="false" ht="11.45" hidden="false" customHeight="true" outlineLevel="0" collapsed="false">
      <c r="A89" s="39" t="n">
        <v>1</v>
      </c>
      <c r="B89" s="48" t="s">
        <v>94</v>
      </c>
      <c r="C89" s="48"/>
      <c r="D89" s="48"/>
      <c r="E89" s="41" t="n">
        <f aca="false">$Q89</f>
        <v>394.3485</v>
      </c>
      <c r="F89" s="42" t="n">
        <f aca="false">E89*A89</f>
        <v>394.3485</v>
      </c>
      <c r="G89" s="66" t="s">
        <v>95</v>
      </c>
      <c r="H89" s="50" t="n">
        <v>283.5</v>
      </c>
      <c r="I89" s="136" t="n">
        <f aca="false">'INCREASE, LABOR, 911, WARRANTY,'!$A$6</f>
        <v>1</v>
      </c>
      <c r="J89" s="52" t="n">
        <f aca="false">H89*I89</f>
        <v>283.5</v>
      </c>
      <c r="K89" s="133" t="n">
        <f aca="false">'INCREASE, LABOR, 911, WARRANTY,'!$A$13</f>
        <v>1.07</v>
      </c>
      <c r="L89" s="52" t="n">
        <f aca="false">J89*K89</f>
        <v>303.345</v>
      </c>
      <c r="M89" s="133" t="n">
        <f aca="false">'INCREASE, LABOR, 911, WARRANTY,'!$A$17</f>
        <v>1.3</v>
      </c>
      <c r="N89" s="52" t="n">
        <f aca="false">L89*M89</f>
        <v>394.3485</v>
      </c>
      <c r="O89" s="53" t="n">
        <v>1</v>
      </c>
      <c r="P89" s="137" t="n">
        <v>0</v>
      </c>
      <c r="Q89" s="135" t="n">
        <f aca="false">(N89*O89)+(O89*P89)</f>
        <v>394.3485</v>
      </c>
    </row>
    <row r="90" customFormat="false" ht="11.45" hidden="false" customHeight="true" outlineLevel="0" collapsed="false">
      <c r="A90" s="39" t="n">
        <v>1</v>
      </c>
      <c r="B90" s="48" t="s">
        <v>115</v>
      </c>
      <c r="C90" s="48"/>
      <c r="D90" s="48"/>
      <c r="E90" s="41" t="n">
        <f aca="false">$Q90</f>
        <v>485</v>
      </c>
      <c r="F90" s="42" t="n">
        <f aca="false">E90*A90</f>
        <v>485</v>
      </c>
      <c r="G90" s="49" t="s">
        <v>97</v>
      </c>
      <c r="H90" s="78" t="n">
        <f aca="false">'INCREASE, LABOR, 911, WARRANTY,'!$C$24</f>
        <v>485</v>
      </c>
      <c r="I90" s="138" t="n">
        <f aca="false">'INCREASE, LABOR, 911, WARRANTY,'!$A$6</f>
        <v>1</v>
      </c>
      <c r="J90" s="59" t="n">
        <f aca="false">H90*I90</f>
        <v>485</v>
      </c>
      <c r="K90" s="139" t="n">
        <f aca="false">'INCREASE, LABOR, 911, WARRANTY,'!$A$6</f>
        <v>1</v>
      </c>
      <c r="L90" s="59" t="n">
        <f aca="false">J90*K90</f>
        <v>485</v>
      </c>
      <c r="M90" s="139" t="n">
        <f aca="false">'INCREASE, LABOR, 911, WARRANTY,'!$A$6</f>
        <v>1</v>
      </c>
      <c r="N90" s="59" t="n">
        <f aca="false">L90*M90</f>
        <v>485</v>
      </c>
      <c r="O90" s="60" t="n">
        <v>1</v>
      </c>
      <c r="P90" s="140" t="n">
        <v>0</v>
      </c>
      <c r="Q90" s="108" t="n">
        <f aca="false">(N90*O90)+(O90*P90)</f>
        <v>485</v>
      </c>
    </row>
    <row r="91" customFormat="false" ht="11.45" hidden="false" customHeight="true" outlineLevel="0" collapsed="false">
      <c r="A91" s="39" t="n">
        <v>16</v>
      </c>
      <c r="B91" s="48" t="s">
        <v>96</v>
      </c>
      <c r="C91" s="48"/>
      <c r="D91" s="48"/>
      <c r="E91" s="41" t="n">
        <f aca="false">'INCREASE, LABOR, 911, WARRANTY,'!$C$5</f>
        <v>175</v>
      </c>
      <c r="F91" s="42" t="n">
        <f aca="false">E91*A91</f>
        <v>2800</v>
      </c>
      <c r="G91" s="64"/>
      <c r="H91" s="64"/>
      <c r="I91" s="66"/>
      <c r="J91" s="64"/>
      <c r="K91" s="67"/>
      <c r="L91" s="68"/>
      <c r="M91" s="64"/>
      <c r="N91" s="143"/>
      <c r="O91" s="64"/>
      <c r="P91" s="67" t="s">
        <v>51</v>
      </c>
      <c r="Q91" s="62" t="n">
        <f aca="false">SUM(Q86:Q90)</f>
        <v>6877.586955</v>
      </c>
    </row>
    <row r="92" customFormat="false" ht="11.45" hidden="false" customHeight="true" outlineLevel="0" collapsed="false">
      <c r="A92" s="39"/>
      <c r="B92" s="190" t="s">
        <v>116</v>
      </c>
      <c r="C92" s="190"/>
      <c r="D92" s="190"/>
      <c r="E92" s="41"/>
      <c r="F92" s="57" t="n">
        <f aca="false">SUM(F86:F91)</f>
        <v>9677.586955</v>
      </c>
      <c r="G92" s="64"/>
      <c r="H92" s="1"/>
      <c r="I92" s="1"/>
      <c r="J92" s="1"/>
      <c r="K92" s="1"/>
      <c r="L92" s="1"/>
      <c r="M92" s="1"/>
      <c r="N92" s="1"/>
      <c r="O92" s="1"/>
      <c r="P92" s="64"/>
      <c r="Q92" s="64"/>
    </row>
    <row r="93" customFormat="false" ht="11.45" hidden="false" customHeight="true" outlineLevel="0" collapsed="false">
      <c r="A93" s="141"/>
      <c r="B93" s="101" t="str">
        <f aca="false">'Expansion Tank'!$B$4</f>
        <v>EXPANSION TANK</v>
      </c>
      <c r="C93" s="101"/>
      <c r="D93" s="101"/>
      <c r="E93" s="41"/>
      <c r="F93" s="111"/>
      <c r="G93" s="202"/>
      <c r="H93" s="147" t="s">
        <v>98</v>
      </c>
      <c r="I93" s="148" t="s">
        <v>99</v>
      </c>
      <c r="J93" s="149" t="s">
        <v>100</v>
      </c>
      <c r="K93" s="149" t="s">
        <v>101</v>
      </c>
      <c r="L93" s="150" t="s">
        <v>102</v>
      </c>
      <c r="M93" s="1"/>
      <c r="N93" s="1"/>
      <c r="O93" s="1"/>
      <c r="P93" s="64"/>
      <c r="Q93" s="64"/>
    </row>
    <row r="94" customFormat="false" ht="11.45" hidden="false" customHeight="true" outlineLevel="0" collapsed="false">
      <c r="A94" s="39" t="n">
        <f aca="false">'Expansion Tank'!$A$5</f>
        <v>1</v>
      </c>
      <c r="B94" s="48" t="str">
        <f aca="false">'Expansion Tank'!$B$5</f>
        <v>Expansion Tank</v>
      </c>
      <c r="C94" s="48"/>
      <c r="D94" s="48"/>
      <c r="E94" s="41" t="n">
        <f aca="false">'Expansion Tank'!$E$5</f>
        <v>86.26982</v>
      </c>
      <c r="F94" s="42" t="n">
        <f aca="false">E94*A94</f>
        <v>86.26982</v>
      </c>
      <c r="G94" s="64"/>
      <c r="H94" s="203" t="s">
        <v>117</v>
      </c>
      <c r="I94" s="204" t="n">
        <v>160000</v>
      </c>
      <c r="J94" s="205" t="n">
        <v>2542.5</v>
      </c>
      <c r="K94" s="154" t="n">
        <v>0.85</v>
      </c>
      <c r="L94" s="155" t="s">
        <v>118</v>
      </c>
      <c r="M94" s="1"/>
      <c r="N94" s="1"/>
      <c r="O94" s="1"/>
      <c r="P94" s="64"/>
      <c r="Q94" s="64"/>
    </row>
    <row r="95" customFormat="false" ht="11.45" hidden="false" customHeight="true" outlineLevel="0" collapsed="false">
      <c r="A95" s="39" t="n">
        <f aca="false">'Expansion Tank'!$A$6</f>
        <v>1</v>
      </c>
      <c r="B95" s="48" t="str">
        <f aca="false">'Expansion Tank'!$B$6</f>
        <v>Tee and Ball Valve</v>
      </c>
      <c r="C95" s="48"/>
      <c r="D95" s="48"/>
      <c r="E95" s="41" t="n">
        <f aca="false">'Expansion Tank'!$E$6</f>
        <v>35.0532</v>
      </c>
      <c r="F95" s="42" t="n">
        <f aca="false">E95*A95</f>
        <v>35.0532</v>
      </c>
      <c r="G95" s="66"/>
      <c r="H95" s="203"/>
      <c r="I95" s="204"/>
      <c r="J95" s="205"/>
      <c r="K95" s="154"/>
      <c r="L95" s="155"/>
      <c r="M95" s="1"/>
      <c r="N95" s="1"/>
      <c r="O95" s="1"/>
      <c r="P95" s="64"/>
      <c r="Q95" s="64"/>
    </row>
    <row r="96" customFormat="false" ht="11.45" hidden="false" customHeight="true" outlineLevel="0" collapsed="false">
      <c r="A96" s="39" t="n">
        <f aca="false">'Expansion Tank'!$A$7</f>
        <v>1</v>
      </c>
      <c r="B96" s="48" t="str">
        <f aca="false">'Expansion Tank'!$B$7</f>
        <v>Labor</v>
      </c>
      <c r="C96" s="48"/>
      <c r="D96" s="48"/>
      <c r="E96" s="41" t="n">
        <f aca="false">'Expansion Tank'!$E$7</f>
        <v>175</v>
      </c>
      <c r="F96" s="42" t="n">
        <f aca="false">E96*A96</f>
        <v>175</v>
      </c>
      <c r="G96" s="66"/>
      <c r="H96" s="163"/>
      <c r="I96" s="206"/>
      <c r="J96" s="165"/>
      <c r="K96" s="197"/>
      <c r="L96" s="198"/>
      <c r="M96" s="1"/>
      <c r="N96" s="1"/>
      <c r="O96" s="1"/>
      <c r="P96" s="64"/>
      <c r="Q96" s="64"/>
    </row>
    <row r="97" customFormat="false" ht="11.45" hidden="false" customHeight="true" outlineLevel="0" collapsed="false">
      <c r="A97" s="39"/>
      <c r="B97" s="189"/>
      <c r="C97" s="189"/>
      <c r="D97" s="189"/>
      <c r="E97" s="41"/>
      <c r="F97" s="57" t="n">
        <f aca="false">SUM(F94:F96)</f>
        <v>296.32302</v>
      </c>
      <c r="G97" s="66"/>
      <c r="H97" s="199"/>
      <c r="I97" s="206"/>
      <c r="J97" s="165"/>
      <c r="K97" s="197"/>
      <c r="L97" s="198"/>
      <c r="M97" s="1"/>
      <c r="N97" s="1"/>
      <c r="O97" s="1"/>
      <c r="P97" s="64"/>
      <c r="Q97" s="64"/>
    </row>
    <row r="98" customFormat="false" ht="11.45" hidden="false" customHeight="true" outlineLevel="0" collapsed="false">
      <c r="A98" s="39"/>
      <c r="B98" s="156" t="str">
        <f aca="false">'Backflow &amp; Auto Waterfeed'!$B$4</f>
        <v>BACK FLOW PREVENTER</v>
      </c>
      <c r="C98" s="156"/>
      <c r="D98" s="156"/>
      <c r="E98" s="102"/>
      <c r="F98" s="57"/>
      <c r="G98" s="66"/>
      <c r="H98" s="199"/>
      <c r="I98" s="206"/>
      <c r="J98" s="165"/>
      <c r="K98" s="197"/>
      <c r="L98" s="198"/>
      <c r="M98" s="1"/>
      <c r="N98" s="1"/>
      <c r="O98" s="1"/>
      <c r="P98" s="64"/>
      <c r="Q98" s="64"/>
    </row>
    <row r="99" customFormat="false" ht="11.45" hidden="false" customHeight="true" outlineLevel="0" collapsed="false">
      <c r="A99" s="39" t="n">
        <f aca="false">'Backflow &amp; Auto Waterfeed'!$A$5</f>
        <v>1</v>
      </c>
      <c r="B99" s="48" t="str">
        <f aca="false">'Backflow &amp; Auto Waterfeed'!$B$5</f>
        <v>Back Flow Preventer</v>
      </c>
      <c r="C99" s="48"/>
      <c r="D99" s="48"/>
      <c r="E99" s="102" t="n">
        <f aca="false">'Backflow &amp; Auto Waterfeed'!$E$5</f>
        <v>230.06495</v>
      </c>
      <c r="F99" s="42" t="n">
        <f aca="false">E99*A99</f>
        <v>230.06495</v>
      </c>
      <c r="G99" s="66"/>
      <c r="H99" s="207"/>
      <c r="I99" s="208"/>
      <c r="J99" s="209"/>
      <c r="K99" s="174"/>
      <c r="L99" s="210"/>
      <c r="M99" s="64"/>
      <c r="N99" s="64"/>
      <c r="O99" s="64"/>
      <c r="P99" s="64"/>
      <c r="Q99" s="64"/>
    </row>
    <row r="100" customFormat="false" ht="11.45" hidden="false" customHeight="true" outlineLevel="0" collapsed="false">
      <c r="A100" s="39" t="n">
        <f aca="false">'Backflow &amp; Auto Waterfeed'!$A$6</f>
        <v>1</v>
      </c>
      <c r="B100" s="48" t="str">
        <f aca="false">'Backflow &amp; Auto Waterfeed'!$B$6</f>
        <v>Labor</v>
      </c>
      <c r="C100" s="48"/>
      <c r="D100" s="48"/>
      <c r="E100" s="102" t="n">
        <f aca="false">'Backflow &amp; Auto Waterfeed'!$E$6</f>
        <v>175</v>
      </c>
      <c r="F100" s="42" t="n">
        <f aca="false">E100*A100</f>
        <v>175</v>
      </c>
      <c r="G100" s="66"/>
      <c r="H100" s="176"/>
      <c r="I100" s="177" t="s">
        <v>105</v>
      </c>
      <c r="J100" s="178" t="n">
        <f aca="false">SUM(J94:J99)/COUNTA(J94:J99)</f>
        <v>2542.5</v>
      </c>
      <c r="K100" s="179"/>
      <c r="M100" s="64"/>
      <c r="N100" s="64"/>
      <c r="O100" s="64"/>
      <c r="P100" s="64"/>
      <c r="Q100" s="64"/>
    </row>
    <row r="101" s="3" customFormat="true" ht="11.45" hidden="false" customHeight="true" outlineLevel="0" collapsed="false">
      <c r="A101" s="39"/>
      <c r="B101" s="48"/>
      <c r="C101" s="48"/>
      <c r="D101" s="48"/>
      <c r="E101" s="102"/>
      <c r="F101" s="57" t="n">
        <f aca="false">SUM(F99:F100)</f>
        <v>405.06495</v>
      </c>
      <c r="G101" s="176"/>
      <c r="J101" s="121"/>
      <c r="K101" s="121"/>
      <c r="L101" s="64"/>
      <c r="M101" s="64"/>
      <c r="N101" s="64"/>
      <c r="O101" s="64"/>
      <c r="P101" s="64"/>
      <c r="Q101" s="64"/>
    </row>
    <row r="102" customFormat="false" ht="11.45" hidden="false" customHeight="true" outlineLevel="0" collapsed="false">
      <c r="A102" s="170" t="s">
        <v>118</v>
      </c>
      <c r="B102" s="211" t="str">
        <f aca="false">'FLUES - LINER - THERMOCRETE'!$B$16</f>
        <v>UPGRADE BOILER FLUE – CHECK MATERIALS &amp; LABOR 7” &amp; 8” AND RUN</v>
      </c>
      <c r="C102" s="211"/>
      <c r="D102" s="211"/>
      <c r="E102" s="41"/>
      <c r="F102" s="111"/>
      <c r="G102" s="64"/>
      <c r="H102" s="64"/>
      <c r="I102" s="64"/>
      <c r="J102" s="64"/>
      <c r="M102" s="64"/>
      <c r="N102" s="64"/>
      <c r="O102" s="64"/>
      <c r="P102" s="64"/>
      <c r="Q102" s="64"/>
    </row>
    <row r="103" customFormat="false" ht="11.45" hidden="false" customHeight="true" outlineLevel="0" collapsed="false">
      <c r="A103" s="39" t="n">
        <f aca="false">'FLUES - LINER - THERMOCRETE'!$A$17</f>
        <v>1</v>
      </c>
      <c r="B103" s="212" t="str">
        <f aca="false">'FLUES - LINER - THERMOCRETE'!$B$17</f>
        <v>Material</v>
      </c>
      <c r="C103" s="212"/>
      <c r="D103" s="212"/>
      <c r="E103" s="41" t="n">
        <f aca="false">'FLUES - LINER - THERMOCRETE'!$E$17</f>
        <v>192.88</v>
      </c>
      <c r="F103" s="42" t="n">
        <f aca="false">E103*A103</f>
        <v>192.88</v>
      </c>
      <c r="G103" s="64"/>
      <c r="H103" s="1"/>
      <c r="I103" s="1"/>
      <c r="J103" s="1"/>
      <c r="K103" s="1"/>
      <c r="L103" s="1"/>
      <c r="M103" s="1"/>
      <c r="N103" s="64"/>
      <c r="O103" s="64"/>
      <c r="P103" s="64"/>
      <c r="Q103" s="64"/>
    </row>
    <row r="104" customFormat="false" ht="11.45" hidden="false" customHeight="true" outlineLevel="0" collapsed="false">
      <c r="A104" s="39" t="n">
        <f aca="false">'FLUES - LINER - THERMOCRETE'!$A$18</f>
        <v>1</v>
      </c>
      <c r="B104" s="48" t="str">
        <f aca="false">'FLUES - LINER - THERMOCRETE'!$B$18</f>
        <v>Labor</v>
      </c>
      <c r="C104" s="48"/>
      <c r="D104" s="48"/>
      <c r="E104" s="41" t="n">
        <f aca="false">'FLUES - LINER - THERMOCRETE'!$E$18</f>
        <v>175</v>
      </c>
      <c r="F104" s="42" t="n">
        <f aca="false">E104*A104</f>
        <v>175</v>
      </c>
      <c r="G104" s="64"/>
      <c r="H104" s="1"/>
      <c r="I104" s="1"/>
      <c r="J104" s="1"/>
      <c r="K104" s="1"/>
      <c r="L104" s="1"/>
      <c r="M104" s="1"/>
      <c r="N104" s="64"/>
      <c r="O104" s="64"/>
      <c r="P104" s="64"/>
      <c r="Q104" s="64"/>
    </row>
    <row r="105" customFormat="false" ht="11.45" hidden="false" customHeight="true" outlineLevel="0" collapsed="false">
      <c r="A105" s="39"/>
      <c r="B105" s="48"/>
      <c r="C105" s="48"/>
      <c r="D105" s="48"/>
      <c r="E105" s="41"/>
      <c r="F105" s="57" t="n">
        <f aca="false">SUM(F103:F104)</f>
        <v>367.88</v>
      </c>
      <c r="G105" s="66"/>
      <c r="H105" s="1"/>
      <c r="I105" s="1"/>
      <c r="J105" s="1"/>
      <c r="K105" s="1"/>
      <c r="L105" s="1"/>
      <c r="M105" s="1"/>
      <c r="N105" s="64"/>
      <c r="O105" s="64"/>
      <c r="P105" s="64"/>
      <c r="Q105" s="64"/>
    </row>
    <row r="106" customFormat="false" ht="11.45" hidden="false" customHeight="true" outlineLevel="0" collapsed="false">
      <c r="A106" s="39"/>
      <c r="B106" s="101" t="str">
        <f aca="false">'FLUES - LINER - THERMOCRETE'!$B$22</f>
        <v>CHIMNEY LINER and CAP</v>
      </c>
      <c r="C106" s="101"/>
      <c r="D106" s="101"/>
      <c r="E106" s="41"/>
      <c r="F106" s="42"/>
      <c r="G106" s="66"/>
      <c r="H106" s="1"/>
      <c r="I106" s="1"/>
      <c r="J106" s="1"/>
      <c r="K106" s="1"/>
      <c r="L106" s="1"/>
      <c r="M106" s="1"/>
      <c r="N106" s="64"/>
      <c r="O106" s="64"/>
      <c r="P106" s="64"/>
      <c r="Q106" s="64"/>
    </row>
    <row r="107" customFormat="false" ht="11.45" hidden="false" customHeight="true" outlineLevel="0" collapsed="false">
      <c r="A107" s="39" t="n">
        <f aca="false">'FLUES - LINER - THERMOCRETE'!$A$23</f>
        <v>1</v>
      </c>
      <c r="B107" s="48" t="str">
        <f aca="false">'FLUES - LINER - THERMOCRETE'!$B$23</f>
        <v>Liner       ● IRV, TOT, S-ORNG, W-ORNG  ●  ADD $600 for clack-out ●</v>
      </c>
      <c r="C107" s="48"/>
      <c r="D107" s="48"/>
      <c r="E107" s="41" t="n">
        <f aca="false">'FLUES - LINER - THERMOCRETE'!$E$23</f>
        <v>2010</v>
      </c>
      <c r="F107" s="42" t="n">
        <f aca="false">E107*A107</f>
        <v>2010</v>
      </c>
      <c r="G107" s="66"/>
      <c r="H107" s="176"/>
      <c r="I107" s="176"/>
      <c r="J107" s="176"/>
      <c r="M107" s="64"/>
      <c r="N107" s="64"/>
      <c r="O107" s="64"/>
      <c r="P107" s="64"/>
      <c r="Q107" s="64"/>
    </row>
    <row r="108" customFormat="false" ht="11.45" hidden="false" customHeight="true" outlineLevel="0" collapsed="false">
      <c r="A108" s="145" t="n">
        <f aca="false">'FLUES - LINER - THERMOCRETE'!$A$24</f>
        <v>1</v>
      </c>
      <c r="B108" s="48" t="str">
        <f aca="false">'FLUES - LINER - THERMOCRETE'!$B$24</f>
        <v>Permit Chimney Liner</v>
      </c>
      <c r="C108" s="48"/>
      <c r="D108" s="48"/>
      <c r="E108" s="41" t="n">
        <f aca="false">'FLUES - LINER - THERMOCRETE'!$E$24</f>
        <v>125</v>
      </c>
      <c r="F108" s="42" t="n">
        <f aca="false">E108*A108</f>
        <v>125</v>
      </c>
      <c r="G108" s="66"/>
      <c r="H108" s="176"/>
      <c r="I108" s="176"/>
      <c r="J108" s="176"/>
      <c r="M108" s="64"/>
      <c r="N108" s="64"/>
      <c r="O108" s="64"/>
      <c r="P108" s="64"/>
      <c r="Q108" s="64"/>
    </row>
    <row r="109" customFormat="false" ht="11.45" hidden="false" customHeight="true" outlineLevel="0" collapsed="false">
      <c r="A109" s="39"/>
      <c r="B109" s="189" t="n">
        <f aca="false">'FLUES - LINER - THERMOCRETE'!$B$25</f>
        <v>0</v>
      </c>
      <c r="C109" s="189"/>
      <c r="D109" s="189"/>
      <c r="E109" s="41"/>
      <c r="F109" s="57" t="n">
        <f aca="false">SUM(F107:F108)</f>
        <v>2135</v>
      </c>
      <c r="G109" s="66"/>
      <c r="H109" s="176"/>
      <c r="I109" s="176"/>
      <c r="J109" s="176"/>
      <c r="M109" s="64"/>
      <c r="N109" s="64"/>
      <c r="O109" s="64"/>
      <c r="P109" s="64"/>
      <c r="Q109" s="64"/>
    </row>
    <row r="110" customFormat="false" ht="11.45" hidden="false" customHeight="true" outlineLevel="0" collapsed="false">
      <c r="A110" s="39"/>
      <c r="B110" s="189"/>
      <c r="C110" s="189"/>
      <c r="D110" s="189"/>
      <c r="E110" s="41"/>
      <c r="F110" s="111"/>
      <c r="G110" s="66"/>
      <c r="H110" s="176"/>
      <c r="I110" s="176"/>
      <c r="J110" s="176"/>
      <c r="M110" s="64"/>
      <c r="N110" s="64"/>
      <c r="O110" s="64"/>
      <c r="P110" s="64"/>
      <c r="Q110" s="64"/>
    </row>
    <row r="111" customFormat="false" ht="5.1" hidden="false" customHeight="true" outlineLevel="0" collapsed="false">
      <c r="A111" s="74"/>
      <c r="B111" s="188"/>
      <c r="C111" s="188"/>
      <c r="D111" s="188"/>
      <c r="E111" s="188"/>
      <c r="F111" s="188"/>
      <c r="G111" s="188"/>
      <c r="H111" s="188"/>
      <c r="I111" s="188"/>
      <c r="J111" s="188"/>
      <c r="K111" s="188"/>
      <c r="L111" s="188"/>
      <c r="M111" s="188"/>
      <c r="N111" s="188"/>
      <c r="O111" s="188"/>
      <c r="P111" s="188"/>
      <c r="Q111" s="188"/>
    </row>
    <row r="112" customFormat="false" ht="11.45" hidden="false" customHeight="true" outlineLevel="0" collapsed="false">
      <c r="A112" s="126"/>
      <c r="B112" s="127" t="s">
        <v>88</v>
      </c>
      <c r="C112" s="127"/>
      <c r="D112" s="127"/>
      <c r="E112" s="200"/>
      <c r="F112" s="42"/>
      <c r="G112" s="103" t="s">
        <v>33</v>
      </c>
      <c r="H112" s="104" t="s">
        <v>34</v>
      </c>
      <c r="I112" s="45" t="s">
        <v>35</v>
      </c>
      <c r="J112" s="46" t="s">
        <v>36</v>
      </c>
      <c r="K112" s="45" t="s">
        <v>37</v>
      </c>
      <c r="L112" s="46" t="s">
        <v>38</v>
      </c>
      <c r="M112" s="45" t="s">
        <v>39</v>
      </c>
      <c r="N112" s="46" t="s">
        <v>40</v>
      </c>
      <c r="O112" s="45" t="s">
        <v>41</v>
      </c>
      <c r="P112" s="46" t="s">
        <v>42</v>
      </c>
      <c r="Q112" s="47" t="s">
        <v>43</v>
      </c>
    </row>
    <row r="113" customFormat="false" ht="11.45" hidden="false" customHeight="true" outlineLevel="0" collapsed="false">
      <c r="A113" s="39" t="n">
        <v>1</v>
      </c>
      <c r="B113" s="201" t="s">
        <v>119</v>
      </c>
      <c r="C113" s="201"/>
      <c r="D113" s="201"/>
      <c r="E113" s="41" t="n">
        <f aca="false">$Q113</f>
        <v>4420.941825</v>
      </c>
      <c r="F113" s="42" t="n">
        <f aca="false">E113*A113</f>
        <v>4420.941825</v>
      </c>
      <c r="G113" s="49" t="s">
        <v>90</v>
      </c>
      <c r="H113" s="132" t="n">
        <f aca="false">J127</f>
        <v>2821.5</v>
      </c>
      <c r="I113" s="133" t="n">
        <f aca="false">'INCREASE, LABOR, 911, WARRANTY,'!$A$5</f>
        <v>1.05</v>
      </c>
      <c r="J113" s="52" t="n">
        <f aca="false">I113*H113</f>
        <v>2962.575</v>
      </c>
      <c r="K113" s="133" t="n">
        <f aca="false">'INCREASE, LABOR, 911, WARRANTY,'!$A$13</f>
        <v>1.07</v>
      </c>
      <c r="L113" s="52" t="n">
        <f aca="false">J113*K113</f>
        <v>3169.95525</v>
      </c>
      <c r="M113" s="133" t="n">
        <f aca="false">'INCREASE, LABOR, 911, WARRANTY,'!$A$17</f>
        <v>1.3</v>
      </c>
      <c r="N113" s="52" t="n">
        <f aca="false">L113*M113</f>
        <v>4120.941825</v>
      </c>
      <c r="O113" s="53" t="n">
        <v>1</v>
      </c>
      <c r="P113" s="134" t="n">
        <f aca="false">'INCREASE, LABOR, 911, WARRANTY,'!$A$9</f>
        <v>300</v>
      </c>
      <c r="Q113" s="135" t="n">
        <f aca="false">(N113*O113)+(O113*P113)</f>
        <v>4420.941825</v>
      </c>
    </row>
    <row r="114" customFormat="false" ht="11.45" hidden="false" customHeight="true" outlineLevel="0" collapsed="false">
      <c r="A114" s="39" t="n">
        <v>1</v>
      </c>
      <c r="B114" s="48" t="s">
        <v>91</v>
      </c>
      <c r="C114" s="48"/>
      <c r="D114" s="48"/>
      <c r="E114" s="41" t="n">
        <f aca="false">$Q114</f>
        <v>1684.7792</v>
      </c>
      <c r="F114" s="42" t="n">
        <f aca="false">E114*A114</f>
        <v>1684.7792</v>
      </c>
      <c r="G114" s="49" t="s">
        <v>91</v>
      </c>
      <c r="H114" s="50" t="n">
        <v>1211.2</v>
      </c>
      <c r="I114" s="136" t="n">
        <f aca="false">'INCREASE, LABOR, 911, WARRANTY,'!$A$6</f>
        <v>1</v>
      </c>
      <c r="J114" s="52" t="n">
        <f aca="false">I114*H114</f>
        <v>1211.2</v>
      </c>
      <c r="K114" s="133" t="n">
        <f aca="false">'INCREASE, LABOR, 911, WARRANTY,'!$A$13</f>
        <v>1.07</v>
      </c>
      <c r="L114" s="52" t="n">
        <f aca="false">J114*K114</f>
        <v>1295.984</v>
      </c>
      <c r="M114" s="133" t="n">
        <f aca="false">'INCREASE, LABOR, 911, WARRANTY,'!$A$17</f>
        <v>1.3</v>
      </c>
      <c r="N114" s="52" t="n">
        <f aca="false">L114*M114</f>
        <v>1684.7792</v>
      </c>
      <c r="O114" s="53" t="n">
        <v>1</v>
      </c>
      <c r="P114" s="137" t="n">
        <v>0</v>
      </c>
      <c r="Q114" s="135" t="n">
        <f aca="false">(N114*O114)+(O114*P114)</f>
        <v>1684.7792</v>
      </c>
    </row>
    <row r="115" customFormat="false" ht="11.45" hidden="false" customHeight="true" outlineLevel="0" collapsed="false">
      <c r="A115" s="39" t="n">
        <v>1</v>
      </c>
      <c r="B115" s="48" t="s">
        <v>92</v>
      </c>
      <c r="C115" s="48"/>
      <c r="D115" s="48"/>
      <c r="E115" s="41" t="n">
        <f aca="false">$Q115</f>
        <v>300.01088</v>
      </c>
      <c r="F115" s="42" t="n">
        <f aca="false">E115*A115</f>
        <v>300.01088</v>
      </c>
      <c r="G115" s="66" t="s">
        <v>93</v>
      </c>
      <c r="H115" s="50" t="n">
        <v>215.68</v>
      </c>
      <c r="I115" s="136" t="n">
        <f aca="false">'INCREASE, LABOR, 911, WARRANTY,'!$A$6</f>
        <v>1</v>
      </c>
      <c r="J115" s="52" t="n">
        <f aca="false">H115*I115</f>
        <v>215.68</v>
      </c>
      <c r="K115" s="133" t="n">
        <f aca="false">'INCREASE, LABOR, 911, WARRANTY,'!$A$13</f>
        <v>1.07</v>
      </c>
      <c r="L115" s="52" t="n">
        <f aca="false">J115*K115</f>
        <v>230.7776</v>
      </c>
      <c r="M115" s="133" t="n">
        <f aca="false">'INCREASE, LABOR, 911, WARRANTY,'!$A$17</f>
        <v>1.3</v>
      </c>
      <c r="N115" s="52" t="n">
        <f aca="false">L115*M115</f>
        <v>300.01088</v>
      </c>
      <c r="O115" s="53" t="n">
        <v>1</v>
      </c>
      <c r="P115" s="137" t="n">
        <v>0</v>
      </c>
      <c r="Q115" s="135" t="n">
        <f aca="false">(N115*O115)+(O115*P115)</f>
        <v>300.01088</v>
      </c>
    </row>
    <row r="116" customFormat="false" ht="11.45" hidden="false" customHeight="true" outlineLevel="0" collapsed="false">
      <c r="A116" s="39" t="n">
        <v>1</v>
      </c>
      <c r="B116" s="48" t="s">
        <v>94</v>
      </c>
      <c r="C116" s="48"/>
      <c r="D116" s="48"/>
      <c r="E116" s="41" t="n">
        <f aca="false">$Q116</f>
        <v>394.3485</v>
      </c>
      <c r="F116" s="42" t="n">
        <f aca="false">E116*A116</f>
        <v>394.3485</v>
      </c>
      <c r="G116" s="66" t="s">
        <v>95</v>
      </c>
      <c r="H116" s="50" t="n">
        <v>283.5</v>
      </c>
      <c r="I116" s="136" t="n">
        <f aca="false">'INCREASE, LABOR, 911, WARRANTY,'!$A$6</f>
        <v>1</v>
      </c>
      <c r="J116" s="52" t="n">
        <f aca="false">H116*I116</f>
        <v>283.5</v>
      </c>
      <c r="K116" s="133" t="n">
        <f aca="false">'INCREASE, LABOR, 911, WARRANTY,'!$A$13</f>
        <v>1.07</v>
      </c>
      <c r="L116" s="52" t="n">
        <f aca="false">J116*K116</f>
        <v>303.345</v>
      </c>
      <c r="M116" s="133" t="n">
        <f aca="false">'INCREASE, LABOR, 911, WARRANTY,'!$A$17</f>
        <v>1.3</v>
      </c>
      <c r="N116" s="52" t="n">
        <f aca="false">L116*M116</f>
        <v>394.3485</v>
      </c>
      <c r="O116" s="53" t="n">
        <v>1</v>
      </c>
      <c r="P116" s="137" t="n">
        <v>0</v>
      </c>
      <c r="Q116" s="135" t="n">
        <f aca="false">(N116*O116)+(O116*P116)</f>
        <v>394.3485</v>
      </c>
    </row>
    <row r="117" customFormat="false" ht="11.45" hidden="false" customHeight="true" outlineLevel="0" collapsed="false">
      <c r="A117" s="39" t="n">
        <v>1</v>
      </c>
      <c r="B117" s="48" t="s">
        <v>115</v>
      </c>
      <c r="C117" s="48"/>
      <c r="D117" s="48"/>
      <c r="E117" s="41" t="n">
        <f aca="false">$Q117</f>
        <v>485</v>
      </c>
      <c r="F117" s="42" t="n">
        <f aca="false">E117*A117</f>
        <v>485</v>
      </c>
      <c r="G117" s="49" t="s">
        <v>97</v>
      </c>
      <c r="H117" s="78" t="n">
        <f aca="false">'INCREASE, LABOR, 911, WARRANTY,'!$C$24</f>
        <v>485</v>
      </c>
      <c r="I117" s="138" t="n">
        <f aca="false">'INCREASE, LABOR, 911, WARRANTY,'!$A$6</f>
        <v>1</v>
      </c>
      <c r="J117" s="59" t="n">
        <f aca="false">H117*I117</f>
        <v>485</v>
      </c>
      <c r="K117" s="139" t="n">
        <f aca="false">'INCREASE, LABOR, 911, WARRANTY,'!$A$6</f>
        <v>1</v>
      </c>
      <c r="L117" s="59" t="n">
        <f aca="false">J117*K117</f>
        <v>485</v>
      </c>
      <c r="M117" s="139" t="n">
        <f aca="false">'INCREASE, LABOR, 911, WARRANTY,'!$A$6</f>
        <v>1</v>
      </c>
      <c r="N117" s="59" t="n">
        <f aca="false">L117*M117</f>
        <v>485</v>
      </c>
      <c r="O117" s="60" t="n">
        <v>1</v>
      </c>
      <c r="P117" s="140" t="n">
        <v>0</v>
      </c>
      <c r="Q117" s="108" t="n">
        <f aca="false">(N117*O117)+(O117*P117)</f>
        <v>485</v>
      </c>
    </row>
    <row r="118" customFormat="false" ht="11.45" hidden="false" customHeight="true" outlineLevel="0" collapsed="false">
      <c r="A118" s="39" t="n">
        <v>16</v>
      </c>
      <c r="B118" s="48" t="s">
        <v>96</v>
      </c>
      <c r="C118" s="48"/>
      <c r="D118" s="48"/>
      <c r="E118" s="41" t="n">
        <f aca="false">'INCREASE, LABOR, 911, WARRANTY,'!$C$5</f>
        <v>175</v>
      </c>
      <c r="F118" s="42" t="n">
        <f aca="false">E118*A118</f>
        <v>2800</v>
      </c>
      <c r="G118" s="64"/>
      <c r="H118" s="64"/>
      <c r="I118" s="66"/>
      <c r="J118" s="64"/>
      <c r="K118" s="67"/>
      <c r="L118" s="68"/>
      <c r="M118" s="64"/>
      <c r="N118" s="143"/>
      <c r="O118" s="64"/>
      <c r="P118" s="67" t="s">
        <v>51</v>
      </c>
      <c r="Q118" s="62" t="n">
        <f aca="false">SUM(Q113:Q117)</f>
        <v>7285.080405</v>
      </c>
    </row>
    <row r="119" customFormat="false" ht="11.45" hidden="false" customHeight="true" outlineLevel="0" collapsed="false">
      <c r="A119" s="39"/>
      <c r="B119" s="213" t="s">
        <v>120</v>
      </c>
      <c r="C119" s="213"/>
      <c r="D119" s="213"/>
      <c r="E119" s="41"/>
      <c r="F119" s="57" t="n">
        <f aca="false">SUM(F113:F118)</f>
        <v>10085.080405</v>
      </c>
      <c r="G119" s="64"/>
      <c r="H119" s="1"/>
      <c r="I119" s="1"/>
      <c r="J119" s="1"/>
      <c r="K119" s="1"/>
      <c r="L119" s="1"/>
      <c r="M119" s="1"/>
      <c r="N119" s="1"/>
      <c r="O119" s="1"/>
      <c r="P119" s="64"/>
      <c r="Q119" s="64"/>
    </row>
    <row r="120" customFormat="false" ht="11.45" hidden="false" customHeight="true" outlineLevel="0" collapsed="false">
      <c r="A120" s="141"/>
      <c r="B120" s="101" t="str">
        <f aca="false">'Expansion Tank'!$B$4</f>
        <v>EXPANSION TANK</v>
      </c>
      <c r="C120" s="101"/>
      <c r="D120" s="101"/>
      <c r="E120" s="41"/>
      <c r="F120" s="111"/>
      <c r="G120" s="202"/>
      <c r="H120" s="147" t="s">
        <v>98</v>
      </c>
      <c r="I120" s="148" t="s">
        <v>99</v>
      </c>
      <c r="J120" s="149" t="s">
        <v>100</v>
      </c>
      <c r="K120" s="149" t="s">
        <v>101</v>
      </c>
      <c r="L120" s="150" t="s">
        <v>102</v>
      </c>
      <c r="M120" s="1"/>
      <c r="N120" s="1"/>
      <c r="O120" s="1"/>
      <c r="P120" s="64"/>
      <c r="Q120" s="64"/>
    </row>
    <row r="121" customFormat="false" ht="11.45" hidden="false" customHeight="true" outlineLevel="0" collapsed="false">
      <c r="A121" s="39" t="n">
        <f aca="false">'Expansion Tank'!$A$5</f>
        <v>1</v>
      </c>
      <c r="B121" s="48" t="str">
        <f aca="false">'Expansion Tank'!$B$5</f>
        <v>Expansion Tank</v>
      </c>
      <c r="C121" s="48"/>
      <c r="D121" s="48"/>
      <c r="E121" s="41" t="n">
        <f aca="false">'Expansion Tank'!$E$5</f>
        <v>86.26982</v>
      </c>
      <c r="F121" s="42" t="n">
        <f aca="false">E121*A121</f>
        <v>86.26982</v>
      </c>
      <c r="G121" s="64"/>
      <c r="H121" s="203" t="s">
        <v>121</v>
      </c>
      <c r="I121" s="204" t="n">
        <v>187000</v>
      </c>
      <c r="J121" s="205" t="n">
        <v>2821.5</v>
      </c>
      <c r="K121" s="154" t="n">
        <v>0.85</v>
      </c>
      <c r="L121" s="155" t="s">
        <v>118</v>
      </c>
      <c r="M121" s="1"/>
      <c r="N121" s="1"/>
      <c r="O121" s="1"/>
      <c r="P121" s="64"/>
      <c r="Q121" s="64"/>
    </row>
    <row r="122" customFormat="false" ht="11.45" hidden="false" customHeight="true" outlineLevel="0" collapsed="false">
      <c r="A122" s="39" t="n">
        <f aca="false">'Expansion Tank'!$A$6</f>
        <v>1</v>
      </c>
      <c r="B122" s="48" t="str">
        <f aca="false">'Expansion Tank'!$B$6</f>
        <v>Tee and Ball Valve</v>
      </c>
      <c r="C122" s="48"/>
      <c r="D122" s="48"/>
      <c r="E122" s="41" t="n">
        <f aca="false">'Expansion Tank'!$E$6</f>
        <v>35.0532</v>
      </c>
      <c r="F122" s="42" t="n">
        <f aca="false">E122*A122</f>
        <v>35.0532</v>
      </c>
      <c r="G122" s="66"/>
      <c r="H122" s="163"/>
      <c r="I122" s="206"/>
      <c r="J122" s="165"/>
      <c r="K122" s="197"/>
      <c r="L122" s="198"/>
      <c r="M122" s="1"/>
      <c r="N122" s="1"/>
      <c r="O122" s="1"/>
      <c r="P122" s="64"/>
      <c r="Q122" s="64"/>
    </row>
    <row r="123" customFormat="false" ht="11.45" hidden="false" customHeight="true" outlineLevel="0" collapsed="false">
      <c r="A123" s="39" t="n">
        <f aca="false">'Expansion Tank'!$A$7</f>
        <v>1</v>
      </c>
      <c r="B123" s="48" t="str">
        <f aca="false">'Expansion Tank'!$B$7</f>
        <v>Labor</v>
      </c>
      <c r="C123" s="48"/>
      <c r="D123" s="48"/>
      <c r="E123" s="41" t="n">
        <f aca="false">'Expansion Tank'!$E$7</f>
        <v>175</v>
      </c>
      <c r="F123" s="42" t="n">
        <f aca="false">E123*A123</f>
        <v>175</v>
      </c>
      <c r="G123" s="66"/>
      <c r="H123" s="163"/>
      <c r="I123" s="206"/>
      <c r="J123" s="165"/>
      <c r="K123" s="197"/>
      <c r="L123" s="198"/>
      <c r="M123" s="1"/>
      <c r="N123" s="1"/>
      <c r="O123" s="1"/>
      <c r="P123" s="64"/>
      <c r="Q123" s="64"/>
    </row>
    <row r="124" customFormat="false" ht="11.45" hidden="false" customHeight="true" outlineLevel="0" collapsed="false">
      <c r="A124" s="39"/>
      <c r="B124" s="189"/>
      <c r="C124" s="189"/>
      <c r="D124" s="189"/>
      <c r="E124" s="41"/>
      <c r="F124" s="57" t="n">
        <f aca="false">SUM(F121:F123)</f>
        <v>296.32302</v>
      </c>
      <c r="G124" s="66"/>
      <c r="H124" s="199"/>
      <c r="I124" s="206"/>
      <c r="J124" s="165"/>
      <c r="K124" s="197"/>
      <c r="L124" s="198"/>
      <c r="M124" s="1"/>
      <c r="N124" s="1"/>
      <c r="O124" s="1"/>
      <c r="P124" s="64"/>
      <c r="Q124" s="64"/>
    </row>
    <row r="125" customFormat="false" ht="11.45" hidden="false" customHeight="true" outlineLevel="0" collapsed="false">
      <c r="A125" s="39"/>
      <c r="B125" s="156" t="str">
        <f aca="false">'Backflow &amp; Auto Waterfeed'!$B$4</f>
        <v>BACK FLOW PREVENTER</v>
      </c>
      <c r="C125" s="156"/>
      <c r="D125" s="156"/>
      <c r="E125" s="102"/>
      <c r="F125" s="57"/>
      <c r="G125" s="66"/>
      <c r="H125" s="199"/>
      <c r="I125" s="206"/>
      <c r="J125" s="165"/>
      <c r="K125" s="197"/>
      <c r="L125" s="198"/>
      <c r="M125" s="1"/>
      <c r="N125" s="1"/>
      <c r="O125" s="1"/>
      <c r="P125" s="64"/>
      <c r="Q125" s="64"/>
    </row>
    <row r="126" customFormat="false" ht="11.45" hidden="false" customHeight="true" outlineLevel="0" collapsed="false">
      <c r="A126" s="39" t="n">
        <f aca="false">'Backflow &amp; Auto Waterfeed'!$A$5</f>
        <v>1</v>
      </c>
      <c r="B126" s="48" t="str">
        <f aca="false">'Backflow &amp; Auto Waterfeed'!$B$5</f>
        <v>Back Flow Preventer</v>
      </c>
      <c r="C126" s="48"/>
      <c r="D126" s="48"/>
      <c r="E126" s="102" t="n">
        <f aca="false">'Backflow &amp; Auto Waterfeed'!$E$5</f>
        <v>230.06495</v>
      </c>
      <c r="F126" s="42" t="n">
        <f aca="false">E126*A126</f>
        <v>230.06495</v>
      </c>
      <c r="G126" s="66"/>
      <c r="H126" s="207"/>
      <c r="I126" s="208"/>
      <c r="J126" s="209"/>
      <c r="K126" s="174"/>
      <c r="L126" s="210"/>
      <c r="M126" s="64"/>
      <c r="N126" s="64"/>
      <c r="O126" s="64"/>
      <c r="P126" s="64"/>
      <c r="Q126" s="64"/>
    </row>
    <row r="127" customFormat="false" ht="11.45" hidden="false" customHeight="true" outlineLevel="0" collapsed="false">
      <c r="A127" s="39" t="n">
        <f aca="false">'Backflow &amp; Auto Waterfeed'!$A$6</f>
        <v>1</v>
      </c>
      <c r="B127" s="48" t="str">
        <f aca="false">'Backflow &amp; Auto Waterfeed'!$B$6</f>
        <v>Labor</v>
      </c>
      <c r="C127" s="48"/>
      <c r="D127" s="48"/>
      <c r="E127" s="102" t="n">
        <f aca="false">'Backflow &amp; Auto Waterfeed'!$E$6</f>
        <v>175</v>
      </c>
      <c r="F127" s="42" t="n">
        <f aca="false">E127*A127</f>
        <v>175</v>
      </c>
      <c r="G127" s="66"/>
      <c r="H127" s="176"/>
      <c r="I127" s="177" t="s">
        <v>105</v>
      </c>
      <c r="J127" s="178" t="n">
        <f aca="false">SUM(J121:J126)/COUNTA(J121:J126)</f>
        <v>2821.5</v>
      </c>
      <c r="K127" s="179"/>
      <c r="M127" s="64"/>
      <c r="N127" s="64"/>
      <c r="O127" s="64"/>
      <c r="P127" s="64"/>
      <c r="Q127" s="64"/>
    </row>
    <row r="128" s="3" customFormat="true" ht="11.45" hidden="false" customHeight="true" outlineLevel="0" collapsed="false">
      <c r="A128" s="39"/>
      <c r="B128" s="48"/>
      <c r="C128" s="48"/>
      <c r="D128" s="48"/>
      <c r="E128" s="102"/>
      <c r="F128" s="57" t="n">
        <f aca="false">SUM(F126:F127)</f>
        <v>405.06495</v>
      </c>
      <c r="G128" s="176"/>
      <c r="J128" s="121"/>
      <c r="K128" s="121"/>
      <c r="L128" s="64"/>
      <c r="M128" s="64"/>
      <c r="N128" s="64"/>
      <c r="O128" s="64"/>
      <c r="P128" s="64"/>
      <c r="Q128" s="64"/>
    </row>
    <row r="129" customFormat="false" ht="11.45" hidden="false" customHeight="true" outlineLevel="0" collapsed="false">
      <c r="A129" s="170" t="s">
        <v>118</v>
      </c>
      <c r="B129" s="211" t="str">
        <f aca="false">'FLUES - LINER - THERMOCRETE'!$B$16</f>
        <v>UPGRADE BOILER FLUE – CHECK MATERIALS &amp; LABOR 7” &amp; 8” AND RUN</v>
      </c>
      <c r="C129" s="211"/>
      <c r="D129" s="211"/>
      <c r="E129" s="41"/>
      <c r="F129" s="111"/>
      <c r="G129" s="64"/>
      <c r="H129" s="64"/>
      <c r="J129" s="121"/>
      <c r="K129" s="121"/>
      <c r="M129" s="64"/>
      <c r="N129" s="64"/>
      <c r="O129" s="64"/>
      <c r="P129" s="64"/>
      <c r="Q129" s="64"/>
    </row>
    <row r="130" customFormat="false" ht="11.45" hidden="false" customHeight="true" outlineLevel="0" collapsed="false">
      <c r="A130" s="39" t="n">
        <f aca="false">'FLUES - LINER - THERMOCRETE'!$A$17</f>
        <v>1</v>
      </c>
      <c r="B130" s="212" t="str">
        <f aca="false">'FLUES - LINER - THERMOCRETE'!$B$17</f>
        <v>Material</v>
      </c>
      <c r="C130" s="212"/>
      <c r="D130" s="212"/>
      <c r="E130" s="41" t="n">
        <f aca="false">'FLUES - LINER - THERMOCRETE'!$E$17</f>
        <v>192.88</v>
      </c>
      <c r="F130" s="42" t="n">
        <f aca="false">E130*A130</f>
        <v>192.88</v>
      </c>
      <c r="G130" s="64"/>
      <c r="H130" s="1"/>
      <c r="J130" s="121"/>
      <c r="K130" s="121"/>
      <c r="M130" s="64"/>
      <c r="N130" s="64"/>
      <c r="O130" s="64"/>
      <c r="P130" s="64"/>
      <c r="Q130" s="64"/>
    </row>
    <row r="131" customFormat="false" ht="11.45" hidden="false" customHeight="true" outlineLevel="0" collapsed="false">
      <c r="A131" s="39" t="n">
        <f aca="false">'FLUES - LINER - THERMOCRETE'!$A$18</f>
        <v>1</v>
      </c>
      <c r="B131" s="48" t="str">
        <f aca="false">'FLUES - LINER - THERMOCRETE'!$B$18</f>
        <v>Labor</v>
      </c>
      <c r="C131" s="48"/>
      <c r="D131" s="48"/>
      <c r="E131" s="41" t="n">
        <f aca="false">'FLUES - LINER - THERMOCRETE'!$E$18</f>
        <v>175</v>
      </c>
      <c r="F131" s="42" t="n">
        <f aca="false">E131*A131</f>
        <v>175</v>
      </c>
      <c r="G131" s="64"/>
      <c r="H131" s="1"/>
      <c r="I131" s="1"/>
      <c r="J131" s="1"/>
      <c r="K131" s="1"/>
      <c r="L131" s="1"/>
      <c r="M131" s="1"/>
      <c r="N131" s="64"/>
      <c r="O131" s="64"/>
      <c r="P131" s="64"/>
      <c r="Q131" s="64"/>
    </row>
    <row r="132" customFormat="false" ht="11.45" hidden="false" customHeight="true" outlineLevel="0" collapsed="false">
      <c r="A132" s="39"/>
      <c r="B132" s="48"/>
      <c r="C132" s="48"/>
      <c r="D132" s="48"/>
      <c r="E132" s="41"/>
      <c r="F132" s="57" t="n">
        <f aca="false">SUM(F130:F131)</f>
        <v>367.88</v>
      </c>
      <c r="G132" s="66"/>
      <c r="H132" s="1"/>
      <c r="I132" s="1"/>
      <c r="J132" s="1"/>
      <c r="K132" s="1"/>
      <c r="L132" s="1"/>
      <c r="M132" s="1"/>
      <c r="N132" s="64"/>
      <c r="O132" s="64"/>
      <c r="P132" s="64"/>
      <c r="Q132" s="64"/>
    </row>
    <row r="133" customFormat="false" ht="11.45" hidden="false" customHeight="true" outlineLevel="0" collapsed="false">
      <c r="A133" s="39"/>
      <c r="B133" s="101" t="str">
        <f aca="false">'FLUES - LINER - THERMOCRETE'!$B$22</f>
        <v>CHIMNEY LINER and CAP</v>
      </c>
      <c r="C133" s="101"/>
      <c r="D133" s="101"/>
      <c r="E133" s="41"/>
      <c r="F133" s="42"/>
      <c r="G133" s="66"/>
      <c r="H133" s="1"/>
      <c r="I133" s="1"/>
      <c r="J133" s="1"/>
      <c r="K133" s="1"/>
      <c r="L133" s="1"/>
      <c r="M133" s="1"/>
      <c r="N133" s="64"/>
      <c r="O133" s="64"/>
      <c r="P133" s="64"/>
      <c r="Q133" s="64"/>
    </row>
    <row r="134" customFormat="false" ht="11.45" hidden="false" customHeight="true" outlineLevel="0" collapsed="false">
      <c r="A134" s="39" t="n">
        <f aca="false">'FLUES - LINER - THERMOCRETE'!$A$23</f>
        <v>1</v>
      </c>
      <c r="B134" s="48" t="str">
        <f aca="false">'FLUES - LINER - THERMOCRETE'!$B$23</f>
        <v>Liner       ● IRV, TOT, S-ORNG, W-ORNG  ●  ADD $600 for clack-out ●</v>
      </c>
      <c r="C134" s="48"/>
      <c r="D134" s="48"/>
      <c r="E134" s="41" t="n">
        <f aca="false">'FLUES - LINER - THERMOCRETE'!$E$23</f>
        <v>2010</v>
      </c>
      <c r="F134" s="42" t="n">
        <f aca="false">E134*A134</f>
        <v>2010</v>
      </c>
      <c r="G134" s="66"/>
      <c r="H134" s="176"/>
      <c r="I134" s="176"/>
      <c r="J134" s="176"/>
      <c r="M134" s="64"/>
      <c r="N134" s="64"/>
      <c r="O134" s="64"/>
      <c r="P134" s="64"/>
      <c r="Q134" s="64"/>
    </row>
    <row r="135" customFormat="false" ht="11.45" hidden="false" customHeight="true" outlineLevel="0" collapsed="false">
      <c r="A135" s="145" t="n">
        <f aca="false">'FLUES - LINER - THERMOCRETE'!$A$24</f>
        <v>1</v>
      </c>
      <c r="B135" s="48" t="str">
        <f aca="false">'FLUES - LINER - THERMOCRETE'!$B$24</f>
        <v>Permit Chimney Liner</v>
      </c>
      <c r="C135" s="48"/>
      <c r="D135" s="48"/>
      <c r="E135" s="41" t="n">
        <f aca="false">'FLUES - LINER - THERMOCRETE'!$E$24</f>
        <v>125</v>
      </c>
      <c r="F135" s="42" t="n">
        <f aca="false">E135*A135</f>
        <v>125</v>
      </c>
      <c r="G135" s="66"/>
      <c r="H135" s="176"/>
      <c r="I135" s="176"/>
      <c r="J135" s="176"/>
      <c r="M135" s="64"/>
      <c r="N135" s="64"/>
      <c r="O135" s="64"/>
      <c r="P135" s="64"/>
      <c r="Q135" s="64"/>
    </row>
    <row r="136" customFormat="false" ht="11.45" hidden="false" customHeight="true" outlineLevel="0" collapsed="false">
      <c r="A136" s="39"/>
      <c r="B136" s="189" t="n">
        <f aca="false">'FLUES - LINER - THERMOCRETE'!$B$25</f>
        <v>0</v>
      </c>
      <c r="C136" s="189"/>
      <c r="D136" s="189"/>
      <c r="E136" s="41"/>
      <c r="F136" s="57" t="n">
        <f aca="false">SUM(F134:F135)</f>
        <v>2135</v>
      </c>
      <c r="G136" s="66"/>
      <c r="H136" s="176"/>
      <c r="I136" s="176"/>
      <c r="J136" s="176"/>
      <c r="M136" s="64"/>
      <c r="N136" s="64"/>
      <c r="O136" s="64"/>
      <c r="P136" s="64"/>
      <c r="Q136" s="64"/>
    </row>
    <row r="137" customFormat="false" ht="11.45" hidden="false" customHeight="true" outlineLevel="0" collapsed="false">
      <c r="A137" s="39"/>
      <c r="B137" s="189"/>
      <c r="C137" s="189"/>
      <c r="D137" s="189"/>
      <c r="E137" s="41"/>
      <c r="F137" s="111"/>
      <c r="G137" s="66"/>
      <c r="H137" s="176"/>
      <c r="I137" s="176"/>
      <c r="J137" s="176"/>
      <c r="M137" s="64"/>
      <c r="N137" s="64"/>
      <c r="O137" s="64"/>
      <c r="P137" s="64"/>
      <c r="Q137" s="64"/>
    </row>
    <row r="138" customFormat="false" ht="5.1" hidden="false" customHeight="true" outlineLevel="0" collapsed="false">
      <c r="A138" s="74"/>
      <c r="B138" s="188"/>
      <c r="C138" s="188"/>
      <c r="D138" s="188"/>
      <c r="E138" s="188"/>
      <c r="F138" s="188"/>
      <c r="G138" s="188"/>
      <c r="H138" s="188"/>
      <c r="I138" s="188"/>
      <c r="J138" s="188"/>
      <c r="K138" s="188"/>
      <c r="L138" s="188"/>
      <c r="M138" s="188"/>
      <c r="N138" s="188"/>
      <c r="O138" s="188"/>
      <c r="P138" s="188"/>
      <c r="Q138" s="188"/>
    </row>
    <row r="139" customFormat="false" ht="12.8" hidden="false" customHeight="true" outlineLevel="0" collapsed="false">
      <c r="A139" s="126"/>
      <c r="B139" s="127" t="s">
        <v>88</v>
      </c>
      <c r="C139" s="127"/>
      <c r="D139" s="127"/>
      <c r="E139" s="200"/>
      <c r="F139" s="42"/>
      <c r="G139" s="103" t="s">
        <v>33</v>
      </c>
      <c r="H139" s="104" t="s">
        <v>34</v>
      </c>
      <c r="I139" s="45" t="s">
        <v>35</v>
      </c>
      <c r="J139" s="46" t="s">
        <v>36</v>
      </c>
      <c r="K139" s="45" t="s">
        <v>37</v>
      </c>
      <c r="L139" s="46" t="s">
        <v>38</v>
      </c>
      <c r="M139" s="45" t="s">
        <v>39</v>
      </c>
      <c r="N139" s="46" t="s">
        <v>40</v>
      </c>
      <c r="O139" s="45" t="s">
        <v>41</v>
      </c>
      <c r="P139" s="46" t="s">
        <v>42</v>
      </c>
      <c r="Q139" s="47" t="s">
        <v>43</v>
      </c>
    </row>
    <row r="140" customFormat="false" ht="12.8" hidden="false" customHeight="true" outlineLevel="0" collapsed="false">
      <c r="A140" s="39" t="n">
        <v>1</v>
      </c>
      <c r="B140" s="48" t="s">
        <v>122</v>
      </c>
      <c r="C140" s="48"/>
      <c r="D140" s="48"/>
      <c r="E140" s="41" t="n">
        <f aca="false">$Q140</f>
        <v>4723.53243969</v>
      </c>
      <c r="F140" s="42" t="n">
        <f aca="false">E140*A140</f>
        <v>4723.53243969</v>
      </c>
      <c r="G140" s="49" t="s">
        <v>90</v>
      </c>
      <c r="H140" s="132" t="n">
        <f aca="false">J154</f>
        <v>3028.6758</v>
      </c>
      <c r="I140" s="133" t="n">
        <f aca="false">'INCREASE, LABOR, 911, WARRANTY,'!$A$5</f>
        <v>1.05</v>
      </c>
      <c r="J140" s="214" t="n">
        <f aca="false">I140*H140</f>
        <v>3180.10959</v>
      </c>
      <c r="K140" s="133" t="n">
        <f aca="false">'INCREASE, LABOR, 911, WARRANTY,'!$A$13</f>
        <v>1.07</v>
      </c>
      <c r="L140" s="214" t="n">
        <f aca="false">J140*K140</f>
        <v>3402.7172613</v>
      </c>
      <c r="M140" s="133" t="n">
        <f aca="false">'INCREASE, LABOR, 911, WARRANTY,'!$A$17</f>
        <v>1.3</v>
      </c>
      <c r="N140" s="214" t="n">
        <f aca="false">L140*M140</f>
        <v>4423.53243969</v>
      </c>
      <c r="O140" s="215" t="n">
        <v>1</v>
      </c>
      <c r="P140" s="134" t="n">
        <f aca="false">'INCREASE, LABOR, 911, WARRANTY,'!$A$9</f>
        <v>300</v>
      </c>
      <c r="Q140" s="135" t="n">
        <f aca="false">(N140*O140)+(O140*P140)</f>
        <v>4723.53243969</v>
      </c>
    </row>
    <row r="141" customFormat="false" ht="12.8" hidden="false" customHeight="true" outlineLevel="0" collapsed="false">
      <c r="A141" s="39" t="n">
        <v>1</v>
      </c>
      <c r="B141" s="48" t="s">
        <v>91</v>
      </c>
      <c r="C141" s="48"/>
      <c r="D141" s="48"/>
      <c r="E141" s="41" t="n">
        <f aca="false">$Q141</f>
        <v>1684.7792</v>
      </c>
      <c r="F141" s="42" t="n">
        <f aca="false">E141*A141</f>
        <v>1684.7792</v>
      </c>
      <c r="G141" s="49" t="s">
        <v>91</v>
      </c>
      <c r="H141" s="50" t="n">
        <v>1211.2</v>
      </c>
      <c r="I141" s="136" t="n">
        <f aca="false">'INCREASE, LABOR, 911, WARRANTY,'!$A$6</f>
        <v>1</v>
      </c>
      <c r="J141" s="214" t="n">
        <f aca="false">I141*H141</f>
        <v>1211.2</v>
      </c>
      <c r="K141" s="133" t="n">
        <f aca="false">'INCREASE, LABOR, 911, WARRANTY,'!$A$13</f>
        <v>1.07</v>
      </c>
      <c r="L141" s="214" t="n">
        <f aca="false">J141*K141</f>
        <v>1295.984</v>
      </c>
      <c r="M141" s="133" t="n">
        <f aca="false">'INCREASE, LABOR, 911, WARRANTY,'!$A$17</f>
        <v>1.3</v>
      </c>
      <c r="N141" s="214" t="n">
        <f aca="false">L141*M141</f>
        <v>1684.7792</v>
      </c>
      <c r="O141" s="215" t="n">
        <v>1</v>
      </c>
      <c r="P141" s="137" t="n">
        <v>0</v>
      </c>
      <c r="Q141" s="135" t="n">
        <f aca="false">(N141*O141)+(O141*P141)</f>
        <v>1684.7792</v>
      </c>
    </row>
    <row r="142" customFormat="false" ht="12.8" hidden="false" customHeight="true" outlineLevel="0" collapsed="false">
      <c r="A142" s="39" t="n">
        <v>1</v>
      </c>
      <c r="B142" s="48" t="s">
        <v>92</v>
      </c>
      <c r="C142" s="48"/>
      <c r="D142" s="48"/>
      <c r="E142" s="41" t="n">
        <f aca="false">$Q142</f>
        <v>300.01088</v>
      </c>
      <c r="F142" s="42" t="n">
        <f aca="false">E142*A142</f>
        <v>300.01088</v>
      </c>
      <c r="G142" s="66" t="s">
        <v>93</v>
      </c>
      <c r="H142" s="50" t="n">
        <v>215.68</v>
      </c>
      <c r="I142" s="136" t="n">
        <f aca="false">'INCREASE, LABOR, 911, WARRANTY,'!$A$6</f>
        <v>1</v>
      </c>
      <c r="J142" s="214" t="n">
        <f aca="false">H142*I142</f>
        <v>215.68</v>
      </c>
      <c r="K142" s="133" t="n">
        <f aca="false">'INCREASE, LABOR, 911, WARRANTY,'!$A$13</f>
        <v>1.07</v>
      </c>
      <c r="L142" s="214" t="n">
        <f aca="false">J142*K142</f>
        <v>230.7776</v>
      </c>
      <c r="M142" s="133" t="n">
        <f aca="false">'INCREASE, LABOR, 911, WARRANTY,'!$A$17</f>
        <v>1.3</v>
      </c>
      <c r="N142" s="214" t="n">
        <f aca="false">L142*M142</f>
        <v>300.01088</v>
      </c>
      <c r="O142" s="215" t="n">
        <v>1</v>
      </c>
      <c r="P142" s="137" t="n">
        <v>0</v>
      </c>
      <c r="Q142" s="135" t="n">
        <f aca="false">(N142*O142)+(O142*P142)</f>
        <v>300.01088</v>
      </c>
    </row>
    <row r="143" customFormat="false" ht="12.8" hidden="false" customHeight="true" outlineLevel="0" collapsed="false">
      <c r="A143" s="39" t="n">
        <v>1</v>
      </c>
      <c r="B143" s="48" t="s">
        <v>94</v>
      </c>
      <c r="C143" s="48"/>
      <c r="D143" s="48"/>
      <c r="E143" s="41" t="n">
        <f aca="false">$Q143</f>
        <v>394.3485</v>
      </c>
      <c r="F143" s="42" t="n">
        <f aca="false">E143*A143</f>
        <v>394.3485</v>
      </c>
      <c r="G143" s="66" t="s">
        <v>95</v>
      </c>
      <c r="H143" s="50" t="n">
        <v>283.5</v>
      </c>
      <c r="I143" s="136" t="n">
        <f aca="false">'INCREASE, LABOR, 911, WARRANTY,'!$A$6</f>
        <v>1</v>
      </c>
      <c r="J143" s="214" t="n">
        <f aca="false">H143*I143</f>
        <v>283.5</v>
      </c>
      <c r="K143" s="133" t="n">
        <f aca="false">'INCREASE, LABOR, 911, WARRANTY,'!$A$13</f>
        <v>1.07</v>
      </c>
      <c r="L143" s="214" t="n">
        <f aca="false">J143*K143</f>
        <v>303.345</v>
      </c>
      <c r="M143" s="133" t="n">
        <f aca="false">'INCREASE, LABOR, 911, WARRANTY,'!$A$17</f>
        <v>1.3</v>
      </c>
      <c r="N143" s="214" t="n">
        <f aca="false">L143*M143</f>
        <v>394.3485</v>
      </c>
      <c r="O143" s="215" t="n">
        <v>1</v>
      </c>
      <c r="P143" s="137" t="n">
        <v>0</v>
      </c>
      <c r="Q143" s="135" t="n">
        <f aca="false">(N143*O143)+(O143*P143)</f>
        <v>394.3485</v>
      </c>
    </row>
    <row r="144" customFormat="false" ht="12.8" hidden="false" customHeight="true" outlineLevel="0" collapsed="false">
      <c r="A144" s="39" t="n">
        <v>1</v>
      </c>
      <c r="B144" s="48" t="s">
        <v>115</v>
      </c>
      <c r="C144" s="48"/>
      <c r="D144" s="48"/>
      <c r="E144" s="41" t="n">
        <f aca="false">$Q144</f>
        <v>485</v>
      </c>
      <c r="F144" s="42" t="n">
        <f aca="false">E144*A144</f>
        <v>485</v>
      </c>
      <c r="G144" s="49" t="s">
        <v>97</v>
      </c>
      <c r="H144" s="78" t="n">
        <f aca="false">'INCREASE, LABOR, 911, WARRANTY,'!$C$24</f>
        <v>485</v>
      </c>
      <c r="I144" s="138" t="n">
        <f aca="false">'INCREASE, LABOR, 911, WARRANTY,'!$A$6</f>
        <v>1</v>
      </c>
      <c r="J144" s="105" t="n">
        <f aca="false">H144*I144</f>
        <v>485</v>
      </c>
      <c r="K144" s="139" t="n">
        <f aca="false">'INCREASE, LABOR, 911, WARRANTY,'!$A$6</f>
        <v>1</v>
      </c>
      <c r="L144" s="105" t="n">
        <f aca="false">J144*K144</f>
        <v>485</v>
      </c>
      <c r="M144" s="139" t="n">
        <f aca="false">'INCREASE, LABOR, 911, WARRANTY,'!$A$6</f>
        <v>1</v>
      </c>
      <c r="N144" s="105" t="n">
        <f aca="false">L144*M144</f>
        <v>485</v>
      </c>
      <c r="O144" s="106" t="n">
        <v>1</v>
      </c>
      <c r="P144" s="140" t="n">
        <v>0</v>
      </c>
      <c r="Q144" s="108" t="n">
        <f aca="false">(N144*O144)+(O144*P144)</f>
        <v>485</v>
      </c>
    </row>
    <row r="145" customFormat="false" ht="12.8" hidden="false" customHeight="true" outlineLevel="0" collapsed="false">
      <c r="A145" s="39" t="n">
        <v>16</v>
      </c>
      <c r="B145" s="48" t="s">
        <v>96</v>
      </c>
      <c r="C145" s="48"/>
      <c r="D145" s="48"/>
      <c r="E145" s="41" t="n">
        <f aca="false">'INCREASE, LABOR, 911, WARRANTY,'!$C$5</f>
        <v>175</v>
      </c>
      <c r="F145" s="42" t="n">
        <f aca="false">E145*A145</f>
        <v>2800</v>
      </c>
      <c r="G145" s="176"/>
      <c r="H145" s="176"/>
      <c r="I145" s="176"/>
      <c r="J145" s="176"/>
      <c r="K145" s="176"/>
      <c r="L145" s="176"/>
      <c r="M145" s="176"/>
      <c r="N145" s="216"/>
      <c r="O145" s="64"/>
      <c r="P145" s="67" t="s">
        <v>51</v>
      </c>
      <c r="Q145" s="108" t="n">
        <f aca="false">SUM(Q140:Q144)</f>
        <v>7587.67101969</v>
      </c>
    </row>
    <row r="146" customFormat="false" ht="12.8" hidden="false" customHeight="true" outlineLevel="0" collapsed="false">
      <c r="A146" s="39"/>
      <c r="B146" s="190" t="s">
        <v>123</v>
      </c>
      <c r="C146" s="190"/>
      <c r="D146" s="190"/>
      <c r="E146" s="41"/>
      <c r="F146" s="57" t="n">
        <f aca="false">SUM(F140:F145)</f>
        <v>10387.67101969</v>
      </c>
      <c r="G146" s="64"/>
      <c r="H146" s="1"/>
      <c r="I146" s="1"/>
      <c r="J146" s="1"/>
      <c r="K146" s="1"/>
      <c r="L146" s="1"/>
      <c r="M146" s="1"/>
      <c r="N146" s="1"/>
      <c r="O146" s="1"/>
      <c r="P146" s="64"/>
      <c r="Q146" s="64"/>
    </row>
    <row r="147" customFormat="false" ht="12.8" hidden="false" customHeight="true" outlineLevel="0" collapsed="false">
      <c r="A147" s="39"/>
      <c r="B147" s="101" t="str">
        <f aca="false">'Expansion Tank'!$B$4</f>
        <v>EXPANSION TANK</v>
      </c>
      <c r="C147" s="101"/>
      <c r="D147" s="101"/>
      <c r="E147" s="41"/>
      <c r="F147" s="42" t="n">
        <f aca="false">E147*A147</f>
        <v>0</v>
      </c>
      <c r="G147" s="202"/>
      <c r="H147" s="147" t="s">
        <v>98</v>
      </c>
      <c r="I147" s="148" t="s">
        <v>99</v>
      </c>
      <c r="J147" s="149" t="s">
        <v>100</v>
      </c>
      <c r="K147" s="149" t="s">
        <v>101</v>
      </c>
      <c r="L147" s="150" t="s">
        <v>102</v>
      </c>
      <c r="M147" s="1"/>
      <c r="N147" s="1"/>
      <c r="O147" s="1"/>
      <c r="P147" s="64"/>
      <c r="Q147" s="64"/>
    </row>
    <row r="148" customFormat="false" ht="12.8" hidden="false" customHeight="true" outlineLevel="0" collapsed="false">
      <c r="A148" s="39" t="n">
        <f aca="false">'Expansion Tank'!$A$5</f>
        <v>1</v>
      </c>
      <c r="B148" s="48" t="str">
        <f aca="false">'Expansion Tank'!$B$5</f>
        <v>Expansion Tank</v>
      </c>
      <c r="C148" s="48"/>
      <c r="D148" s="48"/>
      <c r="E148" s="41" t="n">
        <f aca="false">'Expansion Tank'!$E$5</f>
        <v>86.26982</v>
      </c>
      <c r="F148" s="42" t="n">
        <f aca="false">E148*A148</f>
        <v>86.26982</v>
      </c>
      <c r="G148" s="64"/>
      <c r="H148" s="191" t="s">
        <v>124</v>
      </c>
      <c r="I148" s="192" t="n">
        <v>228000</v>
      </c>
      <c r="J148" s="217" t="n">
        <v>3028.6758</v>
      </c>
      <c r="K148" s="194" t="n">
        <v>0.85</v>
      </c>
      <c r="L148" s="155" t="s">
        <v>118</v>
      </c>
      <c r="M148" s="1"/>
      <c r="N148" s="1"/>
      <c r="O148" s="1"/>
      <c r="P148" s="64"/>
      <c r="Q148" s="64"/>
    </row>
    <row r="149" customFormat="false" ht="12.8" hidden="false" customHeight="true" outlineLevel="0" collapsed="false">
      <c r="A149" s="39" t="n">
        <f aca="false">'Expansion Tank'!$A$6</f>
        <v>1</v>
      </c>
      <c r="B149" s="48" t="str">
        <f aca="false">'Expansion Tank'!$B$6</f>
        <v>Tee and Ball Valve</v>
      </c>
      <c r="C149" s="48"/>
      <c r="D149" s="48"/>
      <c r="E149" s="41" t="n">
        <f aca="false">'Expansion Tank'!$E$6</f>
        <v>35.0532</v>
      </c>
      <c r="F149" s="42" t="n">
        <f aca="false">E149*A149</f>
        <v>35.0532</v>
      </c>
      <c r="G149" s="64"/>
      <c r="H149" s="163"/>
      <c r="I149" s="196"/>
      <c r="J149" s="165"/>
      <c r="K149" s="197"/>
      <c r="L149" s="198"/>
      <c r="M149" s="1"/>
      <c r="N149" s="1"/>
      <c r="O149" s="1"/>
      <c r="P149" s="64"/>
      <c r="Q149" s="64"/>
    </row>
    <row r="150" customFormat="false" ht="12.8" hidden="false" customHeight="true" outlineLevel="0" collapsed="false">
      <c r="A150" s="39" t="n">
        <f aca="false">'Expansion Tank'!$A$7</f>
        <v>1</v>
      </c>
      <c r="B150" s="48" t="str">
        <f aca="false">'Expansion Tank'!$B$7</f>
        <v>Labor</v>
      </c>
      <c r="C150" s="48"/>
      <c r="D150" s="48"/>
      <c r="E150" s="41" t="n">
        <f aca="false">'Expansion Tank'!$E$7</f>
        <v>175</v>
      </c>
      <c r="F150" s="42" t="n">
        <f aca="false">E150*A150</f>
        <v>175</v>
      </c>
      <c r="G150" s="64"/>
      <c r="H150" s="199"/>
      <c r="I150" s="196"/>
      <c r="J150" s="165"/>
      <c r="K150" s="197"/>
      <c r="L150" s="198"/>
      <c r="M150" s="1"/>
      <c r="N150" s="1"/>
      <c r="O150" s="1"/>
      <c r="P150" s="64"/>
      <c r="Q150" s="64"/>
    </row>
    <row r="151" customFormat="false" ht="12.8" hidden="false" customHeight="true" outlineLevel="0" collapsed="false">
      <c r="A151" s="39"/>
      <c r="B151" s="48"/>
      <c r="C151" s="48"/>
      <c r="D151" s="48"/>
      <c r="E151" s="41"/>
      <c r="F151" s="57" t="n">
        <f aca="false">SUM(F147:F150)</f>
        <v>296.32302</v>
      </c>
      <c r="G151" s="64"/>
      <c r="H151" s="199"/>
      <c r="I151" s="196"/>
      <c r="J151" s="165"/>
      <c r="K151" s="197"/>
      <c r="L151" s="198"/>
      <c r="M151" s="1"/>
      <c r="N151" s="1"/>
      <c r="O151" s="1"/>
      <c r="P151" s="64"/>
      <c r="Q151" s="64"/>
    </row>
    <row r="152" customFormat="false" ht="12.8" hidden="false" customHeight="true" outlineLevel="0" collapsed="false">
      <c r="A152" s="39"/>
      <c r="B152" s="156" t="str">
        <f aca="false">'Backflow &amp; Auto Waterfeed'!$B$4</f>
        <v>BACK FLOW PREVENTER</v>
      </c>
      <c r="C152" s="156"/>
      <c r="D152" s="156"/>
      <c r="E152" s="102"/>
      <c r="F152" s="57"/>
      <c r="G152" s="64"/>
      <c r="H152" s="199"/>
      <c r="I152" s="196"/>
      <c r="J152" s="165"/>
      <c r="K152" s="197"/>
      <c r="L152" s="198"/>
      <c r="M152" s="1"/>
      <c r="N152" s="1"/>
      <c r="O152" s="1"/>
      <c r="P152" s="64"/>
      <c r="Q152" s="64"/>
    </row>
    <row r="153" customFormat="false" ht="12.8" hidden="false" customHeight="true" outlineLevel="0" collapsed="false">
      <c r="A153" s="39" t="n">
        <f aca="false">'Backflow &amp; Auto Waterfeed'!$A$5</f>
        <v>1</v>
      </c>
      <c r="B153" s="48" t="str">
        <f aca="false">'Backflow &amp; Auto Waterfeed'!$B$5</f>
        <v>Back Flow Preventer</v>
      </c>
      <c r="C153" s="48"/>
      <c r="D153" s="48"/>
      <c r="E153" s="102" t="n">
        <f aca="false">'Backflow &amp; Auto Waterfeed'!$E$5</f>
        <v>230.06495</v>
      </c>
      <c r="F153" s="42" t="n">
        <f aca="false">E153*A153</f>
        <v>230.06495</v>
      </c>
      <c r="G153" s="64"/>
      <c r="H153" s="207"/>
      <c r="I153" s="208"/>
      <c r="J153" s="173"/>
      <c r="K153" s="174"/>
      <c r="L153" s="218"/>
      <c r="M153" s="64"/>
      <c r="N153" s="64"/>
      <c r="O153" s="64"/>
      <c r="P153" s="64"/>
      <c r="Q153" s="64"/>
    </row>
    <row r="154" customFormat="false" ht="12.8" hidden="false" customHeight="true" outlineLevel="0" collapsed="false">
      <c r="A154" s="39" t="n">
        <f aca="false">'Backflow &amp; Auto Waterfeed'!$A$6</f>
        <v>1</v>
      </c>
      <c r="B154" s="48" t="str">
        <f aca="false">'Backflow &amp; Auto Waterfeed'!$B$6</f>
        <v>Labor</v>
      </c>
      <c r="C154" s="48"/>
      <c r="D154" s="48"/>
      <c r="E154" s="102" t="n">
        <f aca="false">'Backflow &amp; Auto Waterfeed'!$E$6</f>
        <v>175</v>
      </c>
      <c r="F154" s="42" t="n">
        <f aca="false">E154*A154</f>
        <v>175</v>
      </c>
      <c r="G154" s="64"/>
      <c r="H154" s="64"/>
      <c r="I154" s="177" t="s">
        <v>105</v>
      </c>
      <c r="J154" s="178" t="n">
        <f aca="false">SUM(J148:J153)/COUNTA(J148:J153)</f>
        <v>3028.6758</v>
      </c>
      <c r="K154" s="179"/>
      <c r="M154" s="64"/>
      <c r="N154" s="64"/>
      <c r="O154" s="64"/>
      <c r="P154" s="64"/>
      <c r="Q154" s="64"/>
    </row>
    <row r="155" customFormat="false" ht="12.8" hidden="false" customHeight="true" outlineLevel="0" collapsed="false">
      <c r="A155" s="39"/>
      <c r="B155" s="48"/>
      <c r="C155" s="48"/>
      <c r="D155" s="48"/>
      <c r="E155" s="102"/>
      <c r="F155" s="57" t="n">
        <f aca="false">SUM(F153:F154)</f>
        <v>405.06495</v>
      </c>
      <c r="G155" s="64"/>
      <c r="J155" s="64"/>
      <c r="M155" s="64"/>
      <c r="N155" s="64"/>
      <c r="O155" s="64"/>
      <c r="P155" s="64"/>
      <c r="Q155" s="64"/>
    </row>
    <row r="156" customFormat="false" ht="12.8" hidden="false" customHeight="true" outlineLevel="0" collapsed="false">
      <c r="A156" s="170" t="s">
        <v>118</v>
      </c>
      <c r="B156" s="211" t="str">
        <f aca="false">'FLUES - LINER - THERMOCRETE'!$B$16</f>
        <v>UPGRADE BOILER FLUE – CHECK MATERIALS &amp; LABOR 7” &amp; 8” AND RUN</v>
      </c>
      <c r="C156" s="211"/>
      <c r="D156" s="211"/>
      <c r="E156" s="41"/>
      <c r="F156" s="111"/>
      <c r="G156" s="64"/>
      <c r="H156" s="64"/>
      <c r="I156" s="64"/>
      <c r="J156" s="64"/>
      <c r="M156" s="64"/>
      <c r="N156" s="64"/>
      <c r="O156" s="64"/>
      <c r="P156" s="64"/>
      <c r="Q156" s="64"/>
    </row>
    <row r="157" customFormat="false" ht="12.8" hidden="false" customHeight="true" outlineLevel="0" collapsed="false">
      <c r="A157" s="39" t="n">
        <f aca="false">'FLUES - LINER - THERMOCRETE'!$A$17</f>
        <v>1</v>
      </c>
      <c r="B157" s="212" t="str">
        <f aca="false">'FLUES - LINER - THERMOCRETE'!$B$17</f>
        <v>Material</v>
      </c>
      <c r="C157" s="212"/>
      <c r="D157" s="212"/>
      <c r="E157" s="41" t="n">
        <f aca="false">'FLUES - LINER - THERMOCRETE'!$E$17</f>
        <v>192.88</v>
      </c>
      <c r="F157" s="42" t="n">
        <f aca="false">E157*A157</f>
        <v>192.88</v>
      </c>
      <c r="G157" s="64"/>
      <c r="H157" s="64"/>
      <c r="I157" s="64"/>
      <c r="J157" s="64"/>
      <c r="M157" s="64"/>
      <c r="N157" s="64"/>
      <c r="O157" s="64"/>
      <c r="P157" s="64"/>
      <c r="Q157" s="64"/>
    </row>
    <row r="158" customFormat="false" ht="12.8" hidden="false" customHeight="true" outlineLevel="0" collapsed="false">
      <c r="A158" s="39" t="n">
        <f aca="false">'FLUES - LINER - THERMOCRETE'!$A$18</f>
        <v>1</v>
      </c>
      <c r="B158" s="48" t="str">
        <f aca="false">'FLUES - LINER - THERMOCRETE'!$B$18</f>
        <v>Labor</v>
      </c>
      <c r="C158" s="48"/>
      <c r="D158" s="48"/>
      <c r="E158" s="41" t="n">
        <f aca="false">'FLUES - LINER - THERMOCRETE'!$E$18</f>
        <v>175</v>
      </c>
      <c r="F158" s="42" t="n">
        <f aca="false">E158*A158</f>
        <v>175</v>
      </c>
      <c r="G158" s="66"/>
      <c r="H158" s="176"/>
      <c r="I158" s="176"/>
      <c r="J158" s="176"/>
      <c r="K158" s="219"/>
      <c r="M158" s="64"/>
      <c r="N158" s="64"/>
      <c r="O158" s="64"/>
      <c r="P158" s="64"/>
      <c r="Q158" s="64"/>
    </row>
    <row r="159" customFormat="false" ht="12.8" hidden="false" customHeight="true" outlineLevel="0" collapsed="false">
      <c r="A159" s="39"/>
      <c r="B159" s="48"/>
      <c r="C159" s="48"/>
      <c r="D159" s="48"/>
      <c r="E159" s="41"/>
      <c r="F159" s="57" t="n">
        <f aca="false">SUM(F157:F158)</f>
        <v>367.88</v>
      </c>
      <c r="G159" s="66"/>
      <c r="H159" s="176"/>
      <c r="I159" s="176"/>
      <c r="J159" s="176"/>
      <c r="K159" s="219"/>
      <c r="M159" s="64"/>
      <c r="N159" s="64"/>
      <c r="O159" s="64"/>
      <c r="P159" s="64"/>
      <c r="Q159" s="64"/>
    </row>
    <row r="160" customFormat="false" ht="12.8" hidden="false" customHeight="true" outlineLevel="0" collapsed="false">
      <c r="A160" s="39"/>
      <c r="B160" s="101" t="str">
        <f aca="false">'FLUES - LINER - THERMOCRETE'!$B$22</f>
        <v>CHIMNEY LINER and CAP</v>
      </c>
      <c r="C160" s="101"/>
      <c r="D160" s="101"/>
      <c r="E160" s="41"/>
      <c r="F160" s="42"/>
      <c r="G160" s="66"/>
      <c r="H160" s="176"/>
      <c r="I160" s="176"/>
      <c r="J160" s="176"/>
      <c r="K160" s="219"/>
      <c r="M160" s="64"/>
      <c r="N160" s="64"/>
      <c r="O160" s="64"/>
      <c r="P160" s="64"/>
      <c r="Q160" s="64"/>
    </row>
    <row r="161" customFormat="false" ht="12.8" hidden="false" customHeight="true" outlineLevel="0" collapsed="false">
      <c r="A161" s="39" t="n">
        <f aca="false">'FLUES - LINER - THERMOCRETE'!$A$23</f>
        <v>1</v>
      </c>
      <c r="B161" s="48" t="str">
        <f aca="false">'FLUES - LINER - THERMOCRETE'!$B$23</f>
        <v>Liner       ● IRV, TOT, S-ORNG, W-ORNG  ●  ADD $600 for clack-out ●</v>
      </c>
      <c r="C161" s="48"/>
      <c r="D161" s="48"/>
      <c r="E161" s="41" t="n">
        <f aca="false">'FLUES - LINER - THERMOCRETE'!$E$23</f>
        <v>2010</v>
      </c>
      <c r="F161" s="42" t="n">
        <f aca="false">E161*A161</f>
        <v>2010</v>
      </c>
      <c r="G161" s="66"/>
      <c r="H161" s="176"/>
      <c r="I161" s="176"/>
      <c r="J161" s="176"/>
      <c r="K161" s="219"/>
      <c r="M161" s="64"/>
      <c r="N161" s="64"/>
      <c r="O161" s="64"/>
      <c r="P161" s="64"/>
      <c r="Q161" s="64"/>
    </row>
    <row r="162" customFormat="false" ht="12.8" hidden="false" customHeight="true" outlineLevel="0" collapsed="false">
      <c r="A162" s="145" t="n">
        <f aca="false">'FLUES - LINER - THERMOCRETE'!$A$24</f>
        <v>1</v>
      </c>
      <c r="B162" s="48" t="str">
        <f aca="false">'FLUES - LINER - THERMOCRETE'!$B$24</f>
        <v>Permit Chimney Liner</v>
      </c>
      <c r="C162" s="48"/>
      <c r="D162" s="48"/>
      <c r="E162" s="41" t="n">
        <f aca="false">'FLUES - LINER - THERMOCRETE'!$E$24</f>
        <v>125</v>
      </c>
      <c r="F162" s="42" t="n">
        <f aca="false">E162*A162</f>
        <v>125</v>
      </c>
      <c r="G162" s="66"/>
      <c r="H162" s="176"/>
      <c r="I162" s="176"/>
      <c r="J162" s="176"/>
      <c r="K162" s="219"/>
      <c r="M162" s="64"/>
      <c r="N162" s="64"/>
      <c r="O162" s="64"/>
      <c r="P162" s="64"/>
      <c r="Q162" s="64"/>
    </row>
    <row r="163" customFormat="false" ht="12.8" hidden="false" customHeight="true" outlineLevel="0" collapsed="false">
      <c r="A163" s="39"/>
      <c r="B163" s="189" t="n">
        <f aca="false">'FLUES - LINER - THERMOCRETE'!$B$25</f>
        <v>0</v>
      </c>
      <c r="C163" s="189"/>
      <c r="D163" s="189"/>
      <c r="E163" s="41"/>
      <c r="F163" s="57" t="n">
        <f aca="false">SUM(F161:F162)</f>
        <v>2135</v>
      </c>
      <c r="G163" s="66"/>
      <c r="H163" s="176"/>
      <c r="I163" s="176"/>
      <c r="J163" s="176"/>
      <c r="K163" s="219"/>
      <c r="M163" s="64"/>
      <c r="N163" s="64"/>
      <c r="O163" s="64"/>
      <c r="P163" s="64"/>
      <c r="Q163" s="64"/>
    </row>
    <row r="164" customFormat="false" ht="12.8" hidden="false" customHeight="true" outlineLevel="0" collapsed="false">
      <c r="A164" s="39"/>
      <c r="B164" s="48"/>
      <c r="C164" s="48"/>
      <c r="D164" s="48"/>
      <c r="E164" s="102"/>
      <c r="F164" s="111"/>
      <c r="G164" s="66"/>
      <c r="H164" s="176"/>
      <c r="I164" s="176"/>
      <c r="J164" s="176"/>
      <c r="K164" s="219"/>
      <c r="M164" s="64"/>
      <c r="N164" s="64"/>
      <c r="O164" s="64"/>
      <c r="P164" s="64"/>
      <c r="Q164" s="64"/>
    </row>
    <row r="165" customFormat="false" ht="5.05" hidden="false" customHeight="true" outlineLevel="0" collapsed="false">
      <c r="A165" s="74"/>
      <c r="B165" s="188"/>
      <c r="C165" s="188"/>
      <c r="D165" s="188"/>
      <c r="E165" s="188"/>
      <c r="F165" s="188"/>
      <c r="G165" s="188"/>
      <c r="H165" s="188"/>
      <c r="I165" s="188"/>
      <c r="J165" s="188"/>
      <c r="K165" s="188"/>
      <c r="L165" s="188"/>
      <c r="M165" s="188"/>
      <c r="N165" s="188"/>
      <c r="O165" s="188"/>
      <c r="P165" s="188"/>
      <c r="Q165" s="188"/>
    </row>
    <row r="166" customFormat="false" ht="12.8" hidden="false" customHeight="true" outlineLevel="0" collapsed="false">
      <c r="A166" s="126"/>
      <c r="B166" s="127" t="s">
        <v>88</v>
      </c>
      <c r="C166" s="127"/>
      <c r="D166" s="127"/>
      <c r="E166" s="200"/>
      <c r="F166" s="42"/>
      <c r="G166" s="103" t="s">
        <v>33</v>
      </c>
      <c r="H166" s="104" t="s">
        <v>34</v>
      </c>
      <c r="I166" s="45" t="s">
        <v>35</v>
      </c>
      <c r="J166" s="46" t="s">
        <v>36</v>
      </c>
      <c r="K166" s="45" t="s">
        <v>37</v>
      </c>
      <c r="L166" s="46" t="s">
        <v>38</v>
      </c>
      <c r="M166" s="45" t="s">
        <v>39</v>
      </c>
      <c r="N166" s="46" t="s">
        <v>40</v>
      </c>
      <c r="O166" s="45" t="s">
        <v>41</v>
      </c>
      <c r="P166" s="46" t="s">
        <v>42</v>
      </c>
      <c r="Q166" s="47" t="s">
        <v>43</v>
      </c>
    </row>
    <row r="167" customFormat="false" ht="12.8" hidden="false" customHeight="true" outlineLevel="0" collapsed="false">
      <c r="A167" s="39" t="n">
        <v>1</v>
      </c>
      <c r="B167" s="48" t="s">
        <v>125</v>
      </c>
      <c r="C167" s="48"/>
      <c r="D167" s="48"/>
      <c r="E167" s="41" t="n">
        <f aca="false">$Q167</f>
        <v>4723.53243969</v>
      </c>
      <c r="F167" s="42" t="n">
        <f aca="false">E167*A167</f>
        <v>4723.53243969</v>
      </c>
      <c r="G167" s="49" t="s">
        <v>90</v>
      </c>
      <c r="H167" s="132" t="n">
        <f aca="false">J181</f>
        <v>3028.6758</v>
      </c>
      <c r="I167" s="133" t="n">
        <f aca="false">'INCREASE, LABOR, 911, WARRANTY,'!$A$5</f>
        <v>1.05</v>
      </c>
      <c r="J167" s="52" t="n">
        <f aca="false">I167*H167</f>
        <v>3180.10959</v>
      </c>
      <c r="K167" s="133" t="n">
        <f aca="false">'INCREASE, LABOR, 911, WARRANTY,'!$A$13</f>
        <v>1.07</v>
      </c>
      <c r="L167" s="52" t="n">
        <f aca="false">J167*K167</f>
        <v>3402.7172613</v>
      </c>
      <c r="M167" s="133" t="n">
        <f aca="false">'INCREASE, LABOR, 911, WARRANTY,'!$A$17</f>
        <v>1.3</v>
      </c>
      <c r="N167" s="52" t="n">
        <f aca="false">L167*M167</f>
        <v>4423.53243969</v>
      </c>
      <c r="O167" s="53" t="n">
        <v>1</v>
      </c>
      <c r="P167" s="134" t="n">
        <f aca="false">'INCREASE, LABOR, 911, WARRANTY,'!$A$9</f>
        <v>300</v>
      </c>
      <c r="Q167" s="135" t="n">
        <f aca="false">(N167*O167)+(O167*P167)</f>
        <v>4723.53243969</v>
      </c>
    </row>
    <row r="168" customFormat="false" ht="12.8" hidden="false" customHeight="true" outlineLevel="0" collapsed="false">
      <c r="A168" s="39" t="n">
        <v>1</v>
      </c>
      <c r="B168" s="48" t="s">
        <v>91</v>
      </c>
      <c r="C168" s="48"/>
      <c r="D168" s="48"/>
      <c r="E168" s="41" t="n">
        <f aca="false">$Q168</f>
        <v>1684.7792</v>
      </c>
      <c r="F168" s="42" t="n">
        <f aca="false">E168*A168</f>
        <v>1684.7792</v>
      </c>
      <c r="G168" s="49" t="s">
        <v>91</v>
      </c>
      <c r="H168" s="50" t="n">
        <v>1211.2</v>
      </c>
      <c r="I168" s="133" t="n">
        <v>1</v>
      </c>
      <c r="J168" s="52" t="n">
        <f aca="false">I168*H168</f>
        <v>1211.2</v>
      </c>
      <c r="K168" s="133" t="n">
        <f aca="false">'INCREASE, LABOR, 911, WARRANTY,'!$A$13</f>
        <v>1.07</v>
      </c>
      <c r="L168" s="52" t="n">
        <f aca="false">J168*K168</f>
        <v>1295.984</v>
      </c>
      <c r="M168" s="133" t="n">
        <f aca="false">'INCREASE, LABOR, 911, WARRANTY,'!$A$17</f>
        <v>1.3</v>
      </c>
      <c r="N168" s="52" t="n">
        <f aca="false">L168*M168</f>
        <v>1684.7792</v>
      </c>
      <c r="O168" s="53" t="n">
        <v>1</v>
      </c>
      <c r="P168" s="137" t="n">
        <v>0</v>
      </c>
      <c r="Q168" s="135" t="n">
        <f aca="false">(N168*O168)+(O168*P168)</f>
        <v>1684.7792</v>
      </c>
    </row>
    <row r="169" customFormat="false" ht="12.8" hidden="false" customHeight="true" outlineLevel="0" collapsed="false">
      <c r="A169" s="39" t="n">
        <v>1</v>
      </c>
      <c r="B169" s="48" t="s">
        <v>92</v>
      </c>
      <c r="C169" s="48"/>
      <c r="D169" s="48"/>
      <c r="E169" s="41" t="n">
        <f aca="false">$Q169</f>
        <v>300.01088</v>
      </c>
      <c r="F169" s="42" t="n">
        <f aca="false">E169*A169</f>
        <v>300.01088</v>
      </c>
      <c r="G169" s="66" t="s">
        <v>93</v>
      </c>
      <c r="H169" s="50" t="n">
        <v>215.68</v>
      </c>
      <c r="I169" s="133" t="n">
        <v>1</v>
      </c>
      <c r="J169" s="52" t="n">
        <f aca="false">H169*I169</f>
        <v>215.68</v>
      </c>
      <c r="K169" s="133" t="n">
        <f aca="false">'INCREASE, LABOR, 911, WARRANTY,'!$A$13</f>
        <v>1.07</v>
      </c>
      <c r="L169" s="52" t="n">
        <f aca="false">J169*K169</f>
        <v>230.7776</v>
      </c>
      <c r="M169" s="133" t="n">
        <f aca="false">'INCREASE, LABOR, 911, WARRANTY,'!$A$17</f>
        <v>1.3</v>
      </c>
      <c r="N169" s="52" t="n">
        <f aca="false">L169*M169</f>
        <v>300.01088</v>
      </c>
      <c r="O169" s="53" t="n">
        <v>1</v>
      </c>
      <c r="P169" s="137" t="n">
        <v>0</v>
      </c>
      <c r="Q169" s="135" t="n">
        <f aca="false">(N169*O169)+(O169*P169)</f>
        <v>300.01088</v>
      </c>
    </row>
    <row r="170" customFormat="false" ht="11.45" hidden="false" customHeight="true" outlineLevel="0" collapsed="false">
      <c r="A170" s="39" t="n">
        <v>1</v>
      </c>
      <c r="B170" s="48" t="s">
        <v>94</v>
      </c>
      <c r="C170" s="48"/>
      <c r="D170" s="48"/>
      <c r="E170" s="41" t="n">
        <f aca="false">$Q170</f>
        <v>394.3485</v>
      </c>
      <c r="F170" s="42" t="n">
        <f aca="false">E170*A170</f>
        <v>394.3485</v>
      </c>
      <c r="G170" s="66" t="s">
        <v>95</v>
      </c>
      <c r="H170" s="50" t="n">
        <v>283.5</v>
      </c>
      <c r="I170" s="133" t="n">
        <v>1</v>
      </c>
      <c r="J170" s="52" t="n">
        <f aca="false">H170*I170</f>
        <v>283.5</v>
      </c>
      <c r="K170" s="133" t="n">
        <f aca="false">'INCREASE, LABOR, 911, WARRANTY,'!$A$13</f>
        <v>1.07</v>
      </c>
      <c r="L170" s="52" t="n">
        <f aca="false">J170*K170</f>
        <v>303.345</v>
      </c>
      <c r="M170" s="133" t="n">
        <f aca="false">'INCREASE, LABOR, 911, WARRANTY,'!$A$17</f>
        <v>1.3</v>
      </c>
      <c r="N170" s="52" t="n">
        <f aca="false">L170*M170</f>
        <v>394.3485</v>
      </c>
      <c r="O170" s="53" t="n">
        <v>1</v>
      </c>
      <c r="P170" s="137" t="n">
        <v>0</v>
      </c>
      <c r="Q170" s="135" t="n">
        <f aca="false">(N170*O170)+(O170*P170)</f>
        <v>394.3485</v>
      </c>
    </row>
    <row r="171" customFormat="false" ht="11.45" hidden="false" customHeight="true" outlineLevel="0" collapsed="false">
      <c r="A171" s="39" t="n">
        <v>1</v>
      </c>
      <c r="B171" s="48" t="s">
        <v>115</v>
      </c>
      <c r="C171" s="48"/>
      <c r="D171" s="48"/>
      <c r="E171" s="41" t="n">
        <f aca="false">$Q171</f>
        <v>485</v>
      </c>
      <c r="F171" s="42" t="n">
        <f aca="false">E171*A171</f>
        <v>485</v>
      </c>
      <c r="G171" s="49" t="s">
        <v>97</v>
      </c>
      <c r="H171" s="78" t="n">
        <f aca="false">'INCREASE, LABOR, 911, WARRANTY,'!$C$24</f>
        <v>485</v>
      </c>
      <c r="I171" s="139" t="n">
        <v>1</v>
      </c>
      <c r="J171" s="59" t="n">
        <f aca="false">H171*I171</f>
        <v>485</v>
      </c>
      <c r="K171" s="139" t="n">
        <f aca="false">'INCREASE, LABOR, 911, WARRANTY,'!$A$6</f>
        <v>1</v>
      </c>
      <c r="L171" s="59" t="n">
        <f aca="false">J171*K171</f>
        <v>485</v>
      </c>
      <c r="M171" s="139" t="n">
        <f aca="false">'INCREASE, LABOR, 911, WARRANTY,'!$A$6</f>
        <v>1</v>
      </c>
      <c r="N171" s="59" t="n">
        <f aca="false">L171*M171</f>
        <v>485</v>
      </c>
      <c r="O171" s="60" t="n">
        <v>1</v>
      </c>
      <c r="P171" s="140" t="n">
        <v>0</v>
      </c>
      <c r="Q171" s="108" t="n">
        <f aca="false">(N171*O171)+(O171*P171)</f>
        <v>485</v>
      </c>
    </row>
    <row r="172" customFormat="false" ht="11.45" hidden="false" customHeight="true" outlineLevel="0" collapsed="false">
      <c r="A172" s="39" t="n">
        <v>16</v>
      </c>
      <c r="B172" s="48" t="s">
        <v>96</v>
      </c>
      <c r="C172" s="48"/>
      <c r="D172" s="48"/>
      <c r="E172" s="41" t="n">
        <f aca="false">'INCREASE, LABOR, 911, WARRANTY,'!$C$5</f>
        <v>175</v>
      </c>
      <c r="F172" s="42" t="n">
        <f aca="false">E172*A172</f>
        <v>2800</v>
      </c>
      <c r="G172" s="64"/>
      <c r="H172" s="64"/>
      <c r="I172" s="66"/>
      <c r="J172" s="64"/>
      <c r="K172" s="67"/>
      <c r="L172" s="68"/>
      <c r="M172" s="64"/>
      <c r="N172" s="143"/>
      <c r="O172" s="64"/>
      <c r="P172" s="67" t="s">
        <v>51</v>
      </c>
      <c r="Q172" s="62" t="n">
        <f aca="false">SUM(Q167:Q171)</f>
        <v>7587.67101969</v>
      </c>
    </row>
    <row r="173" customFormat="false" ht="11.45" hidden="false" customHeight="true" outlineLevel="0" collapsed="false">
      <c r="A173" s="39"/>
      <c r="B173" s="190" t="s">
        <v>126</v>
      </c>
      <c r="C173" s="190"/>
      <c r="D173" s="190"/>
      <c r="E173" s="41"/>
      <c r="F173" s="57" t="n">
        <f aca="false">SUM(F167:F172)</f>
        <v>10387.67101969</v>
      </c>
      <c r="G173" s="64"/>
      <c r="H173" s="1"/>
      <c r="I173" s="1"/>
      <c r="J173" s="1"/>
      <c r="K173" s="1"/>
      <c r="L173" s="1"/>
      <c r="M173" s="1"/>
      <c r="N173" s="1"/>
      <c r="O173" s="1"/>
      <c r="P173" s="64"/>
      <c r="Q173" s="64"/>
    </row>
    <row r="174" customFormat="false" ht="11.45" hidden="false" customHeight="true" outlineLevel="0" collapsed="false">
      <c r="A174" s="141"/>
      <c r="B174" s="101" t="str">
        <f aca="false">'Expansion Tank'!$B$4</f>
        <v>EXPANSION TANK</v>
      </c>
      <c r="C174" s="101"/>
      <c r="D174" s="101"/>
      <c r="E174" s="41"/>
      <c r="F174" s="42" t="n">
        <f aca="false">E174*A174</f>
        <v>0</v>
      </c>
      <c r="G174" s="64"/>
      <c r="H174" s="147" t="s">
        <v>98</v>
      </c>
      <c r="I174" s="148" t="s">
        <v>99</v>
      </c>
      <c r="J174" s="149" t="s">
        <v>100</v>
      </c>
      <c r="K174" s="149" t="s">
        <v>101</v>
      </c>
      <c r="L174" s="150" t="s">
        <v>102</v>
      </c>
      <c r="M174" s="1"/>
      <c r="N174" s="1"/>
      <c r="O174" s="1"/>
      <c r="P174" s="64"/>
      <c r="Q174" s="64"/>
    </row>
    <row r="175" customFormat="false" ht="11.45" hidden="false" customHeight="true" outlineLevel="0" collapsed="false">
      <c r="A175" s="39" t="n">
        <f aca="false">'Expansion Tank'!A5</f>
        <v>1</v>
      </c>
      <c r="B175" s="220" t="str">
        <f aca="false">'Expansion Tank'!$B$5</f>
        <v>Expansion Tank</v>
      </c>
      <c r="C175" s="220"/>
      <c r="D175" s="220"/>
      <c r="E175" s="41" t="n">
        <f aca="false">'Expansion Tank'!$E$5</f>
        <v>86.26982</v>
      </c>
      <c r="F175" s="42" t="n">
        <f aca="false">E175*A175</f>
        <v>86.26982</v>
      </c>
      <c r="G175" s="64"/>
      <c r="H175" s="191" t="s">
        <v>127</v>
      </c>
      <c r="I175" s="192" t="n">
        <v>266000</v>
      </c>
      <c r="J175" s="217" t="n">
        <v>3028.6758</v>
      </c>
      <c r="K175" s="194" t="n">
        <v>0.85</v>
      </c>
      <c r="L175" s="195" t="s">
        <v>128</v>
      </c>
      <c r="M175" s="1"/>
      <c r="N175" s="1"/>
      <c r="O175" s="1"/>
      <c r="P175" s="64"/>
      <c r="Q175" s="64"/>
    </row>
    <row r="176" s="3" customFormat="true" ht="11.45" hidden="false" customHeight="true" outlineLevel="0" collapsed="false">
      <c r="A176" s="39" t="n">
        <f aca="false">'Expansion Tank'!A6</f>
        <v>1</v>
      </c>
      <c r="B176" s="220" t="str">
        <f aca="false">'Expansion Tank'!$B$6</f>
        <v>Tee and Ball Valve</v>
      </c>
      <c r="C176" s="220"/>
      <c r="D176" s="220"/>
      <c r="E176" s="41" t="n">
        <f aca="false">'Expansion Tank'!$E$6</f>
        <v>35.0532</v>
      </c>
      <c r="F176" s="42" t="n">
        <f aca="false">E176*A176</f>
        <v>35.0532</v>
      </c>
      <c r="H176" s="163"/>
      <c r="I176" s="196"/>
      <c r="J176" s="165"/>
      <c r="K176" s="197"/>
      <c r="L176" s="198"/>
      <c r="M176" s="1"/>
      <c r="N176" s="1"/>
      <c r="O176" s="1"/>
    </row>
    <row r="177" s="3" customFormat="true" ht="11.45" hidden="false" customHeight="true" outlineLevel="0" collapsed="false">
      <c r="A177" s="39" t="n">
        <f aca="false">'Expansion Tank'!A7</f>
        <v>1</v>
      </c>
      <c r="B177" s="220" t="str">
        <f aca="false">'Expansion Tank'!$B$7</f>
        <v>Labor</v>
      </c>
      <c r="C177" s="220"/>
      <c r="D177" s="220"/>
      <c r="E177" s="41" t="n">
        <f aca="false">'Expansion Tank'!$E$7</f>
        <v>175</v>
      </c>
      <c r="F177" s="42" t="n">
        <f aca="false">E177*A177</f>
        <v>175</v>
      </c>
      <c r="H177" s="199"/>
      <c r="I177" s="196"/>
      <c r="J177" s="165"/>
      <c r="K177" s="197"/>
      <c r="L177" s="198"/>
      <c r="M177" s="1"/>
      <c r="N177" s="1"/>
      <c r="O177" s="1"/>
    </row>
    <row r="178" s="3" customFormat="true" ht="11.45" hidden="false" customHeight="true" outlineLevel="0" collapsed="false">
      <c r="A178" s="39"/>
      <c r="B178" s="189"/>
      <c r="C178" s="189"/>
      <c r="D178" s="189"/>
      <c r="E178" s="41"/>
      <c r="F178" s="57" t="n">
        <f aca="false">SUM(F174:F177)</f>
        <v>296.32302</v>
      </c>
      <c r="H178" s="199"/>
      <c r="I178" s="196"/>
      <c r="J178" s="165"/>
      <c r="K178" s="197"/>
      <c r="L178" s="198"/>
      <c r="M178" s="1"/>
      <c r="N178" s="1"/>
      <c r="O178" s="1"/>
    </row>
    <row r="179" customFormat="false" ht="11.45" hidden="false" customHeight="true" outlineLevel="0" collapsed="false">
      <c r="A179" s="39"/>
      <c r="B179" s="156" t="str">
        <f aca="false">'Backflow &amp; Auto Waterfeed'!$B$4</f>
        <v>BACK FLOW PREVENTER</v>
      </c>
      <c r="C179" s="156"/>
      <c r="D179" s="156"/>
      <c r="E179" s="102"/>
      <c r="F179" s="57"/>
      <c r="G179" s="221"/>
      <c r="H179" s="199"/>
      <c r="I179" s="196"/>
      <c r="J179" s="165"/>
      <c r="K179" s="197"/>
      <c r="L179" s="198"/>
      <c r="M179" s="1"/>
      <c r="N179" s="1"/>
      <c r="O179" s="1"/>
    </row>
    <row r="180" s="3" customFormat="true" ht="11.45" hidden="false" customHeight="true" outlineLevel="0" collapsed="false">
      <c r="A180" s="39" t="n">
        <f aca="false">'Backflow &amp; Auto Waterfeed'!$A$5</f>
        <v>1</v>
      </c>
      <c r="B180" s="48" t="str">
        <f aca="false">'Backflow &amp; Auto Waterfeed'!$B$5</f>
        <v>Back Flow Preventer</v>
      </c>
      <c r="C180" s="48"/>
      <c r="D180" s="48"/>
      <c r="E180" s="102" t="n">
        <f aca="false">'Backflow &amp; Auto Waterfeed'!$E$5</f>
        <v>230.06495</v>
      </c>
      <c r="F180" s="42" t="n">
        <f aca="false">E180*A180</f>
        <v>230.06495</v>
      </c>
      <c r="G180" s="221"/>
      <c r="H180" s="207"/>
      <c r="I180" s="208"/>
      <c r="J180" s="209"/>
      <c r="K180" s="174"/>
      <c r="L180" s="218"/>
      <c r="M180" s="1"/>
      <c r="N180" s="1"/>
      <c r="O180" s="1"/>
    </row>
    <row r="181" s="3" customFormat="true" ht="11.45" hidden="false" customHeight="true" outlineLevel="0" collapsed="false">
      <c r="A181" s="39" t="n">
        <f aca="false">'Backflow &amp; Auto Waterfeed'!$A$6</f>
        <v>1</v>
      </c>
      <c r="B181" s="48" t="str">
        <f aca="false">'Backflow &amp; Auto Waterfeed'!$B$6</f>
        <v>Labor</v>
      </c>
      <c r="C181" s="48"/>
      <c r="D181" s="48"/>
      <c r="E181" s="102" t="n">
        <f aca="false">'Backflow &amp; Auto Waterfeed'!$E$6</f>
        <v>175</v>
      </c>
      <c r="F181" s="42" t="n">
        <f aca="false">E181*A181</f>
        <v>175</v>
      </c>
      <c r="G181" s="221"/>
      <c r="H181" s="64"/>
      <c r="I181" s="177" t="s">
        <v>105</v>
      </c>
      <c r="J181" s="178" t="n">
        <f aca="false">SUM(J175:J180)/COUNTA(J175:J180)</f>
        <v>3028.6758</v>
      </c>
      <c r="K181" s="179"/>
      <c r="L181" s="64"/>
    </row>
    <row r="182" s="3" customFormat="true" ht="11.45" hidden="false" customHeight="true" outlineLevel="0" collapsed="false">
      <c r="A182" s="39"/>
      <c r="B182" s="48"/>
      <c r="C182" s="48"/>
      <c r="D182" s="48"/>
      <c r="E182" s="102"/>
      <c r="F182" s="57" t="n">
        <f aca="false">SUM(F180:F181)</f>
        <v>405.06495</v>
      </c>
      <c r="G182" s="221"/>
      <c r="J182" s="129"/>
      <c r="K182" s="222"/>
    </row>
    <row r="183" s="3" customFormat="true" ht="11.45" hidden="false" customHeight="true" outlineLevel="0" collapsed="false">
      <c r="A183" s="170" t="s">
        <v>118</v>
      </c>
      <c r="B183" s="211" t="str">
        <f aca="false">'FLUES - LINER - THERMOCRETE'!$B$16</f>
        <v>UPGRADE BOILER FLUE – CHECK MATERIALS &amp; LABOR 7” &amp; 8” AND RUN</v>
      </c>
      <c r="C183" s="211"/>
      <c r="D183" s="211"/>
      <c r="E183" s="41"/>
      <c r="F183" s="111"/>
    </row>
    <row r="184" s="3" customFormat="true" ht="11.45" hidden="false" customHeight="true" outlineLevel="0" collapsed="false">
      <c r="A184" s="39" t="n">
        <f aca="false">'FLUES - LINER - THERMOCRETE'!$A$17</f>
        <v>1</v>
      </c>
      <c r="B184" s="212" t="str">
        <f aca="false">'FLUES - LINER - THERMOCRETE'!$B$17</f>
        <v>Material</v>
      </c>
      <c r="C184" s="212"/>
      <c r="D184" s="212"/>
      <c r="E184" s="41" t="n">
        <f aca="false">'FLUES - LINER - THERMOCRETE'!$E$17</f>
        <v>192.88</v>
      </c>
      <c r="F184" s="42" t="n">
        <f aca="false">E184*A184</f>
        <v>192.88</v>
      </c>
      <c r="G184" s="221"/>
      <c r="H184" s="129"/>
      <c r="I184" s="129"/>
      <c r="J184" s="129"/>
      <c r="K184" s="222"/>
    </row>
    <row r="185" s="3" customFormat="true" ht="11.45" hidden="false" customHeight="true" outlineLevel="0" collapsed="false">
      <c r="A185" s="39" t="n">
        <f aca="false">'FLUES - LINER - THERMOCRETE'!$A$18</f>
        <v>1</v>
      </c>
      <c r="B185" s="48" t="str">
        <f aca="false">'FLUES - LINER - THERMOCRETE'!$B$18</f>
        <v>Labor</v>
      </c>
      <c r="C185" s="48"/>
      <c r="D185" s="48"/>
      <c r="E185" s="41" t="n">
        <f aca="false">'FLUES - LINER - THERMOCRETE'!$E$18</f>
        <v>175</v>
      </c>
      <c r="F185" s="42" t="n">
        <f aca="false">E185*A185</f>
        <v>175</v>
      </c>
      <c r="G185" s="221"/>
      <c r="H185" s="129"/>
      <c r="I185" s="129"/>
      <c r="J185" s="129"/>
      <c r="K185" s="222"/>
    </row>
    <row r="186" s="3" customFormat="true" ht="11.45" hidden="false" customHeight="true" outlineLevel="0" collapsed="false">
      <c r="A186" s="39"/>
      <c r="B186" s="48"/>
      <c r="C186" s="48"/>
      <c r="D186" s="48"/>
      <c r="E186" s="41"/>
      <c r="F186" s="57" t="n">
        <f aca="false">SUM(F184:F185)</f>
        <v>367.88</v>
      </c>
      <c r="G186" s="221"/>
      <c r="H186" s="129"/>
      <c r="I186" s="129"/>
      <c r="J186" s="129"/>
      <c r="K186" s="222"/>
    </row>
    <row r="187" s="3" customFormat="true" ht="11.45" hidden="false" customHeight="true" outlineLevel="0" collapsed="false">
      <c r="A187" s="39"/>
      <c r="B187" s="101" t="str">
        <f aca="false">'FLUES - LINER - THERMOCRETE'!$B$22</f>
        <v>CHIMNEY LINER and CAP</v>
      </c>
      <c r="C187" s="101"/>
      <c r="D187" s="101"/>
      <c r="E187" s="41"/>
      <c r="F187" s="42"/>
      <c r="G187" s="221"/>
      <c r="H187" s="129"/>
      <c r="I187" s="129"/>
      <c r="J187" s="129"/>
      <c r="K187" s="222"/>
    </row>
    <row r="188" s="3" customFormat="true" ht="11.45" hidden="false" customHeight="true" outlineLevel="0" collapsed="false">
      <c r="A188" s="39" t="n">
        <f aca="false">'FLUES - LINER - THERMOCRETE'!$A$23</f>
        <v>1</v>
      </c>
      <c r="B188" s="48" t="str">
        <f aca="false">'FLUES - LINER - THERMOCRETE'!$B$23</f>
        <v>Liner       ● IRV, TOT, S-ORNG, W-ORNG  ●  ADD $600 for clack-out ●</v>
      </c>
      <c r="C188" s="48"/>
      <c r="D188" s="48"/>
      <c r="E188" s="41" t="n">
        <f aca="false">'FLUES - LINER - THERMOCRETE'!$E$23</f>
        <v>2010</v>
      </c>
      <c r="F188" s="42" t="n">
        <f aca="false">E188*A188</f>
        <v>2010</v>
      </c>
      <c r="G188" s="221"/>
      <c r="H188" s="129"/>
      <c r="I188" s="129"/>
      <c r="J188" s="129"/>
      <c r="K188" s="222"/>
    </row>
    <row r="189" s="3" customFormat="true" ht="11.45" hidden="false" customHeight="true" outlineLevel="0" collapsed="false">
      <c r="A189" s="145" t="n">
        <f aca="false">'FLUES - LINER - THERMOCRETE'!$A$24</f>
        <v>1</v>
      </c>
      <c r="B189" s="48" t="str">
        <f aca="false">'FLUES - LINER - THERMOCRETE'!$B$24</f>
        <v>Permit Chimney Liner</v>
      </c>
      <c r="C189" s="48"/>
      <c r="D189" s="48"/>
      <c r="E189" s="41" t="n">
        <f aca="false">'FLUES - LINER - THERMOCRETE'!$E$24</f>
        <v>125</v>
      </c>
      <c r="F189" s="42" t="n">
        <f aca="false">E189*A189</f>
        <v>125</v>
      </c>
      <c r="G189" s="221"/>
      <c r="H189" s="129"/>
      <c r="I189" s="129"/>
      <c r="J189" s="129"/>
      <c r="K189" s="222"/>
    </row>
    <row r="190" s="3" customFormat="true" ht="11.45" hidden="false" customHeight="true" outlineLevel="0" collapsed="false">
      <c r="A190" s="39"/>
      <c r="B190" s="189" t="n">
        <f aca="false">'FLUES - LINER - THERMOCRETE'!$B$25</f>
        <v>0</v>
      </c>
      <c r="C190" s="189"/>
      <c r="D190" s="189"/>
      <c r="E190" s="41"/>
      <c r="F190" s="57" t="n">
        <f aca="false">SUM(F188:F189)</f>
        <v>2135</v>
      </c>
      <c r="G190" s="221"/>
      <c r="H190" s="129"/>
      <c r="I190" s="129"/>
      <c r="J190" s="129"/>
      <c r="K190" s="222"/>
    </row>
    <row r="191" s="3" customFormat="true" ht="11.45" hidden="false" customHeight="true" outlineLevel="0" collapsed="false">
      <c r="A191" s="39"/>
      <c r="B191" s="189"/>
      <c r="C191" s="189"/>
      <c r="D191" s="189"/>
      <c r="E191" s="102"/>
      <c r="F191" s="111"/>
      <c r="G191" s="221"/>
      <c r="H191" s="129"/>
      <c r="I191" s="129"/>
      <c r="J191" s="129"/>
      <c r="K191" s="222"/>
    </row>
    <row r="192" customFormat="false" ht="17.4" hidden="false" customHeight="true" outlineLevel="0" collapsed="false">
      <c r="A192" s="38" t="s">
        <v>129</v>
      </c>
      <c r="B192" s="38"/>
      <c r="C192" s="38"/>
      <c r="D192" s="38"/>
      <c r="E192" s="38"/>
      <c r="F192" s="38"/>
      <c r="G192" s="38"/>
      <c r="H192" s="38"/>
      <c r="I192" s="38"/>
      <c r="J192" s="38"/>
      <c r="K192" s="38"/>
      <c r="L192" s="38"/>
      <c r="M192" s="38"/>
      <c r="N192" s="38"/>
      <c r="O192" s="38"/>
      <c r="P192" s="38"/>
      <c r="Q192" s="38"/>
    </row>
    <row r="193" customFormat="false" ht="11.45" hidden="false" customHeight="true" outlineLevel="0" collapsed="false">
      <c r="A193" s="126"/>
      <c r="B193" s="101" t="s">
        <v>88</v>
      </c>
      <c r="C193" s="101"/>
      <c r="D193" s="101"/>
      <c r="E193" s="223"/>
      <c r="F193" s="42"/>
      <c r="G193" s="103" t="s">
        <v>33</v>
      </c>
      <c r="H193" s="104" t="s">
        <v>34</v>
      </c>
      <c r="I193" s="45" t="s">
        <v>35</v>
      </c>
      <c r="J193" s="46" t="s">
        <v>36</v>
      </c>
      <c r="K193" s="45" t="s">
        <v>37</v>
      </c>
      <c r="L193" s="46" t="s">
        <v>38</v>
      </c>
      <c r="M193" s="45" t="s">
        <v>39</v>
      </c>
      <c r="N193" s="46" t="s">
        <v>40</v>
      </c>
      <c r="O193" s="45" t="s">
        <v>41</v>
      </c>
      <c r="P193" s="46" t="s">
        <v>42</v>
      </c>
      <c r="Q193" s="47" t="s">
        <v>43</v>
      </c>
    </row>
    <row r="194" customFormat="false" ht="11.45" hidden="false" customHeight="true" outlineLevel="0" collapsed="false">
      <c r="A194" s="39" t="n">
        <v>1</v>
      </c>
      <c r="B194" s="48" t="s">
        <v>130</v>
      </c>
      <c r="C194" s="48"/>
      <c r="D194" s="48"/>
      <c r="E194" s="41" t="n">
        <f aca="false">$Q194</f>
        <v>3978.6726795</v>
      </c>
      <c r="F194" s="42" t="n">
        <f aca="false">E194*A194</f>
        <v>3978.6726795</v>
      </c>
      <c r="G194" s="49" t="s">
        <v>90</v>
      </c>
      <c r="H194" s="132" t="n">
        <f aca="false">J209</f>
        <v>2518.69</v>
      </c>
      <c r="I194" s="133" t="n">
        <f aca="false">'INCREASE, LABOR, 911, WARRANTY,'!$A$5</f>
        <v>1.05</v>
      </c>
      <c r="J194" s="52" t="n">
        <f aca="false">I194*H194</f>
        <v>2644.6245</v>
      </c>
      <c r="K194" s="133" t="n">
        <f aca="false">'INCREASE, LABOR, 911, WARRANTY,'!$A$13</f>
        <v>1.07</v>
      </c>
      <c r="L194" s="52" t="n">
        <f aca="false">J194*K194</f>
        <v>2829.748215</v>
      </c>
      <c r="M194" s="133" t="n">
        <f aca="false">'INCREASE, LABOR, 911, WARRANTY,'!$A$17</f>
        <v>1.3</v>
      </c>
      <c r="N194" s="52" t="n">
        <f aca="false">L194*M194</f>
        <v>3678.6726795</v>
      </c>
      <c r="O194" s="53" t="n">
        <v>1</v>
      </c>
      <c r="P194" s="54" t="n">
        <f aca="false">'INCREASE, LABOR, 911, WARRANTY,'!$A$9</f>
        <v>300</v>
      </c>
      <c r="Q194" s="135" t="n">
        <f aca="false">(N194*O194)+(O194*P194)</f>
        <v>3978.6726795</v>
      </c>
    </row>
    <row r="195" customFormat="false" ht="11.45" hidden="false" customHeight="true" outlineLevel="0" collapsed="false">
      <c r="A195" s="39" t="n">
        <v>1</v>
      </c>
      <c r="B195" s="48" t="s">
        <v>91</v>
      </c>
      <c r="C195" s="48"/>
      <c r="D195" s="48"/>
      <c r="E195" s="102" t="n">
        <f aca="false">$Q195</f>
        <v>1684.7792</v>
      </c>
      <c r="F195" s="42" t="n">
        <f aca="false">E195*A195</f>
        <v>1684.7792</v>
      </c>
      <c r="G195" s="49" t="s">
        <v>91</v>
      </c>
      <c r="H195" s="50" t="n">
        <v>1211.2</v>
      </c>
      <c r="I195" s="136" t="n">
        <f aca="false">'INCREASE, LABOR, 911, WARRANTY,'!$A$6</f>
        <v>1</v>
      </c>
      <c r="J195" s="52" t="n">
        <f aca="false">I195*H195</f>
        <v>1211.2</v>
      </c>
      <c r="K195" s="133" t="n">
        <f aca="false">'INCREASE, LABOR, 911, WARRANTY,'!$A$13</f>
        <v>1.07</v>
      </c>
      <c r="L195" s="52" t="n">
        <f aca="false">J195*K195</f>
        <v>1295.984</v>
      </c>
      <c r="M195" s="133" t="n">
        <f aca="false">'INCREASE, LABOR, 911, WARRANTY,'!$A$17</f>
        <v>1.3</v>
      </c>
      <c r="N195" s="52" t="n">
        <f aca="false">L195*M195</f>
        <v>1684.7792</v>
      </c>
      <c r="O195" s="53" t="n">
        <v>1</v>
      </c>
      <c r="P195" s="224" t="n">
        <v>0</v>
      </c>
      <c r="Q195" s="135" t="n">
        <f aca="false">(N195*O195)+(O195*P195)</f>
        <v>1684.7792</v>
      </c>
    </row>
    <row r="196" customFormat="false" ht="11.45" hidden="false" customHeight="true" outlineLevel="0" collapsed="false">
      <c r="A196" s="39" t="n">
        <v>1</v>
      </c>
      <c r="B196" s="48" t="s">
        <v>131</v>
      </c>
      <c r="C196" s="48"/>
      <c r="D196" s="48"/>
      <c r="E196" s="102" t="n">
        <f aca="false">$Q196</f>
        <v>457.09651</v>
      </c>
      <c r="F196" s="42" t="n">
        <f aca="false">E196*A196</f>
        <v>457.09651</v>
      </c>
      <c r="G196" s="49" t="s">
        <v>132</v>
      </c>
      <c r="H196" s="50" t="n">
        <v>328.61</v>
      </c>
      <c r="I196" s="136" t="n">
        <f aca="false">'INCREASE, LABOR, 911, WARRANTY,'!$A$6</f>
        <v>1</v>
      </c>
      <c r="J196" s="52" t="n">
        <f aca="false">I196*H196</f>
        <v>328.61</v>
      </c>
      <c r="K196" s="133" t="n">
        <v>1.07</v>
      </c>
      <c r="L196" s="52" t="n">
        <f aca="false">J196*K196</f>
        <v>351.6127</v>
      </c>
      <c r="M196" s="133" t="n">
        <v>1.3</v>
      </c>
      <c r="N196" s="52" t="n">
        <f aca="false">L196*M196</f>
        <v>457.09651</v>
      </c>
      <c r="O196" s="53" t="n">
        <v>1</v>
      </c>
      <c r="P196" s="224" t="n">
        <v>0</v>
      </c>
      <c r="Q196" s="135" t="n">
        <f aca="false">(N196*O196)+(O196*P196)</f>
        <v>457.09651</v>
      </c>
    </row>
    <row r="197" customFormat="false" ht="11.45" hidden="false" customHeight="true" outlineLevel="0" collapsed="false">
      <c r="A197" s="39" t="n">
        <v>1</v>
      </c>
      <c r="B197" s="48" t="s">
        <v>92</v>
      </c>
      <c r="C197" s="48"/>
      <c r="D197" s="48"/>
      <c r="E197" s="102" t="n">
        <f aca="false">$Q197</f>
        <v>300.01088</v>
      </c>
      <c r="F197" s="42" t="n">
        <f aca="false">E197*A197</f>
        <v>300.01088</v>
      </c>
      <c r="G197" s="66" t="s">
        <v>93</v>
      </c>
      <c r="H197" s="50" t="n">
        <v>215.68</v>
      </c>
      <c r="I197" s="136" t="n">
        <f aca="false">'INCREASE, LABOR, 911, WARRANTY,'!$A$6</f>
        <v>1</v>
      </c>
      <c r="J197" s="52" t="n">
        <f aca="false">H197*I197</f>
        <v>215.68</v>
      </c>
      <c r="K197" s="133" t="n">
        <f aca="false">'INCREASE, LABOR, 911, WARRANTY,'!$A$13</f>
        <v>1.07</v>
      </c>
      <c r="L197" s="52" t="n">
        <f aca="false">J197*K197</f>
        <v>230.7776</v>
      </c>
      <c r="M197" s="133" t="n">
        <f aca="false">'INCREASE, LABOR, 911, WARRANTY,'!$A$17</f>
        <v>1.3</v>
      </c>
      <c r="N197" s="52" t="n">
        <f aca="false">L197*M197</f>
        <v>300.01088</v>
      </c>
      <c r="O197" s="53" t="n">
        <v>1</v>
      </c>
      <c r="P197" s="224" t="n">
        <v>0</v>
      </c>
      <c r="Q197" s="135" t="n">
        <f aca="false">(N197*O197)+(O197*P197)</f>
        <v>300.01088</v>
      </c>
    </row>
    <row r="198" customFormat="false" ht="11.45" hidden="false" customHeight="true" outlineLevel="0" collapsed="false">
      <c r="A198" s="39" t="n">
        <v>1</v>
      </c>
      <c r="B198" s="48" t="s">
        <v>94</v>
      </c>
      <c r="C198" s="48"/>
      <c r="D198" s="48"/>
      <c r="E198" s="102" t="n">
        <f aca="false">$Q198</f>
        <v>270.00701</v>
      </c>
      <c r="F198" s="42" t="n">
        <f aca="false">E198*A198</f>
        <v>270.00701</v>
      </c>
      <c r="G198" s="66" t="s">
        <v>95</v>
      </c>
      <c r="H198" s="50" t="n">
        <v>194.11</v>
      </c>
      <c r="I198" s="136" t="n">
        <f aca="false">'INCREASE, LABOR, 911, WARRANTY,'!$A$6</f>
        <v>1</v>
      </c>
      <c r="J198" s="52" t="n">
        <f aca="false">H198*I198</f>
        <v>194.11</v>
      </c>
      <c r="K198" s="133" t="n">
        <f aca="false">'INCREASE, LABOR, 911, WARRANTY,'!$A$13</f>
        <v>1.07</v>
      </c>
      <c r="L198" s="52" t="n">
        <f aca="false">J198*K198</f>
        <v>207.6977</v>
      </c>
      <c r="M198" s="133" t="n">
        <f aca="false">'INCREASE, LABOR, 911, WARRANTY,'!$A$17</f>
        <v>1.3</v>
      </c>
      <c r="N198" s="52" t="n">
        <f aca="false">L198*M198</f>
        <v>270.00701</v>
      </c>
      <c r="O198" s="53" t="n">
        <v>1</v>
      </c>
      <c r="P198" s="224" t="n">
        <v>0</v>
      </c>
      <c r="Q198" s="135" t="n">
        <f aca="false">(N198*O198)+(O198*P198)</f>
        <v>270.00701</v>
      </c>
    </row>
    <row r="199" customFormat="false" ht="11.45" hidden="false" customHeight="true" outlineLevel="0" collapsed="false">
      <c r="A199" s="39" t="n">
        <v>1</v>
      </c>
      <c r="B199" s="48" t="s">
        <v>115</v>
      </c>
      <c r="C199" s="48"/>
      <c r="D199" s="48"/>
      <c r="E199" s="102" t="n">
        <f aca="false">$Q199</f>
        <v>485</v>
      </c>
      <c r="F199" s="42" t="n">
        <f aca="false">E199*A199</f>
        <v>485</v>
      </c>
      <c r="G199" s="49" t="s">
        <v>97</v>
      </c>
      <c r="H199" s="78" t="n">
        <f aca="false">'INCREASE, LABOR, 911, WARRANTY,'!$C$26</f>
        <v>485</v>
      </c>
      <c r="I199" s="139" t="n">
        <f aca="false">'INCREASE, LABOR, 911, WARRANTY,'!$A$6</f>
        <v>1</v>
      </c>
      <c r="J199" s="59" t="n">
        <f aca="false">H199*I199</f>
        <v>485</v>
      </c>
      <c r="K199" s="139" t="n">
        <f aca="false">'INCREASE, LABOR, 911, WARRANTY,'!$A$6</f>
        <v>1</v>
      </c>
      <c r="L199" s="59" t="n">
        <f aca="false">J199*K199</f>
        <v>485</v>
      </c>
      <c r="M199" s="139" t="n">
        <f aca="false">'INCREASE, LABOR, 911, WARRANTY,'!$A$6</f>
        <v>1</v>
      </c>
      <c r="N199" s="59" t="n">
        <f aca="false">L199*M199</f>
        <v>485</v>
      </c>
      <c r="O199" s="60" t="n">
        <v>1</v>
      </c>
      <c r="P199" s="225" t="n">
        <v>0</v>
      </c>
      <c r="Q199" s="108" t="n">
        <f aca="false">(N199*O199)+(O199*P199)</f>
        <v>485</v>
      </c>
    </row>
    <row r="200" customFormat="false" ht="11.45" hidden="false" customHeight="true" outlineLevel="0" collapsed="false">
      <c r="A200" s="39" t="n">
        <v>16</v>
      </c>
      <c r="B200" s="48" t="s">
        <v>96</v>
      </c>
      <c r="C200" s="48"/>
      <c r="D200" s="48"/>
      <c r="E200" s="102" t="n">
        <f aca="false">'INCREASE, LABOR, 911, WARRANTY,'!$C$5</f>
        <v>175</v>
      </c>
      <c r="F200" s="42" t="n">
        <f aca="false">E200*A200</f>
        <v>2800</v>
      </c>
      <c r="G200" s="64"/>
      <c r="H200" s="64"/>
      <c r="I200" s="66"/>
      <c r="J200" s="64"/>
      <c r="K200" s="67"/>
      <c r="L200" s="68"/>
      <c r="M200" s="64"/>
      <c r="N200" s="143"/>
      <c r="O200" s="64"/>
      <c r="P200" s="67" t="s">
        <v>51</v>
      </c>
      <c r="Q200" s="62" t="n">
        <f aca="false">SUM(Q194:Q199)</f>
        <v>7175.5662795</v>
      </c>
    </row>
    <row r="201" customFormat="false" ht="11.45" hidden="false" customHeight="true" outlineLevel="0" collapsed="false">
      <c r="A201" s="126"/>
      <c r="B201" s="48"/>
      <c r="C201" s="48"/>
      <c r="D201" s="48"/>
      <c r="E201" s="200"/>
      <c r="F201" s="57" t="n">
        <f aca="false">SUM(F194:F200)</f>
        <v>9975.5662795</v>
      </c>
      <c r="G201" s="64"/>
      <c r="H201" s="1"/>
      <c r="I201" s="1"/>
      <c r="J201" s="1"/>
      <c r="K201" s="1"/>
      <c r="L201" s="1"/>
      <c r="M201" s="1"/>
      <c r="N201" s="1"/>
      <c r="O201" s="1"/>
    </row>
    <row r="202" customFormat="false" ht="11.45" hidden="false" customHeight="true" outlineLevel="0" collapsed="false">
      <c r="A202" s="39"/>
      <c r="B202" s="156" t="str">
        <f aca="false">'Backflow &amp; Auto Waterfeed'!$B$4</f>
        <v>BACK FLOW PREVENTER</v>
      </c>
      <c r="C202" s="156"/>
      <c r="D202" s="156"/>
      <c r="E202" s="102"/>
      <c r="F202" s="226" t="n">
        <f aca="false">A202*E202</f>
        <v>0</v>
      </c>
      <c r="G202" s="64"/>
      <c r="H202" s="147" t="s">
        <v>133</v>
      </c>
      <c r="I202" s="148" t="s">
        <v>99</v>
      </c>
      <c r="J202" s="149" t="s">
        <v>100</v>
      </c>
      <c r="K202" s="149" t="s">
        <v>101</v>
      </c>
      <c r="L202" s="150" t="s">
        <v>102</v>
      </c>
      <c r="M202" s="1"/>
      <c r="N202" s="1"/>
      <c r="O202" s="1"/>
    </row>
    <row r="203" customFormat="false" ht="11.45" hidden="false" customHeight="true" outlineLevel="0" collapsed="false">
      <c r="A203" s="39" t="n">
        <f aca="false">'Backflow &amp; Auto Waterfeed'!$A$5</f>
        <v>1</v>
      </c>
      <c r="B203" s="48" t="str">
        <f aca="false">'Backflow &amp; Auto Waterfeed'!$B$5</f>
        <v>Back Flow Preventer</v>
      </c>
      <c r="C203" s="48"/>
      <c r="D203" s="48"/>
      <c r="E203" s="102" t="n">
        <f aca="false">'Backflow &amp; Auto Waterfeed'!$E$5</f>
        <v>230.06495</v>
      </c>
      <c r="F203" s="226" t="n">
        <f aca="false">A203*E203</f>
        <v>230.06495</v>
      </c>
      <c r="G203" s="64"/>
      <c r="H203" s="203" t="s">
        <v>134</v>
      </c>
      <c r="I203" s="204" t="n">
        <v>140000</v>
      </c>
      <c r="J203" s="227" t="n">
        <v>2518.69</v>
      </c>
      <c r="K203" s="228" t="n">
        <v>0.93</v>
      </c>
      <c r="L203" s="155" t="s">
        <v>104</v>
      </c>
      <c r="M203" s="1"/>
      <c r="N203" s="1"/>
      <c r="O203" s="1"/>
    </row>
    <row r="204" customFormat="false" ht="11.45" hidden="false" customHeight="true" outlineLevel="0" collapsed="false">
      <c r="A204" s="39" t="n">
        <f aca="false">'Backflow &amp; Auto Waterfeed'!$A$6</f>
        <v>1</v>
      </c>
      <c r="B204" s="48" t="str">
        <f aca="false">'Backflow &amp; Auto Waterfeed'!$B$6</f>
        <v>Labor</v>
      </c>
      <c r="C204" s="48"/>
      <c r="D204" s="48"/>
      <c r="E204" s="102" t="n">
        <f aca="false">'Backflow &amp; Auto Waterfeed'!$E$6</f>
        <v>175</v>
      </c>
      <c r="F204" s="226" t="n">
        <f aca="false">A204*E204</f>
        <v>175</v>
      </c>
      <c r="G204" s="66"/>
      <c r="H204" s="229"/>
      <c r="I204" s="230"/>
      <c r="J204" s="231"/>
      <c r="K204" s="232"/>
      <c r="L204" s="233"/>
      <c r="M204" s="1"/>
      <c r="N204" s="1"/>
      <c r="O204" s="1"/>
      <c r="Q204" s="234"/>
    </row>
    <row r="205" customFormat="false" ht="11.45" hidden="false" customHeight="true" outlineLevel="0" collapsed="false">
      <c r="A205" s="39"/>
      <c r="B205" s="48"/>
      <c r="C205" s="48"/>
      <c r="D205" s="48"/>
      <c r="E205" s="102"/>
      <c r="F205" s="235" t="n">
        <f aca="false">SUM(F202:F204)</f>
        <v>405.06495</v>
      </c>
      <c r="G205" s="64"/>
      <c r="H205" s="168"/>
      <c r="I205" s="164"/>
      <c r="J205" s="236"/>
      <c r="K205" s="164"/>
      <c r="L205" s="166"/>
      <c r="M205" s="1"/>
      <c r="N205" s="1"/>
      <c r="O205" s="1"/>
    </row>
    <row r="206" s="3" customFormat="true" ht="11.45" hidden="false" customHeight="true" outlineLevel="0" collapsed="false">
      <c r="A206" s="170" t="s">
        <v>104</v>
      </c>
      <c r="B206" s="101" t="str">
        <f aca="false">'FLUES - LINER - THERMOCRETE'!$B$10</f>
        <v>UPGRADE BOILER FLUE – CHECK MATERIALS &amp; LABOR 5” &amp; 6” AND RUN</v>
      </c>
      <c r="C206" s="101"/>
      <c r="D206" s="101"/>
      <c r="E206" s="102"/>
      <c r="F206" s="111"/>
      <c r="H206" s="168"/>
      <c r="I206" s="164"/>
      <c r="J206" s="236"/>
      <c r="K206" s="164"/>
      <c r="L206" s="166"/>
      <c r="Q206" s="1"/>
      <c r="R206" s="1"/>
      <c r="S206" s="1"/>
      <c r="T206" s="1"/>
    </row>
    <row r="207" s="3" customFormat="true" ht="11.45" hidden="false" customHeight="true" outlineLevel="0" collapsed="false">
      <c r="A207" s="237" t="n">
        <f aca="false">'FLUES - LINER - THERMOCRETE'!$A$11</f>
        <v>1</v>
      </c>
      <c r="B207" s="48" t="str">
        <f aca="false">'FLUES - LINER - THERMOCRETE'!$B$11</f>
        <v>Material</v>
      </c>
      <c r="C207" s="48"/>
      <c r="D207" s="48"/>
      <c r="E207" s="102" t="n">
        <f aca="false">'FLUES - LINER - THERMOCRETE'!$E$11</f>
        <v>162.39</v>
      </c>
      <c r="F207" s="226" t="n">
        <f aca="false">A207*E207</f>
        <v>162.39</v>
      </c>
      <c r="H207" s="238"/>
      <c r="I207" s="230"/>
      <c r="J207" s="239"/>
      <c r="K207" s="232"/>
      <c r="L207" s="233"/>
      <c r="Q207" s="1"/>
      <c r="R207" s="1"/>
      <c r="S207" s="1"/>
      <c r="T207" s="1"/>
    </row>
    <row r="208" s="3" customFormat="true" ht="11.45" hidden="false" customHeight="true" outlineLevel="0" collapsed="false">
      <c r="A208" s="237" t="n">
        <f aca="false">'FLUES - LINER - THERMOCRETE'!$A$12</f>
        <v>1</v>
      </c>
      <c r="B208" s="48" t="str">
        <f aca="false">'FLUES - LINER - THERMOCRETE'!$B$12</f>
        <v>Labor</v>
      </c>
      <c r="C208" s="48"/>
      <c r="D208" s="48"/>
      <c r="E208" s="102" t="n">
        <f aca="false">'FLUES - LINER - THERMOCRETE'!$E$12</f>
        <v>175</v>
      </c>
      <c r="F208" s="226" t="n">
        <f aca="false">A208*E208</f>
        <v>175</v>
      </c>
      <c r="H208" s="207"/>
      <c r="I208" s="208"/>
      <c r="J208" s="240"/>
      <c r="K208" s="241"/>
      <c r="L208" s="218"/>
      <c r="Q208" s="1"/>
      <c r="R208" s="1"/>
      <c r="S208" s="1"/>
      <c r="T208" s="1"/>
    </row>
    <row r="209" s="3" customFormat="true" ht="11.45" hidden="false" customHeight="true" outlineLevel="0" collapsed="false">
      <c r="A209" s="237"/>
      <c r="B209" s="48"/>
      <c r="C209" s="48"/>
      <c r="D209" s="48"/>
      <c r="E209" s="102"/>
      <c r="F209" s="235" t="n">
        <f aca="false">SUM(F207:F208)</f>
        <v>337.39</v>
      </c>
      <c r="I209" s="242" t="s">
        <v>105</v>
      </c>
      <c r="J209" s="178" t="n">
        <f aca="false">SUM(J203:J208)/COUNTA(J203:J208)</f>
        <v>2518.69</v>
      </c>
      <c r="K209" s="179"/>
      <c r="L209" s="176"/>
      <c r="Q209" s="1"/>
      <c r="R209" s="1"/>
      <c r="S209" s="1"/>
      <c r="T209" s="1"/>
    </row>
    <row r="210" s="3" customFormat="true" ht="11.45" hidden="false" customHeight="true" outlineLevel="0" collapsed="false">
      <c r="A210" s="237"/>
      <c r="B210" s="101" t="str">
        <f aca="false">'Neutralizer Condensate Pump'!$B$4</f>
        <v>NEUTRALIZER CONDENSATE PUMP</v>
      </c>
      <c r="C210" s="101"/>
      <c r="D210" s="101"/>
      <c r="E210" s="102"/>
      <c r="F210" s="111"/>
      <c r="H210" s="1"/>
      <c r="I210" s="1"/>
      <c r="J210" s="1"/>
      <c r="K210" s="1"/>
      <c r="L210" s="1"/>
    </row>
    <row r="211" s="3" customFormat="true" ht="11.45" hidden="false" customHeight="true" outlineLevel="0" collapsed="false">
      <c r="A211" s="180" t="n">
        <v>1</v>
      </c>
      <c r="B211" s="243" t="str">
        <f aca="false">'Neutralizer Condensate Pump'!$B$5</f>
        <v>Pump</v>
      </c>
      <c r="C211" s="243" t="n">
        <v>165</v>
      </c>
      <c r="D211" s="243" t="n">
        <v>215</v>
      </c>
      <c r="E211" s="102" t="n">
        <f aca="false">'Neutralizer Condensate Pump'!$E$5</f>
        <v>247.5</v>
      </c>
      <c r="F211" s="42" t="n">
        <f aca="false">E211*A211</f>
        <v>247.5</v>
      </c>
      <c r="H211" s="1"/>
      <c r="I211" s="1"/>
      <c r="J211" s="1"/>
      <c r="K211" s="1"/>
      <c r="L211" s="1"/>
    </row>
    <row r="212" s="3" customFormat="true" ht="11.45" hidden="false" customHeight="true" outlineLevel="0" collapsed="false">
      <c r="A212" s="237" t="n">
        <v>2</v>
      </c>
      <c r="B212" s="48" t="str">
        <f aca="false">'Neutralizer Condensate Pump'!$B$6</f>
        <v>Labor</v>
      </c>
      <c r="C212" s="48"/>
      <c r="D212" s="48"/>
      <c r="E212" s="102" t="n">
        <f aca="false">'Neutralizer Condensate Pump'!$E$6</f>
        <v>175</v>
      </c>
      <c r="F212" s="42" t="n">
        <f aca="false">E212*A212</f>
        <v>350</v>
      </c>
      <c r="H212" s="1"/>
      <c r="I212" s="1"/>
      <c r="J212" s="1"/>
      <c r="K212" s="1"/>
      <c r="L212" s="1"/>
    </row>
    <row r="213" s="3" customFormat="true" ht="11.45" hidden="false" customHeight="true" outlineLevel="0" collapsed="false">
      <c r="A213" s="237"/>
      <c r="B213" s="48"/>
      <c r="C213" s="48"/>
      <c r="D213" s="48"/>
      <c r="E213" s="102"/>
      <c r="F213" s="57" t="n">
        <f aca="false">SUM(F211:F212)</f>
        <v>597.5</v>
      </c>
      <c r="H213" s="1"/>
      <c r="I213" s="1"/>
      <c r="J213" s="1"/>
      <c r="K213" s="1"/>
      <c r="L213" s="1"/>
    </row>
    <row r="214" s="3" customFormat="true" ht="11.45" hidden="false" customHeight="true" outlineLevel="0" collapsed="false">
      <c r="A214" s="237"/>
      <c r="B214" s="101" t="str">
        <f aca="false">'FLUES - LINER - THERMOCRETE'!$B$22</f>
        <v>CHIMNEY LINER and CAP</v>
      </c>
      <c r="C214" s="101"/>
      <c r="D214" s="101"/>
      <c r="E214" s="102"/>
      <c r="F214" s="42"/>
      <c r="H214" s="1"/>
      <c r="I214" s="1"/>
      <c r="J214" s="1"/>
      <c r="K214" s="1"/>
      <c r="L214" s="1"/>
    </row>
    <row r="215" s="3" customFormat="true" ht="11.45" hidden="false" customHeight="true" outlineLevel="0" collapsed="false">
      <c r="A215" s="237" t="n">
        <f aca="false">'FLUES - LINER - THERMOCRETE'!$A$23</f>
        <v>1</v>
      </c>
      <c r="B215" s="48" t="str">
        <f aca="false">'FLUES - LINER - THERMOCRETE'!$B$23</f>
        <v>Liner       ● IRV, TOT, S-ORNG, W-ORNG  ●  ADD $600 for clack-out ●</v>
      </c>
      <c r="C215" s="48"/>
      <c r="D215" s="48"/>
      <c r="E215" s="102" t="n">
        <f aca="false">'FLUES - LINER - THERMOCRETE'!$E$23</f>
        <v>2010</v>
      </c>
      <c r="F215" s="42" t="n">
        <f aca="false">E215*A215</f>
        <v>2010</v>
      </c>
      <c r="H215" s="1"/>
      <c r="I215" s="1"/>
      <c r="J215" s="1"/>
      <c r="K215" s="1"/>
      <c r="L215" s="1"/>
    </row>
    <row r="216" s="3" customFormat="true" ht="11.45" hidden="false" customHeight="true" outlineLevel="0" collapsed="false">
      <c r="A216" s="145" t="n">
        <f aca="false">'FLUES - LINER - THERMOCRETE'!$A$24</f>
        <v>1</v>
      </c>
      <c r="B216" s="48" t="str">
        <f aca="false">'FLUES - LINER - THERMOCRETE'!$B$24</f>
        <v>Permit Chimney Liner</v>
      </c>
      <c r="C216" s="48"/>
      <c r="D216" s="48"/>
      <c r="E216" s="102" t="n">
        <f aca="false">'FLUES - LINER - THERMOCRETE'!$E$24</f>
        <v>125</v>
      </c>
      <c r="F216" s="42" t="n">
        <f aca="false">E216*A216</f>
        <v>125</v>
      </c>
      <c r="H216" s="1"/>
      <c r="I216" s="1"/>
      <c r="J216" s="1"/>
      <c r="K216" s="1"/>
      <c r="L216" s="1"/>
    </row>
    <row r="217" s="3" customFormat="true" ht="11.45" hidden="false" customHeight="true" outlineLevel="0" collapsed="false">
      <c r="A217" s="237"/>
      <c r="B217" s="189" t="n">
        <f aca="false">'FLUES - LINER - THERMOCRETE'!$B$25</f>
        <v>0</v>
      </c>
      <c r="C217" s="189"/>
      <c r="D217" s="189"/>
      <c r="E217" s="244"/>
      <c r="F217" s="57" t="n">
        <f aca="false">SUM(F215:F216)</f>
        <v>2135</v>
      </c>
      <c r="H217" s="1"/>
      <c r="I217" s="1"/>
      <c r="J217" s="1"/>
      <c r="K217" s="1"/>
      <c r="L217" s="1"/>
    </row>
    <row r="218" s="3" customFormat="true" ht="11.45" hidden="false" customHeight="true" outlineLevel="0" collapsed="false">
      <c r="A218" s="237"/>
      <c r="B218" s="189"/>
      <c r="C218" s="189"/>
      <c r="D218" s="189"/>
      <c r="E218" s="1"/>
      <c r="F218" s="57"/>
      <c r="H218" s="1"/>
      <c r="I218" s="1"/>
      <c r="J218" s="1"/>
      <c r="K218" s="1"/>
      <c r="L218" s="1"/>
    </row>
    <row r="219" customFormat="false" ht="5.1" hidden="false" customHeight="true" outlineLevel="0" collapsed="false">
      <c r="A219" s="74"/>
      <c r="B219" s="74"/>
      <c r="C219" s="74"/>
      <c r="D219" s="74"/>
      <c r="E219" s="74"/>
      <c r="F219" s="74"/>
      <c r="G219" s="74"/>
      <c r="H219" s="74"/>
      <c r="I219" s="74"/>
      <c r="J219" s="74"/>
      <c r="K219" s="74"/>
      <c r="L219" s="74"/>
      <c r="M219" s="74"/>
      <c r="N219" s="74"/>
      <c r="O219" s="74"/>
      <c r="P219" s="74"/>
      <c r="Q219" s="74"/>
    </row>
    <row r="220" s="3" customFormat="true" ht="14.4" hidden="false" customHeight="true" outlineLevel="0" collapsed="false">
      <c r="A220" s="91"/>
      <c r="B220" s="92" t="s">
        <v>135</v>
      </c>
      <c r="C220" s="91"/>
      <c r="D220" s="91"/>
      <c r="E220" s="93"/>
      <c r="F220" s="91"/>
      <c r="G220" s="94"/>
      <c r="J220" s="95"/>
      <c r="M220" s="94"/>
      <c r="Q220" s="95"/>
      <c r="T220" s="94"/>
      <c r="V220" s="95"/>
      <c r="Y220" s="94"/>
      <c r="AB220" s="95"/>
      <c r="AE220" s="94"/>
      <c r="AH220" s="95"/>
      <c r="AK220" s="94"/>
      <c r="AN220" s="95"/>
      <c r="AQ220" s="94"/>
      <c r="AT220" s="95"/>
      <c r="AW220" s="94"/>
      <c r="AZ220" s="95"/>
      <c r="BC220" s="94"/>
      <c r="BF220" s="95"/>
      <c r="BI220" s="94"/>
      <c r="BL220" s="95"/>
      <c r="BO220" s="94"/>
      <c r="BR220" s="95"/>
      <c r="BU220" s="94"/>
      <c r="BX220" s="95"/>
      <c r="CA220" s="94"/>
      <c r="CD220" s="95"/>
      <c r="CG220" s="94"/>
      <c r="CJ220" s="95"/>
      <c r="CM220" s="94"/>
      <c r="CP220" s="95"/>
      <c r="CS220" s="94"/>
      <c r="CV220" s="95"/>
      <c r="CY220" s="94"/>
      <c r="DB220" s="95"/>
      <c r="DE220" s="94"/>
      <c r="DH220" s="95"/>
      <c r="DK220" s="94"/>
      <c r="DN220" s="95"/>
      <c r="DQ220" s="94"/>
      <c r="DT220" s="95"/>
      <c r="DW220" s="94"/>
      <c r="DZ220" s="95"/>
      <c r="EC220" s="94"/>
      <c r="EF220" s="95"/>
      <c r="EI220" s="94"/>
      <c r="EL220" s="95"/>
      <c r="EO220" s="94"/>
      <c r="ER220" s="95"/>
      <c r="EU220" s="94"/>
      <c r="EX220" s="95"/>
      <c r="FA220" s="94"/>
      <c r="FD220" s="95"/>
      <c r="FG220" s="94"/>
      <c r="FJ220" s="95"/>
      <c r="FM220" s="94"/>
      <c r="FP220" s="95"/>
      <c r="FS220" s="94"/>
      <c r="FV220" s="95"/>
      <c r="FY220" s="94"/>
      <c r="GB220" s="95"/>
      <c r="GE220" s="94"/>
      <c r="GH220" s="95"/>
      <c r="GK220" s="94"/>
      <c r="GN220" s="95"/>
      <c r="GQ220" s="94"/>
      <c r="GT220" s="95"/>
      <c r="GW220" s="94"/>
      <c r="GZ220" s="95"/>
      <c r="HC220" s="94"/>
      <c r="HF220" s="95"/>
      <c r="HI220" s="94"/>
      <c r="HL220" s="95"/>
      <c r="HO220" s="94"/>
      <c r="HR220" s="95"/>
      <c r="HU220" s="94"/>
      <c r="HX220" s="95"/>
      <c r="IA220" s="94"/>
      <c r="ID220" s="95"/>
      <c r="IG220" s="94"/>
      <c r="IJ220" s="95"/>
      <c r="IM220" s="94"/>
      <c r="IP220" s="95"/>
      <c r="IS220" s="94"/>
    </row>
    <row r="221" customFormat="false" ht="92.15" hidden="false" customHeight="true" outlineLevel="0" collapsed="false">
      <c r="A221" s="64"/>
      <c r="B221" s="117" t="s">
        <v>136</v>
      </c>
      <c r="C221" s="117"/>
      <c r="D221" s="117"/>
      <c r="E221" s="64"/>
      <c r="F221" s="64"/>
    </row>
    <row r="222" s="3" customFormat="true" ht="14.4" hidden="false" customHeight="true" outlineLevel="0" collapsed="false">
      <c r="A222" s="91"/>
      <c r="B222" s="92" t="s">
        <v>137</v>
      </c>
      <c r="C222" s="91"/>
      <c r="D222" s="91"/>
      <c r="E222" s="93"/>
      <c r="F222" s="91"/>
      <c r="G222" s="94"/>
      <c r="J222" s="95"/>
      <c r="M222" s="94"/>
      <c r="Q222" s="95"/>
      <c r="T222" s="94"/>
      <c r="V222" s="95"/>
      <c r="Y222" s="94"/>
      <c r="AB222" s="95"/>
      <c r="AE222" s="94"/>
      <c r="AH222" s="95"/>
      <c r="AK222" s="94"/>
      <c r="AN222" s="95"/>
      <c r="AQ222" s="94"/>
      <c r="AT222" s="95"/>
      <c r="AW222" s="94"/>
      <c r="AZ222" s="95"/>
      <c r="BC222" s="94"/>
      <c r="BF222" s="95"/>
      <c r="BI222" s="94"/>
      <c r="BL222" s="95"/>
      <c r="BO222" s="94"/>
      <c r="BR222" s="95"/>
      <c r="BU222" s="94"/>
      <c r="BX222" s="95"/>
      <c r="CA222" s="94"/>
      <c r="CD222" s="95"/>
      <c r="CG222" s="94"/>
      <c r="CJ222" s="95"/>
      <c r="CM222" s="94"/>
      <c r="CP222" s="95"/>
      <c r="CS222" s="94"/>
      <c r="CV222" s="95"/>
      <c r="CY222" s="94"/>
      <c r="DB222" s="95"/>
      <c r="DE222" s="94"/>
      <c r="DH222" s="95"/>
      <c r="DK222" s="94"/>
      <c r="DN222" s="95"/>
      <c r="DQ222" s="94"/>
      <c r="DT222" s="95"/>
      <c r="DW222" s="94"/>
      <c r="DZ222" s="95"/>
      <c r="EC222" s="94"/>
      <c r="EF222" s="95"/>
      <c r="EI222" s="94"/>
      <c r="EL222" s="95"/>
      <c r="EO222" s="94"/>
      <c r="ER222" s="95"/>
      <c r="EU222" s="94"/>
      <c r="EX222" s="95"/>
      <c r="FA222" s="94"/>
      <c r="FD222" s="95"/>
      <c r="FG222" s="94"/>
      <c r="FJ222" s="95"/>
      <c r="FM222" s="94"/>
      <c r="FP222" s="95"/>
      <c r="FS222" s="94"/>
      <c r="FV222" s="95"/>
      <c r="FY222" s="94"/>
      <c r="GB222" s="95"/>
      <c r="GE222" s="94"/>
      <c r="GH222" s="95"/>
      <c r="GK222" s="94"/>
      <c r="GN222" s="95"/>
      <c r="GQ222" s="94"/>
      <c r="GT222" s="95"/>
      <c r="GW222" s="94"/>
      <c r="GZ222" s="95"/>
      <c r="HC222" s="94"/>
      <c r="HF222" s="95"/>
      <c r="HI222" s="94"/>
      <c r="HL222" s="95"/>
      <c r="HO222" s="94"/>
      <c r="HR222" s="95"/>
      <c r="HU222" s="94"/>
      <c r="HX222" s="95"/>
      <c r="IA222" s="94"/>
      <c r="ID222" s="95"/>
      <c r="IG222" s="94"/>
      <c r="IJ222" s="95"/>
      <c r="IM222" s="94"/>
      <c r="IP222" s="95"/>
      <c r="IS222" s="94"/>
    </row>
    <row r="223" customFormat="false" ht="119.95" hidden="false" customHeight="true" outlineLevel="0" collapsed="false">
      <c r="A223" s="245" t="s">
        <v>138</v>
      </c>
      <c r="B223" s="117" t="s">
        <v>139</v>
      </c>
      <c r="C223" s="117"/>
      <c r="D223" s="117"/>
      <c r="E223" s="64"/>
      <c r="F223" s="64"/>
    </row>
    <row r="224" s="3" customFormat="true" ht="14.4" hidden="false" customHeight="true" outlineLevel="0" collapsed="false">
      <c r="A224" s="91"/>
      <c r="B224" s="92"/>
      <c r="C224" s="91"/>
      <c r="D224" s="91"/>
      <c r="E224" s="93"/>
      <c r="F224" s="91"/>
      <c r="G224" s="94"/>
      <c r="J224" s="95"/>
      <c r="M224" s="94"/>
      <c r="Q224" s="95"/>
      <c r="T224" s="94"/>
      <c r="V224" s="95"/>
      <c r="Y224" s="94"/>
      <c r="AB224" s="95"/>
      <c r="AE224" s="94"/>
      <c r="AH224" s="95"/>
      <c r="AK224" s="94"/>
      <c r="AN224" s="95"/>
      <c r="AQ224" s="94"/>
      <c r="AT224" s="95"/>
      <c r="AW224" s="94"/>
      <c r="AZ224" s="95"/>
      <c r="BC224" s="94"/>
      <c r="BF224" s="95"/>
      <c r="BI224" s="94"/>
      <c r="BL224" s="95"/>
      <c r="BO224" s="94"/>
      <c r="BR224" s="95"/>
      <c r="BU224" s="94"/>
      <c r="BX224" s="95"/>
      <c r="CA224" s="94"/>
      <c r="CD224" s="95"/>
      <c r="CG224" s="94"/>
      <c r="CJ224" s="95"/>
      <c r="CM224" s="94"/>
      <c r="CP224" s="95"/>
      <c r="CS224" s="94"/>
      <c r="CV224" s="95"/>
      <c r="CY224" s="94"/>
      <c r="DB224" s="95"/>
      <c r="DE224" s="94"/>
      <c r="DH224" s="95"/>
      <c r="DK224" s="94"/>
      <c r="DN224" s="95"/>
      <c r="DQ224" s="94"/>
      <c r="DT224" s="95"/>
      <c r="DW224" s="94"/>
      <c r="DZ224" s="95"/>
      <c r="EC224" s="94"/>
      <c r="EF224" s="95"/>
      <c r="EI224" s="94"/>
      <c r="EL224" s="95"/>
      <c r="EO224" s="94"/>
      <c r="ER224" s="95"/>
      <c r="EU224" s="94"/>
      <c r="EX224" s="95"/>
      <c r="FA224" s="94"/>
      <c r="FD224" s="95"/>
      <c r="FG224" s="94"/>
      <c r="FJ224" s="95"/>
      <c r="FM224" s="94"/>
      <c r="FP224" s="95"/>
      <c r="FS224" s="94"/>
      <c r="FV224" s="95"/>
      <c r="FY224" s="94"/>
      <c r="GB224" s="95"/>
      <c r="GE224" s="94"/>
      <c r="GH224" s="95"/>
      <c r="GK224" s="94"/>
      <c r="GN224" s="95"/>
      <c r="GQ224" s="94"/>
      <c r="GT224" s="95"/>
      <c r="GW224" s="94"/>
      <c r="GZ224" s="95"/>
      <c r="HC224" s="94"/>
      <c r="HF224" s="95"/>
      <c r="HI224" s="94"/>
      <c r="HL224" s="95"/>
      <c r="HO224" s="94"/>
      <c r="HR224" s="95"/>
      <c r="HU224" s="94"/>
      <c r="HX224" s="95"/>
      <c r="IA224" s="94"/>
      <c r="ID224" s="95"/>
      <c r="IG224" s="94"/>
      <c r="IJ224" s="95"/>
      <c r="IM224" s="94"/>
      <c r="IP224" s="95"/>
      <c r="IS224" s="94"/>
    </row>
    <row r="225" customFormat="false" ht="5.1" hidden="false" customHeight="true" outlineLevel="0" collapsed="false">
      <c r="A225" s="74"/>
      <c r="B225" s="74"/>
      <c r="C225" s="74"/>
      <c r="D225" s="74"/>
      <c r="E225" s="74"/>
      <c r="F225" s="74"/>
      <c r="G225" s="74"/>
      <c r="H225" s="74"/>
      <c r="I225" s="74"/>
      <c r="J225" s="74"/>
      <c r="K225" s="74"/>
      <c r="L225" s="74"/>
      <c r="M225" s="74"/>
      <c r="N225" s="74"/>
      <c r="O225" s="74"/>
      <c r="P225" s="74"/>
      <c r="Q225" s="74"/>
    </row>
    <row r="226" customFormat="false" ht="28.8" hidden="false" customHeight="true" outlineLevel="0" collapsed="false">
      <c r="A226" s="99" t="s">
        <v>140</v>
      </c>
      <c r="B226" s="99"/>
      <c r="C226" s="99"/>
      <c r="D226" s="99"/>
      <c r="E226" s="99"/>
      <c r="F226" s="99"/>
    </row>
    <row r="227" s="246" customFormat="true" ht="15.9" hidden="false" customHeight="true" outlineLevel="0" collapsed="false">
      <c r="A227" s="37" t="s">
        <v>27</v>
      </c>
      <c r="B227" s="37" t="s">
        <v>28</v>
      </c>
      <c r="C227" s="37"/>
      <c r="D227" s="37"/>
      <c r="E227" s="37" t="s">
        <v>29</v>
      </c>
      <c r="F227" s="37" t="s">
        <v>30</v>
      </c>
      <c r="K227" s="247"/>
      <c r="L227" s="248"/>
      <c r="M227" s="249"/>
      <c r="N227" s="250"/>
    </row>
    <row r="228" customFormat="false" ht="5.1" hidden="false" customHeight="true" outlineLevel="0" collapsed="false">
      <c r="A228" s="74"/>
      <c r="B228" s="74"/>
      <c r="C228" s="74"/>
      <c r="D228" s="74"/>
      <c r="E228" s="74"/>
      <c r="F228" s="74"/>
      <c r="G228" s="74"/>
      <c r="H228" s="74"/>
      <c r="I228" s="74"/>
      <c r="J228" s="74"/>
      <c r="K228" s="74"/>
      <c r="L228" s="74"/>
      <c r="M228" s="74"/>
      <c r="N228" s="74"/>
      <c r="O228" s="74"/>
      <c r="P228" s="74"/>
      <c r="Q228" s="74"/>
    </row>
    <row r="229" customFormat="false" ht="11.45" hidden="false" customHeight="true" outlineLevel="0" collapsed="false">
      <c r="A229" s="126"/>
      <c r="B229" s="101" t="s">
        <v>141</v>
      </c>
      <c r="C229" s="101"/>
      <c r="D229" s="101"/>
      <c r="E229" s="223"/>
      <c r="F229" s="42"/>
      <c r="G229" s="103" t="s">
        <v>33</v>
      </c>
      <c r="H229" s="104" t="s">
        <v>34</v>
      </c>
      <c r="I229" s="45" t="s">
        <v>35</v>
      </c>
      <c r="J229" s="46" t="s">
        <v>36</v>
      </c>
      <c r="K229" s="251" t="s">
        <v>37</v>
      </c>
      <c r="L229" s="252" t="s">
        <v>38</v>
      </c>
      <c r="M229" s="45" t="s">
        <v>39</v>
      </c>
      <c r="N229" s="46" t="s">
        <v>40</v>
      </c>
      <c r="O229" s="45" t="s">
        <v>41</v>
      </c>
      <c r="P229" s="46" t="s">
        <v>42</v>
      </c>
      <c r="Q229" s="47" t="s">
        <v>43</v>
      </c>
    </row>
    <row r="230" customFormat="false" ht="11.45" hidden="false" customHeight="true" outlineLevel="0" collapsed="false">
      <c r="A230" s="39" t="n">
        <v>1</v>
      </c>
      <c r="B230" s="201" t="s">
        <v>142</v>
      </c>
      <c r="C230" s="201"/>
      <c r="D230" s="201"/>
      <c r="E230" s="41" t="n">
        <f aca="false">$Q230</f>
        <v>4340.75763</v>
      </c>
      <c r="F230" s="42" t="n">
        <f aca="false">E230*A230</f>
        <v>4340.75763</v>
      </c>
      <c r="G230" s="49" t="s">
        <v>90</v>
      </c>
      <c r="H230" s="132" t="n">
        <f aca="false">J243</f>
        <v>2766.6</v>
      </c>
      <c r="I230" s="133" t="n">
        <f aca="false">'INCREASE, LABOR, 911, WARRANTY,'!$A$5</f>
        <v>1.05</v>
      </c>
      <c r="J230" s="52" t="n">
        <f aca="false">I230*H230</f>
        <v>2904.93</v>
      </c>
      <c r="K230" s="253" t="n">
        <f aca="false">'INCREASE, LABOR, 911, WARRANTY,'!$A$13</f>
        <v>1.07</v>
      </c>
      <c r="L230" s="254" t="n">
        <f aca="false">J230*K230</f>
        <v>3108.2751</v>
      </c>
      <c r="M230" s="133" t="n">
        <f aca="false">'INCREASE, LABOR, 911, WARRANTY,'!$A$17</f>
        <v>1.3</v>
      </c>
      <c r="N230" s="52" t="n">
        <f aca="false">L230*M230</f>
        <v>4040.75763</v>
      </c>
      <c r="O230" s="53" t="n">
        <v>1</v>
      </c>
      <c r="P230" s="134" t="n">
        <f aca="false">'INCREASE, LABOR, 911, WARRANTY,'!$A$9</f>
        <v>300</v>
      </c>
      <c r="Q230" s="135" t="n">
        <f aca="false">(N230*O230)+(O230*P230)</f>
        <v>4340.75763</v>
      </c>
    </row>
    <row r="231" customFormat="false" ht="11.45" hidden="false" customHeight="true" outlineLevel="0" collapsed="false">
      <c r="A231" s="39" t="n">
        <v>1</v>
      </c>
      <c r="B231" s="48" t="s">
        <v>91</v>
      </c>
      <c r="C231" s="48"/>
      <c r="D231" s="48"/>
      <c r="E231" s="41" t="n">
        <f aca="false">$Q231</f>
        <v>1762.07707</v>
      </c>
      <c r="F231" s="42" t="n">
        <f aca="false">E231*A231</f>
        <v>1762.07707</v>
      </c>
      <c r="G231" s="49" t="s">
        <v>91</v>
      </c>
      <c r="H231" s="50" t="n">
        <v>1266.77</v>
      </c>
      <c r="I231" s="136" t="n">
        <f aca="false">'INCREASE, LABOR, 911, WARRANTY,'!$A$6</f>
        <v>1</v>
      </c>
      <c r="J231" s="52" t="n">
        <f aca="false">I231*H231</f>
        <v>1266.77</v>
      </c>
      <c r="K231" s="253" t="n">
        <f aca="false">'INCREASE, LABOR, 911, WARRANTY,'!$A$13</f>
        <v>1.07</v>
      </c>
      <c r="L231" s="254" t="n">
        <f aca="false">J231*K231</f>
        <v>1355.4439</v>
      </c>
      <c r="M231" s="133" t="n">
        <f aca="false">'INCREASE, LABOR, 911, WARRANTY,'!$A$17</f>
        <v>1.3</v>
      </c>
      <c r="N231" s="52" t="n">
        <f aca="false">L231*M231</f>
        <v>1762.07707</v>
      </c>
      <c r="O231" s="53" t="n">
        <v>1</v>
      </c>
      <c r="P231" s="137" t="n">
        <v>0</v>
      </c>
      <c r="Q231" s="135" t="n">
        <f aca="false">(N231*O231)+(O231*P231)</f>
        <v>1762.07707</v>
      </c>
    </row>
    <row r="232" customFormat="false" ht="11.45" hidden="false" customHeight="true" outlineLevel="0" collapsed="false">
      <c r="A232" s="39" t="n">
        <v>1</v>
      </c>
      <c r="B232" s="48" t="s">
        <v>92</v>
      </c>
      <c r="C232" s="48"/>
      <c r="D232" s="48"/>
      <c r="E232" s="41" t="n">
        <f aca="false">$Q232</f>
        <v>299.98306</v>
      </c>
      <c r="F232" s="42" t="n">
        <f aca="false">E232*A232</f>
        <v>299.98306</v>
      </c>
      <c r="G232" s="66" t="s">
        <v>93</v>
      </c>
      <c r="H232" s="50" t="n">
        <v>215.66</v>
      </c>
      <c r="I232" s="136" t="n">
        <f aca="false">'INCREASE, LABOR, 911, WARRANTY,'!$A$6</f>
        <v>1</v>
      </c>
      <c r="J232" s="52" t="n">
        <f aca="false">H232*I232</f>
        <v>215.66</v>
      </c>
      <c r="K232" s="253" t="n">
        <f aca="false">'INCREASE, LABOR, 911, WARRANTY,'!$A$13</f>
        <v>1.07</v>
      </c>
      <c r="L232" s="254" t="n">
        <f aca="false">J232*K232</f>
        <v>230.7562</v>
      </c>
      <c r="M232" s="133" t="n">
        <f aca="false">'INCREASE, LABOR, 911, WARRANTY,'!$A$17</f>
        <v>1.3</v>
      </c>
      <c r="N232" s="52" t="n">
        <f aca="false">L232*M232</f>
        <v>299.98306</v>
      </c>
      <c r="O232" s="53" t="n">
        <v>1</v>
      </c>
      <c r="P232" s="137" t="n">
        <v>0</v>
      </c>
      <c r="Q232" s="135" t="n">
        <f aca="false">(N232*O232)+(O232*P232)</f>
        <v>299.98306</v>
      </c>
    </row>
    <row r="233" customFormat="false" ht="11.45" hidden="false" customHeight="true" outlineLevel="0" collapsed="false">
      <c r="A233" s="39" t="n">
        <v>1</v>
      </c>
      <c r="B233" s="48" t="s">
        <v>94</v>
      </c>
      <c r="C233" s="48"/>
      <c r="D233" s="48"/>
      <c r="E233" s="41" t="n">
        <f aca="false">$Q233</f>
        <v>265.83401</v>
      </c>
      <c r="F233" s="42" t="n">
        <f aca="false">E233*A233</f>
        <v>265.83401</v>
      </c>
      <c r="G233" s="66" t="s">
        <v>95</v>
      </c>
      <c r="H233" s="50" t="n">
        <v>191.11</v>
      </c>
      <c r="I233" s="136" t="n">
        <f aca="false">'INCREASE, LABOR, 911, WARRANTY,'!$A$6</f>
        <v>1</v>
      </c>
      <c r="J233" s="52" t="n">
        <f aca="false">H233*I233</f>
        <v>191.11</v>
      </c>
      <c r="K233" s="253" t="n">
        <f aca="false">'INCREASE, LABOR, 911, WARRANTY,'!$A$13</f>
        <v>1.07</v>
      </c>
      <c r="L233" s="254" t="n">
        <f aca="false">J233*K233</f>
        <v>204.4877</v>
      </c>
      <c r="M233" s="133" t="n">
        <f aca="false">'INCREASE, LABOR, 911, WARRANTY,'!$A$17</f>
        <v>1.3</v>
      </c>
      <c r="N233" s="52" t="n">
        <f aca="false">L233*M233</f>
        <v>265.83401</v>
      </c>
      <c r="O233" s="53" t="n">
        <v>1</v>
      </c>
      <c r="P233" s="137" t="n">
        <v>0</v>
      </c>
      <c r="Q233" s="135" t="n">
        <f aca="false">(N233*O233)+(O233*P233)</f>
        <v>265.83401</v>
      </c>
    </row>
    <row r="234" customFormat="false" ht="11.45" hidden="false" customHeight="true" outlineLevel="0" collapsed="false">
      <c r="A234" s="39" t="n">
        <v>1</v>
      </c>
      <c r="B234" s="48" t="s">
        <v>115</v>
      </c>
      <c r="C234" s="48"/>
      <c r="D234" s="48"/>
      <c r="E234" s="41" t="n">
        <f aca="false">$Q234</f>
        <v>485</v>
      </c>
      <c r="F234" s="42" t="n">
        <f aca="false">E234*A234</f>
        <v>485</v>
      </c>
      <c r="G234" s="49" t="s">
        <v>97</v>
      </c>
      <c r="H234" s="78" t="n">
        <f aca="false">'INCREASE, LABOR, 911, WARRANTY,'!$C$24</f>
        <v>485</v>
      </c>
      <c r="I234" s="139" t="n">
        <f aca="false">'INCREASE, LABOR, 911, WARRANTY,'!$A$6</f>
        <v>1</v>
      </c>
      <c r="J234" s="59" t="n">
        <f aca="false">H234*I234</f>
        <v>485</v>
      </c>
      <c r="K234" s="139" t="n">
        <f aca="false">'INCREASE, LABOR, 911, WARRANTY,'!$A$6</f>
        <v>1</v>
      </c>
      <c r="L234" s="255" t="n">
        <f aca="false">J234*K234</f>
        <v>485</v>
      </c>
      <c r="M234" s="139" t="n">
        <f aca="false">'INCREASE, LABOR, 911, WARRANTY,'!$A$6</f>
        <v>1</v>
      </c>
      <c r="N234" s="59" t="n">
        <f aca="false">L234*M234</f>
        <v>485</v>
      </c>
      <c r="O234" s="60" t="n">
        <v>1</v>
      </c>
      <c r="P234" s="140" t="n">
        <v>0</v>
      </c>
      <c r="Q234" s="108" t="n">
        <f aca="false">(N234*O234)+(O234*P234)</f>
        <v>485</v>
      </c>
    </row>
    <row r="235" customFormat="false" ht="11.45" hidden="false" customHeight="true" outlineLevel="0" collapsed="false">
      <c r="A235" s="39" t="n">
        <v>16</v>
      </c>
      <c r="B235" s="48" t="s">
        <v>96</v>
      </c>
      <c r="C235" s="48"/>
      <c r="D235" s="48"/>
      <c r="E235" s="41" t="n">
        <f aca="false">'INCREASE, LABOR, 911, WARRANTY,'!$C$5</f>
        <v>175</v>
      </c>
      <c r="F235" s="42" t="n">
        <f aca="false">E235*A235</f>
        <v>2800</v>
      </c>
      <c r="G235" s="64"/>
      <c r="H235" s="64"/>
      <c r="I235" s="66"/>
      <c r="J235" s="64"/>
      <c r="K235" s="67"/>
      <c r="L235" s="68"/>
      <c r="M235" s="64"/>
      <c r="N235" s="143"/>
      <c r="O235" s="64"/>
      <c r="P235" s="67" t="s">
        <v>51</v>
      </c>
      <c r="Q235" s="62" t="n">
        <f aca="false">SUM(Q230:Q234)</f>
        <v>7153.65177</v>
      </c>
    </row>
    <row r="236" customFormat="false" ht="11.45" hidden="false" customHeight="true" outlineLevel="0" collapsed="false">
      <c r="A236" s="126"/>
      <c r="B236" s="256" t="s">
        <v>143</v>
      </c>
      <c r="C236" s="256"/>
      <c r="D236" s="256"/>
      <c r="E236" s="146"/>
      <c r="F236" s="57" t="n">
        <f aca="false">SUM(F230:F235)</f>
        <v>9953.65177</v>
      </c>
      <c r="G236" s="64"/>
      <c r="H236" s="147" t="s">
        <v>144</v>
      </c>
      <c r="I236" s="148" t="s">
        <v>99</v>
      </c>
      <c r="J236" s="149" t="s">
        <v>100</v>
      </c>
      <c r="K236" s="149" t="s">
        <v>101</v>
      </c>
      <c r="L236" s="150" t="s">
        <v>102</v>
      </c>
      <c r="M236" s="1"/>
      <c r="N236" s="1"/>
      <c r="O236" s="1"/>
      <c r="P236" s="64"/>
      <c r="Q236" s="64"/>
    </row>
    <row r="237" customFormat="false" ht="11.45" hidden="false" customHeight="true" outlineLevel="0" collapsed="false">
      <c r="A237" s="145"/>
      <c r="B237" s="101"/>
      <c r="C237" s="101"/>
      <c r="D237" s="101"/>
      <c r="E237" s="146"/>
      <c r="F237" s="42" t="n">
        <f aca="false">E237*A237</f>
        <v>0</v>
      </c>
      <c r="G237" s="64"/>
      <c r="H237" s="203" t="s">
        <v>145</v>
      </c>
      <c r="I237" s="257" t="n">
        <v>70000</v>
      </c>
      <c r="J237" s="153" t="n">
        <v>2766.6</v>
      </c>
      <c r="K237" s="228" t="n">
        <v>0.9</v>
      </c>
      <c r="L237" s="155" t="s">
        <v>104</v>
      </c>
      <c r="M237" s="1"/>
      <c r="N237" s="1"/>
      <c r="O237" s="1"/>
      <c r="P237" s="64"/>
      <c r="Q237" s="64"/>
    </row>
    <row r="238" customFormat="false" ht="11.45" hidden="false" customHeight="true" outlineLevel="0" collapsed="false">
      <c r="A238" s="145"/>
      <c r="B238" s="101"/>
      <c r="C238" s="101"/>
      <c r="D238" s="101"/>
      <c r="E238" s="146"/>
      <c r="F238" s="42" t="n">
        <f aca="false">E238*A238</f>
        <v>0</v>
      </c>
      <c r="G238" s="64"/>
      <c r="H238" s="229"/>
      <c r="I238" s="258"/>
      <c r="J238" s="160"/>
      <c r="K238" s="232"/>
      <c r="L238" s="233"/>
      <c r="M238" s="1"/>
      <c r="N238" s="1"/>
      <c r="O238" s="1"/>
      <c r="P238" s="64"/>
      <c r="Q238" s="64"/>
    </row>
    <row r="239" customFormat="false" ht="11.45" hidden="false" customHeight="true" outlineLevel="0" collapsed="false">
      <c r="A239" s="145"/>
      <c r="B239" s="48"/>
      <c r="C239" s="48"/>
      <c r="D239" s="48"/>
      <c r="E239" s="146"/>
      <c r="F239" s="42" t="n">
        <f aca="false">E239*A239</f>
        <v>0</v>
      </c>
      <c r="G239" s="64"/>
      <c r="H239" s="199"/>
      <c r="I239" s="196"/>
      <c r="J239" s="165"/>
      <c r="K239" s="197"/>
      <c r="L239" s="198"/>
      <c r="M239" s="1"/>
      <c r="N239" s="1"/>
      <c r="O239" s="1"/>
      <c r="P239" s="64"/>
      <c r="Q239" s="64"/>
    </row>
    <row r="240" customFormat="false" ht="11.45" hidden="false" customHeight="true" outlineLevel="0" collapsed="false">
      <c r="A240" s="145"/>
      <c r="B240" s="48"/>
      <c r="C240" s="48"/>
      <c r="D240" s="48"/>
      <c r="E240" s="200"/>
      <c r="F240" s="42" t="n">
        <f aca="false">E240*A240</f>
        <v>0</v>
      </c>
      <c r="G240" s="64"/>
      <c r="H240" s="199"/>
      <c r="I240" s="196"/>
      <c r="J240" s="165"/>
      <c r="K240" s="197"/>
      <c r="L240" s="198"/>
      <c r="M240" s="1"/>
      <c r="N240" s="1"/>
      <c r="O240" s="1"/>
      <c r="P240" s="64"/>
      <c r="Q240" s="64"/>
    </row>
    <row r="241" customFormat="false" ht="11.45" hidden="false" customHeight="true" outlineLevel="0" collapsed="false">
      <c r="A241" s="145"/>
      <c r="B241" s="48"/>
      <c r="C241" s="48"/>
      <c r="D241" s="48"/>
      <c r="E241" s="200"/>
      <c r="F241" s="42" t="n">
        <f aca="false">E241*A241</f>
        <v>0</v>
      </c>
      <c r="H241" s="238"/>
      <c r="I241" s="230"/>
      <c r="J241" s="160"/>
      <c r="K241" s="232"/>
      <c r="L241" s="233"/>
      <c r="M241" s="1"/>
      <c r="N241" s="1"/>
      <c r="O241" s="1"/>
    </row>
    <row r="242" customFormat="false" ht="11.45" hidden="false" customHeight="true" outlineLevel="0" collapsed="false">
      <c r="A242" s="145"/>
      <c r="B242" s="48"/>
      <c r="C242" s="48"/>
      <c r="D242" s="48"/>
      <c r="E242" s="200"/>
      <c r="F242" s="42" t="n">
        <f aca="false">E242*A242</f>
        <v>0</v>
      </c>
      <c r="H242" s="207"/>
      <c r="I242" s="208"/>
      <c r="J242" s="173"/>
      <c r="K242" s="241"/>
      <c r="L242" s="218"/>
      <c r="M242" s="1"/>
      <c r="N242" s="1"/>
      <c r="O242" s="1"/>
    </row>
    <row r="243" s="3" customFormat="true" ht="11.45" hidden="false" customHeight="true" outlineLevel="0" collapsed="false">
      <c r="A243" s="145"/>
      <c r="B243" s="48"/>
      <c r="C243" s="48"/>
      <c r="D243" s="48"/>
      <c r="E243" s="200"/>
      <c r="F243" s="42" t="n">
        <f aca="false">E243*A243</f>
        <v>0</v>
      </c>
      <c r="I243" s="242" t="s">
        <v>105</v>
      </c>
      <c r="J243" s="178" t="n">
        <f aca="false">SUM(J237:J242)/COUNTA(J237:J242)</f>
        <v>2766.6</v>
      </c>
      <c r="K243" s="179"/>
      <c r="L243" s="176"/>
    </row>
    <row r="244" customFormat="false" ht="11.45" hidden="false" customHeight="true" outlineLevel="0" collapsed="false">
      <c r="A244" s="145"/>
      <c r="B244" s="48"/>
      <c r="C244" s="48"/>
      <c r="D244" s="48"/>
      <c r="E244" s="200"/>
      <c r="F244" s="42" t="n">
        <f aca="false">E244*A244</f>
        <v>0</v>
      </c>
      <c r="K244" s="3"/>
      <c r="L244" s="3"/>
      <c r="M244" s="3"/>
      <c r="N244" s="3"/>
    </row>
    <row r="245" customFormat="false" ht="5.1" hidden="false" customHeight="true" outlineLevel="0" collapsed="false">
      <c r="A245" s="74"/>
      <c r="B245" s="74"/>
      <c r="C245" s="74"/>
      <c r="D245" s="74"/>
      <c r="E245" s="74"/>
      <c r="F245" s="74"/>
      <c r="G245" s="74"/>
      <c r="H245" s="74"/>
      <c r="I245" s="74"/>
      <c r="J245" s="74"/>
      <c r="K245" s="74"/>
      <c r="L245" s="74"/>
      <c r="M245" s="74"/>
      <c r="N245" s="74"/>
      <c r="O245" s="74"/>
      <c r="P245" s="74"/>
      <c r="Q245" s="74"/>
    </row>
    <row r="246" customFormat="false" ht="11.45" hidden="false" customHeight="true" outlineLevel="0" collapsed="false">
      <c r="A246" s="126"/>
      <c r="B246" s="101" t="s">
        <v>141</v>
      </c>
      <c r="C246" s="101"/>
      <c r="D246" s="101"/>
      <c r="E246" s="223"/>
      <c r="F246" s="42"/>
      <c r="G246" s="103" t="s">
        <v>33</v>
      </c>
      <c r="H246" s="104" t="s">
        <v>34</v>
      </c>
      <c r="I246" s="45" t="s">
        <v>35</v>
      </c>
      <c r="J246" s="46" t="s">
        <v>36</v>
      </c>
      <c r="K246" s="251" t="s">
        <v>37</v>
      </c>
      <c r="L246" s="252" t="s">
        <v>38</v>
      </c>
      <c r="M246" s="45" t="s">
        <v>39</v>
      </c>
      <c r="N246" s="46" t="s">
        <v>40</v>
      </c>
      <c r="O246" s="45" t="s">
        <v>41</v>
      </c>
      <c r="P246" s="46" t="s">
        <v>42</v>
      </c>
      <c r="Q246" s="47" t="s">
        <v>43</v>
      </c>
    </row>
    <row r="247" customFormat="false" ht="11.45" hidden="false" customHeight="true" outlineLevel="0" collapsed="false">
      <c r="A247" s="39" t="n">
        <v>1</v>
      </c>
      <c r="B247" s="259" t="s">
        <v>146</v>
      </c>
      <c r="C247" s="259"/>
      <c r="D247" s="259"/>
      <c r="E247" s="41" t="n">
        <f aca="false">$Q247</f>
        <v>4622.001138</v>
      </c>
      <c r="F247" s="42" t="n">
        <f aca="false">E247*A247</f>
        <v>4622.001138</v>
      </c>
      <c r="G247" s="49" t="s">
        <v>90</v>
      </c>
      <c r="H247" s="132" t="n">
        <f aca="false">J260</f>
        <v>2959.16</v>
      </c>
      <c r="I247" s="133" t="n">
        <f aca="false">'INCREASE, LABOR, 911, WARRANTY,'!$A$5</f>
        <v>1.05</v>
      </c>
      <c r="J247" s="52" t="n">
        <f aca="false">I247*H247</f>
        <v>3107.118</v>
      </c>
      <c r="K247" s="253" t="n">
        <f aca="false">'INCREASE, LABOR, 911, WARRANTY,'!$A$13</f>
        <v>1.07</v>
      </c>
      <c r="L247" s="254" t="n">
        <f aca="false">J247*K247</f>
        <v>3324.61626</v>
      </c>
      <c r="M247" s="133" t="n">
        <f aca="false">'INCREASE, LABOR, 911, WARRANTY,'!$A$17</f>
        <v>1.3</v>
      </c>
      <c r="N247" s="52" t="n">
        <f aca="false">L247*M247</f>
        <v>4322.001138</v>
      </c>
      <c r="O247" s="53" t="n">
        <v>1</v>
      </c>
      <c r="P247" s="134" t="n">
        <f aca="false">'INCREASE, LABOR, 911, WARRANTY,'!$A$9</f>
        <v>300</v>
      </c>
      <c r="Q247" s="135" t="n">
        <f aca="false">(N247*O247)+(O247*P247)</f>
        <v>4622.001138</v>
      </c>
    </row>
    <row r="248" customFormat="false" ht="11.45" hidden="false" customHeight="true" outlineLevel="0" collapsed="false">
      <c r="A248" s="39" t="n">
        <v>1</v>
      </c>
      <c r="B248" s="48" t="s">
        <v>91</v>
      </c>
      <c r="C248" s="48"/>
      <c r="D248" s="48"/>
      <c r="E248" s="41" t="n">
        <f aca="false">$Q248</f>
        <v>1762.07707</v>
      </c>
      <c r="F248" s="42" t="n">
        <f aca="false">E248*A248</f>
        <v>1762.07707</v>
      </c>
      <c r="G248" s="49" t="s">
        <v>91</v>
      </c>
      <c r="H248" s="50" t="n">
        <v>1266.77</v>
      </c>
      <c r="I248" s="136" t="n">
        <f aca="false">'INCREASE, LABOR, 911, WARRANTY,'!$A$6</f>
        <v>1</v>
      </c>
      <c r="J248" s="52" t="n">
        <f aca="false">I248*H248</f>
        <v>1266.77</v>
      </c>
      <c r="K248" s="253" t="n">
        <f aca="false">'INCREASE, LABOR, 911, WARRANTY,'!$A$13</f>
        <v>1.07</v>
      </c>
      <c r="L248" s="254" t="n">
        <f aca="false">J248*K248</f>
        <v>1355.4439</v>
      </c>
      <c r="M248" s="133" t="n">
        <f aca="false">'INCREASE, LABOR, 911, WARRANTY,'!$A$17</f>
        <v>1.3</v>
      </c>
      <c r="N248" s="52" t="n">
        <f aca="false">L248*M248</f>
        <v>1762.07707</v>
      </c>
      <c r="O248" s="53" t="n">
        <v>1</v>
      </c>
      <c r="P248" s="137" t="n">
        <v>0</v>
      </c>
      <c r="Q248" s="135" t="n">
        <f aca="false">(N248*O248)+(O248*P248)</f>
        <v>1762.07707</v>
      </c>
    </row>
    <row r="249" customFormat="false" ht="11.45" hidden="false" customHeight="true" outlineLevel="0" collapsed="false">
      <c r="A249" s="39" t="n">
        <v>1</v>
      </c>
      <c r="B249" s="48" t="s">
        <v>92</v>
      </c>
      <c r="C249" s="48"/>
      <c r="D249" s="48"/>
      <c r="E249" s="41" t="n">
        <f aca="false">$Q249</f>
        <v>299.98306</v>
      </c>
      <c r="F249" s="42" t="n">
        <f aca="false">E249*A249</f>
        <v>299.98306</v>
      </c>
      <c r="G249" s="66" t="s">
        <v>93</v>
      </c>
      <c r="H249" s="50" t="n">
        <v>215.66</v>
      </c>
      <c r="I249" s="136" t="n">
        <f aca="false">'INCREASE, LABOR, 911, WARRANTY,'!$A$6</f>
        <v>1</v>
      </c>
      <c r="J249" s="52" t="n">
        <f aca="false">H249*I249</f>
        <v>215.66</v>
      </c>
      <c r="K249" s="253" t="n">
        <f aca="false">'INCREASE, LABOR, 911, WARRANTY,'!$A$13</f>
        <v>1.07</v>
      </c>
      <c r="L249" s="254" t="n">
        <f aca="false">J249*K249</f>
        <v>230.7562</v>
      </c>
      <c r="M249" s="133" t="n">
        <f aca="false">'INCREASE, LABOR, 911, WARRANTY,'!$A$17</f>
        <v>1.3</v>
      </c>
      <c r="N249" s="52" t="n">
        <f aca="false">L249*M249</f>
        <v>299.98306</v>
      </c>
      <c r="O249" s="53" t="n">
        <v>1</v>
      </c>
      <c r="P249" s="137" t="n">
        <v>0</v>
      </c>
      <c r="Q249" s="135" t="n">
        <f aca="false">(N249*O249)+(O249*P249)</f>
        <v>299.98306</v>
      </c>
    </row>
    <row r="250" customFormat="false" ht="11.45" hidden="false" customHeight="true" outlineLevel="0" collapsed="false">
      <c r="A250" s="39" t="n">
        <v>1</v>
      </c>
      <c r="B250" s="48" t="s">
        <v>94</v>
      </c>
      <c r="C250" s="48"/>
      <c r="D250" s="48"/>
      <c r="E250" s="41" t="n">
        <f aca="false">$Q250</f>
        <v>265.83401</v>
      </c>
      <c r="F250" s="42" t="n">
        <f aca="false">E250*A250</f>
        <v>265.83401</v>
      </c>
      <c r="G250" s="66" t="s">
        <v>95</v>
      </c>
      <c r="H250" s="50" t="n">
        <v>191.11</v>
      </c>
      <c r="I250" s="136" t="n">
        <f aca="false">'INCREASE, LABOR, 911, WARRANTY,'!$A$6</f>
        <v>1</v>
      </c>
      <c r="J250" s="52" t="n">
        <f aca="false">H250*I250</f>
        <v>191.11</v>
      </c>
      <c r="K250" s="253" t="n">
        <f aca="false">'INCREASE, LABOR, 911, WARRANTY,'!$A$13</f>
        <v>1.07</v>
      </c>
      <c r="L250" s="254" t="n">
        <f aca="false">J250*K250</f>
        <v>204.4877</v>
      </c>
      <c r="M250" s="133" t="n">
        <f aca="false">'INCREASE, LABOR, 911, WARRANTY,'!$A$17</f>
        <v>1.3</v>
      </c>
      <c r="N250" s="52" t="n">
        <f aca="false">L250*M250</f>
        <v>265.83401</v>
      </c>
      <c r="O250" s="53" t="n">
        <v>1</v>
      </c>
      <c r="P250" s="137" t="n">
        <v>0</v>
      </c>
      <c r="Q250" s="135" t="n">
        <f aca="false">(N250*O250)+(O250*P250)</f>
        <v>265.83401</v>
      </c>
    </row>
    <row r="251" customFormat="false" ht="11.45" hidden="false" customHeight="true" outlineLevel="0" collapsed="false">
      <c r="A251" s="39" t="n">
        <v>1</v>
      </c>
      <c r="B251" s="48" t="s">
        <v>115</v>
      </c>
      <c r="C251" s="48"/>
      <c r="D251" s="48"/>
      <c r="E251" s="41" t="n">
        <f aca="false">$Q251</f>
        <v>485</v>
      </c>
      <c r="F251" s="42" t="n">
        <f aca="false">E251*A251</f>
        <v>485</v>
      </c>
      <c r="G251" s="49" t="s">
        <v>97</v>
      </c>
      <c r="H251" s="78" t="n">
        <f aca="false">'INCREASE, LABOR, 911, WARRANTY,'!$C$24</f>
        <v>485</v>
      </c>
      <c r="I251" s="139" t="n">
        <f aca="false">'INCREASE, LABOR, 911, WARRANTY,'!$A$6</f>
        <v>1</v>
      </c>
      <c r="J251" s="59" t="n">
        <f aca="false">H251*I251</f>
        <v>485</v>
      </c>
      <c r="K251" s="139" t="n">
        <f aca="false">'INCREASE, LABOR, 911, WARRANTY,'!$A$6</f>
        <v>1</v>
      </c>
      <c r="L251" s="255" t="n">
        <f aca="false">J251*K251</f>
        <v>485</v>
      </c>
      <c r="M251" s="139" t="n">
        <f aca="false">'INCREASE, LABOR, 911, WARRANTY,'!$A$6</f>
        <v>1</v>
      </c>
      <c r="N251" s="59" t="n">
        <f aca="false">L251*M251</f>
        <v>485</v>
      </c>
      <c r="O251" s="60" t="n">
        <v>1</v>
      </c>
      <c r="P251" s="140" t="n">
        <v>0</v>
      </c>
      <c r="Q251" s="108" t="n">
        <f aca="false">(N251*O251)+(O251*P251)</f>
        <v>485</v>
      </c>
    </row>
    <row r="252" customFormat="false" ht="11.45" hidden="false" customHeight="true" outlineLevel="0" collapsed="false">
      <c r="A252" s="39" t="n">
        <v>16</v>
      </c>
      <c r="B252" s="48" t="s">
        <v>96</v>
      </c>
      <c r="C252" s="48"/>
      <c r="D252" s="48"/>
      <c r="E252" s="41" t="n">
        <f aca="false">'INCREASE, LABOR, 911, WARRANTY,'!$C$5</f>
        <v>175</v>
      </c>
      <c r="F252" s="42" t="n">
        <f aca="false">E252*A252</f>
        <v>2800</v>
      </c>
      <c r="G252" s="64"/>
      <c r="H252" s="64"/>
      <c r="I252" s="66"/>
      <c r="J252" s="64"/>
      <c r="K252" s="67"/>
      <c r="L252" s="68"/>
      <c r="M252" s="64"/>
      <c r="N252" s="143"/>
      <c r="O252" s="64"/>
      <c r="P252" s="67" t="s">
        <v>51</v>
      </c>
      <c r="Q252" s="62" t="n">
        <f aca="false">SUM(Q247:Q251)</f>
        <v>7434.895278</v>
      </c>
    </row>
    <row r="253" customFormat="false" ht="11.45" hidden="false" customHeight="true" outlineLevel="0" collapsed="false">
      <c r="A253" s="126"/>
      <c r="B253" s="260" t="s">
        <v>147</v>
      </c>
      <c r="C253" s="260"/>
      <c r="D253" s="260"/>
      <c r="E253" s="146"/>
      <c r="F253" s="57" t="n">
        <f aca="false">SUM(F247:F252)</f>
        <v>10234.895278</v>
      </c>
      <c r="G253" s="64"/>
      <c r="H253" s="147" t="s">
        <v>144</v>
      </c>
      <c r="I253" s="148" t="s">
        <v>99</v>
      </c>
      <c r="J253" s="149" t="s">
        <v>100</v>
      </c>
      <c r="K253" s="149" t="s">
        <v>101</v>
      </c>
      <c r="L253" s="150" t="s">
        <v>102</v>
      </c>
      <c r="M253" s="1"/>
      <c r="N253" s="1"/>
      <c r="O253" s="1"/>
      <c r="P253" s="64"/>
      <c r="Q253" s="64"/>
    </row>
    <row r="254" customFormat="false" ht="11.45" hidden="false" customHeight="true" outlineLevel="0" collapsed="false">
      <c r="A254" s="145"/>
      <c r="B254" s="101"/>
      <c r="C254" s="101"/>
      <c r="D254" s="101"/>
      <c r="E254" s="146"/>
      <c r="F254" s="42" t="n">
        <f aca="false">E254*A254</f>
        <v>0</v>
      </c>
      <c r="G254" s="64"/>
      <c r="H254" s="229" t="s">
        <v>148</v>
      </c>
      <c r="I254" s="258" t="n">
        <v>100000</v>
      </c>
      <c r="J254" s="160" t="n">
        <v>2959.16</v>
      </c>
      <c r="K254" s="232" t="n">
        <v>0.9</v>
      </c>
      <c r="L254" s="233" t="s">
        <v>104</v>
      </c>
      <c r="M254" s="1"/>
      <c r="N254" s="1"/>
      <c r="O254" s="1"/>
      <c r="P254" s="64"/>
      <c r="Q254" s="64"/>
    </row>
    <row r="255" customFormat="false" ht="11.45" hidden="false" customHeight="true" outlineLevel="0" collapsed="false">
      <c r="A255" s="145"/>
      <c r="B255" s="101"/>
      <c r="C255" s="101"/>
      <c r="D255" s="101"/>
      <c r="E255" s="146"/>
      <c r="F255" s="42" t="n">
        <f aca="false">E255*A255</f>
        <v>0</v>
      </c>
      <c r="G255" s="64"/>
      <c r="H255" s="229"/>
      <c r="I255" s="258"/>
      <c r="J255" s="160"/>
      <c r="K255" s="232"/>
      <c r="L255" s="233"/>
      <c r="M255" s="1"/>
      <c r="N255" s="1"/>
      <c r="O255" s="1"/>
      <c r="P255" s="64"/>
      <c r="Q255" s="64"/>
    </row>
    <row r="256" customFormat="false" ht="11.45" hidden="false" customHeight="true" outlineLevel="0" collapsed="false">
      <c r="A256" s="145"/>
      <c r="B256" s="48"/>
      <c r="C256" s="48"/>
      <c r="D256" s="48"/>
      <c r="E256" s="146"/>
      <c r="F256" s="42" t="n">
        <f aca="false">E256*A256</f>
        <v>0</v>
      </c>
      <c r="G256" s="64"/>
      <c r="H256" s="199"/>
      <c r="I256" s="196"/>
      <c r="J256" s="165"/>
      <c r="K256" s="197"/>
      <c r="L256" s="198"/>
      <c r="M256" s="1"/>
      <c r="N256" s="1"/>
      <c r="O256" s="1"/>
      <c r="P256" s="64"/>
      <c r="Q256" s="64"/>
    </row>
    <row r="257" customFormat="false" ht="11.45" hidden="false" customHeight="true" outlineLevel="0" collapsed="false">
      <c r="A257" s="145"/>
      <c r="B257" s="48"/>
      <c r="C257" s="48"/>
      <c r="D257" s="48"/>
      <c r="E257" s="200"/>
      <c r="F257" s="42" t="n">
        <f aca="false">E257*A257</f>
        <v>0</v>
      </c>
      <c r="G257" s="64"/>
      <c r="H257" s="199"/>
      <c r="I257" s="196"/>
      <c r="J257" s="165"/>
      <c r="K257" s="197"/>
      <c r="L257" s="198"/>
      <c r="M257" s="1"/>
      <c r="N257" s="1"/>
      <c r="O257" s="1"/>
      <c r="P257" s="64"/>
      <c r="Q257" s="64"/>
    </row>
    <row r="258" customFormat="false" ht="11.45" hidden="false" customHeight="true" outlineLevel="0" collapsed="false">
      <c r="A258" s="145"/>
      <c r="B258" s="48"/>
      <c r="C258" s="48"/>
      <c r="D258" s="48"/>
      <c r="E258" s="200"/>
      <c r="F258" s="42" t="n">
        <f aca="false">E258*A258</f>
        <v>0</v>
      </c>
      <c r="H258" s="238"/>
      <c r="I258" s="230"/>
      <c r="J258" s="160"/>
      <c r="K258" s="232"/>
      <c r="L258" s="233"/>
      <c r="M258" s="1"/>
      <c r="N258" s="1"/>
      <c r="O258" s="1"/>
    </row>
    <row r="259" customFormat="false" ht="11.45" hidden="false" customHeight="true" outlineLevel="0" collapsed="false">
      <c r="A259" s="145"/>
      <c r="B259" s="48"/>
      <c r="C259" s="48"/>
      <c r="D259" s="48"/>
      <c r="E259" s="200"/>
      <c r="F259" s="42" t="n">
        <f aca="false">E259*A259</f>
        <v>0</v>
      </c>
      <c r="H259" s="207"/>
      <c r="I259" s="208"/>
      <c r="J259" s="173"/>
      <c r="K259" s="241"/>
      <c r="L259" s="218"/>
      <c r="M259" s="1"/>
      <c r="N259" s="1"/>
      <c r="O259" s="1"/>
    </row>
    <row r="260" s="3" customFormat="true" ht="11.45" hidden="false" customHeight="true" outlineLevel="0" collapsed="false">
      <c r="A260" s="145"/>
      <c r="B260" s="48"/>
      <c r="C260" s="48"/>
      <c r="D260" s="48"/>
      <c r="E260" s="200"/>
      <c r="F260" s="42" t="n">
        <f aca="false">E260*A260</f>
        <v>0</v>
      </c>
      <c r="I260" s="242" t="s">
        <v>105</v>
      </c>
      <c r="J260" s="178" t="n">
        <f aca="false">SUM(J254:J259)/COUNTA(J254:J259)</f>
        <v>2959.16</v>
      </c>
      <c r="K260" s="179"/>
      <c r="L260" s="176"/>
    </row>
    <row r="261" customFormat="false" ht="11.45" hidden="false" customHeight="true" outlineLevel="0" collapsed="false">
      <c r="A261" s="145"/>
      <c r="B261" s="48"/>
      <c r="C261" s="48"/>
      <c r="D261" s="48"/>
      <c r="E261" s="200"/>
      <c r="F261" s="42" t="n">
        <f aca="false">E261*A261</f>
        <v>0</v>
      </c>
      <c r="K261" s="3"/>
      <c r="L261" s="3"/>
      <c r="M261" s="3"/>
      <c r="N261" s="3"/>
    </row>
    <row r="262" customFormat="false" ht="5.1" hidden="false" customHeight="true" outlineLevel="0" collapsed="false">
      <c r="A262" s="74"/>
      <c r="B262" s="74"/>
      <c r="C262" s="74"/>
      <c r="D262" s="74"/>
      <c r="E262" s="74"/>
      <c r="F262" s="74"/>
      <c r="G262" s="74"/>
      <c r="H262" s="74"/>
      <c r="I262" s="74"/>
      <c r="J262" s="74"/>
      <c r="K262" s="74"/>
      <c r="L262" s="74"/>
      <c r="M262" s="74"/>
      <c r="N262" s="74"/>
      <c r="O262" s="74"/>
      <c r="P262" s="74"/>
      <c r="Q262" s="74"/>
    </row>
    <row r="263" customFormat="false" ht="11.45" hidden="false" customHeight="true" outlineLevel="0" collapsed="false">
      <c r="A263" s="126"/>
      <c r="B263" s="101" t="s">
        <v>141</v>
      </c>
      <c r="C263" s="101"/>
      <c r="D263" s="101"/>
      <c r="E263" s="223"/>
      <c r="F263" s="42" t="n">
        <f aca="false">E263*A263</f>
        <v>0</v>
      </c>
      <c r="G263" s="103" t="s">
        <v>33</v>
      </c>
      <c r="H263" s="104" t="s">
        <v>34</v>
      </c>
      <c r="I263" s="45" t="s">
        <v>35</v>
      </c>
      <c r="J263" s="46" t="s">
        <v>36</v>
      </c>
      <c r="K263" s="45" t="s">
        <v>37</v>
      </c>
      <c r="L263" s="46" t="s">
        <v>38</v>
      </c>
      <c r="M263" s="45" t="s">
        <v>39</v>
      </c>
      <c r="N263" s="46" t="s">
        <v>40</v>
      </c>
      <c r="O263" s="45" t="s">
        <v>41</v>
      </c>
      <c r="P263" s="46" t="s">
        <v>42</v>
      </c>
      <c r="Q263" s="47" t="s">
        <v>43</v>
      </c>
    </row>
    <row r="264" customFormat="false" ht="11.45" hidden="false" customHeight="true" outlineLevel="0" collapsed="false">
      <c r="A264" s="237" t="n">
        <v>1</v>
      </c>
      <c r="B264" s="48" t="s">
        <v>149</v>
      </c>
      <c r="C264" s="48"/>
      <c r="D264" s="48"/>
      <c r="E264" s="41" t="n">
        <f aca="false">$Q264</f>
        <v>5284.448196</v>
      </c>
      <c r="F264" s="42" t="n">
        <f aca="false">E264*A264</f>
        <v>5284.448196</v>
      </c>
      <c r="G264" s="49" t="s">
        <v>90</v>
      </c>
      <c r="H264" s="132" t="n">
        <f aca="false">J277</f>
        <v>3412.72</v>
      </c>
      <c r="I264" s="133" t="n">
        <f aca="false">'INCREASE, LABOR, 911, WARRANTY,'!$A$5</f>
        <v>1.05</v>
      </c>
      <c r="J264" s="52" t="n">
        <f aca="false">I264*H264</f>
        <v>3583.356</v>
      </c>
      <c r="K264" s="133" t="n">
        <f aca="false">'INCREASE, LABOR, 911, WARRANTY,'!$A$13</f>
        <v>1.07</v>
      </c>
      <c r="L264" s="52" t="n">
        <f aca="false">J264*K264</f>
        <v>3834.19092</v>
      </c>
      <c r="M264" s="133" t="n">
        <f aca="false">'INCREASE, LABOR, 911, WARRANTY,'!$A$17</f>
        <v>1.3</v>
      </c>
      <c r="N264" s="52" t="n">
        <f aca="false">L264*M264</f>
        <v>4984.448196</v>
      </c>
      <c r="O264" s="53" t="n">
        <v>1</v>
      </c>
      <c r="P264" s="134" t="n">
        <f aca="false">'INCREASE, LABOR, 911, WARRANTY,'!$A$9</f>
        <v>300</v>
      </c>
      <c r="Q264" s="135" t="n">
        <f aca="false">(N264*O264)+(O264*P264)</f>
        <v>5284.448196</v>
      </c>
    </row>
    <row r="265" customFormat="false" ht="11.45" hidden="false" customHeight="true" outlineLevel="0" collapsed="false">
      <c r="A265" s="237" t="n">
        <v>1</v>
      </c>
      <c r="B265" s="48" t="s">
        <v>91</v>
      </c>
      <c r="C265" s="48"/>
      <c r="D265" s="48"/>
      <c r="E265" s="41" t="n">
        <f aca="false">$Q265</f>
        <v>1762.07707</v>
      </c>
      <c r="F265" s="42" t="n">
        <f aca="false">E265*A265</f>
        <v>1762.07707</v>
      </c>
      <c r="G265" s="49" t="s">
        <v>91</v>
      </c>
      <c r="H265" s="50" t="n">
        <v>1266.77</v>
      </c>
      <c r="I265" s="136" t="n">
        <f aca="false">'INCREASE, LABOR, 911, WARRANTY,'!$A$6</f>
        <v>1</v>
      </c>
      <c r="J265" s="52" t="n">
        <f aca="false">I265*H265</f>
        <v>1266.77</v>
      </c>
      <c r="K265" s="133" t="n">
        <f aca="false">'INCREASE, LABOR, 911, WARRANTY,'!$A$13</f>
        <v>1.07</v>
      </c>
      <c r="L265" s="52" t="n">
        <f aca="false">J265*K265</f>
        <v>1355.4439</v>
      </c>
      <c r="M265" s="133" t="n">
        <f aca="false">'INCREASE, LABOR, 911, WARRANTY,'!$A$17</f>
        <v>1.3</v>
      </c>
      <c r="N265" s="52" t="n">
        <f aca="false">L265*M265</f>
        <v>1762.07707</v>
      </c>
      <c r="O265" s="53" t="n">
        <v>1</v>
      </c>
      <c r="P265" s="137" t="n">
        <v>0</v>
      </c>
      <c r="Q265" s="135" t="n">
        <f aca="false">(N265*O265)+(O265*P265)</f>
        <v>1762.07707</v>
      </c>
    </row>
    <row r="266" customFormat="false" ht="11.45" hidden="false" customHeight="true" outlineLevel="0" collapsed="false">
      <c r="A266" s="237" t="n">
        <v>1</v>
      </c>
      <c r="B266" s="48" t="s">
        <v>92</v>
      </c>
      <c r="C266" s="48"/>
      <c r="D266" s="48"/>
      <c r="E266" s="41" t="n">
        <f aca="false">$Q266</f>
        <v>299.98306</v>
      </c>
      <c r="F266" s="42" t="n">
        <f aca="false">E266*A266</f>
        <v>299.98306</v>
      </c>
      <c r="G266" s="66" t="s">
        <v>93</v>
      </c>
      <c r="H266" s="50" t="n">
        <v>215.66</v>
      </c>
      <c r="I266" s="136" t="n">
        <f aca="false">'INCREASE, LABOR, 911, WARRANTY,'!$A$6</f>
        <v>1</v>
      </c>
      <c r="J266" s="52" t="n">
        <f aca="false">H266*I266</f>
        <v>215.66</v>
      </c>
      <c r="K266" s="133" t="n">
        <f aca="false">'INCREASE, LABOR, 911, WARRANTY,'!$A$13</f>
        <v>1.07</v>
      </c>
      <c r="L266" s="52" t="n">
        <f aca="false">J266*K266</f>
        <v>230.7562</v>
      </c>
      <c r="M266" s="133" t="n">
        <f aca="false">'INCREASE, LABOR, 911, WARRANTY,'!$A$17</f>
        <v>1.3</v>
      </c>
      <c r="N266" s="52" t="n">
        <f aca="false">L266*M266</f>
        <v>299.98306</v>
      </c>
      <c r="O266" s="53" t="n">
        <v>1</v>
      </c>
      <c r="P266" s="137" t="n">
        <v>0</v>
      </c>
      <c r="Q266" s="135" t="n">
        <f aca="false">(N266*O266)+(O266*P266)</f>
        <v>299.98306</v>
      </c>
    </row>
    <row r="267" customFormat="false" ht="11.45" hidden="false" customHeight="true" outlineLevel="0" collapsed="false">
      <c r="A267" s="237" t="n">
        <v>1</v>
      </c>
      <c r="B267" s="48" t="s">
        <v>94</v>
      </c>
      <c r="C267" s="48"/>
      <c r="D267" s="48"/>
      <c r="E267" s="41" t="n">
        <f aca="false">$Q267</f>
        <v>265.83401</v>
      </c>
      <c r="F267" s="42" t="n">
        <f aca="false">E267*A267</f>
        <v>265.83401</v>
      </c>
      <c r="G267" s="66" t="s">
        <v>95</v>
      </c>
      <c r="H267" s="50" t="n">
        <v>191.11</v>
      </c>
      <c r="I267" s="136" t="n">
        <f aca="false">'INCREASE, LABOR, 911, WARRANTY,'!$A$6</f>
        <v>1</v>
      </c>
      <c r="J267" s="52" t="n">
        <f aca="false">H267*I267</f>
        <v>191.11</v>
      </c>
      <c r="K267" s="133" t="n">
        <f aca="false">'INCREASE, LABOR, 911, WARRANTY,'!$A$13</f>
        <v>1.07</v>
      </c>
      <c r="L267" s="52" t="n">
        <f aca="false">J267*K267</f>
        <v>204.4877</v>
      </c>
      <c r="M267" s="133" t="n">
        <f aca="false">'INCREASE, LABOR, 911, WARRANTY,'!$A$17</f>
        <v>1.3</v>
      </c>
      <c r="N267" s="52" t="n">
        <f aca="false">L267*M267</f>
        <v>265.83401</v>
      </c>
      <c r="O267" s="53" t="n">
        <v>1</v>
      </c>
      <c r="P267" s="137" t="n">
        <v>0</v>
      </c>
      <c r="Q267" s="135" t="n">
        <f aca="false">(N267*O267)+(O267*P267)</f>
        <v>265.83401</v>
      </c>
    </row>
    <row r="268" customFormat="false" ht="11.45" hidden="false" customHeight="true" outlineLevel="0" collapsed="false">
      <c r="A268" s="237" t="n">
        <v>1</v>
      </c>
      <c r="B268" s="48" t="s">
        <v>115</v>
      </c>
      <c r="C268" s="48"/>
      <c r="D268" s="48"/>
      <c r="E268" s="41" t="n">
        <f aca="false">$Q268</f>
        <v>485</v>
      </c>
      <c r="F268" s="42" t="n">
        <f aca="false">E268*A268</f>
        <v>485</v>
      </c>
      <c r="G268" s="49" t="s">
        <v>97</v>
      </c>
      <c r="H268" s="78" t="n">
        <f aca="false">'INCREASE, LABOR, 911, WARRANTY,'!$C$24</f>
        <v>485</v>
      </c>
      <c r="I268" s="139" t="n">
        <f aca="false">'INCREASE, LABOR, 911, WARRANTY,'!$A$6</f>
        <v>1</v>
      </c>
      <c r="J268" s="59" t="n">
        <f aca="false">H268*I268</f>
        <v>485</v>
      </c>
      <c r="K268" s="139" t="n">
        <f aca="false">'INCREASE, LABOR, 911, WARRANTY,'!$A$6</f>
        <v>1</v>
      </c>
      <c r="L268" s="59" t="n">
        <f aca="false">J268*K268</f>
        <v>485</v>
      </c>
      <c r="M268" s="139" t="n">
        <f aca="false">'INCREASE, LABOR, 911, WARRANTY,'!$A$6</f>
        <v>1</v>
      </c>
      <c r="N268" s="59" t="n">
        <f aca="false">L268*M268</f>
        <v>485</v>
      </c>
      <c r="O268" s="60" t="n">
        <v>1</v>
      </c>
      <c r="P268" s="140" t="n">
        <v>0</v>
      </c>
      <c r="Q268" s="108" t="n">
        <f aca="false">(N268*O268)+(O268*P268)</f>
        <v>485</v>
      </c>
    </row>
    <row r="269" customFormat="false" ht="11.45" hidden="false" customHeight="true" outlineLevel="0" collapsed="false">
      <c r="A269" s="237" t="n">
        <v>16</v>
      </c>
      <c r="B269" s="48" t="s">
        <v>96</v>
      </c>
      <c r="C269" s="48"/>
      <c r="D269" s="48"/>
      <c r="E269" s="41" t="n">
        <f aca="false">'INCREASE, LABOR, 911, WARRANTY,'!$C$5</f>
        <v>175</v>
      </c>
      <c r="F269" s="42" t="n">
        <f aca="false">E269*A269</f>
        <v>2800</v>
      </c>
      <c r="G269" s="64"/>
      <c r="H269" s="64"/>
      <c r="I269" s="66"/>
      <c r="J269" s="64"/>
      <c r="K269" s="67"/>
      <c r="L269" s="68"/>
      <c r="M269" s="64"/>
      <c r="N269" s="143"/>
      <c r="O269" s="64"/>
      <c r="P269" s="67" t="s">
        <v>51</v>
      </c>
      <c r="Q269" s="62" t="n">
        <f aca="false">SUM(Q264:Q268)</f>
        <v>8097.342336</v>
      </c>
    </row>
    <row r="270" customFormat="false" ht="11.45" hidden="false" customHeight="true" outlineLevel="0" collapsed="false">
      <c r="A270" s="126"/>
      <c r="B270" s="261" t="s">
        <v>150</v>
      </c>
      <c r="C270" s="261"/>
      <c r="D270" s="261"/>
      <c r="E270" s="146"/>
      <c r="F270" s="57" t="n">
        <f aca="false">SUM(F263:F269)</f>
        <v>10897.342336</v>
      </c>
      <c r="H270" s="147" t="s">
        <v>144</v>
      </c>
      <c r="I270" s="148" t="s">
        <v>99</v>
      </c>
      <c r="J270" s="149" t="s">
        <v>100</v>
      </c>
      <c r="K270" s="149" t="s">
        <v>101</v>
      </c>
      <c r="L270" s="150" t="s">
        <v>102</v>
      </c>
      <c r="M270" s="1"/>
      <c r="N270" s="1"/>
      <c r="O270" s="1"/>
    </row>
    <row r="271" customFormat="false" ht="11.45" hidden="false" customHeight="true" outlineLevel="0" collapsed="false">
      <c r="A271" s="145"/>
      <c r="B271" s="48"/>
      <c r="C271" s="48"/>
      <c r="D271" s="48"/>
      <c r="E271" s="200"/>
      <c r="F271" s="42" t="n">
        <f aca="false">E271*A271</f>
        <v>0</v>
      </c>
      <c r="H271" s="203" t="s">
        <v>151</v>
      </c>
      <c r="I271" s="257" t="n">
        <v>140000</v>
      </c>
      <c r="J271" s="153" t="n">
        <v>3412.72</v>
      </c>
      <c r="K271" s="228" t="n">
        <v>0.9</v>
      </c>
      <c r="L271" s="155" t="s">
        <v>113</v>
      </c>
      <c r="M271" s="1"/>
      <c r="N271" s="1"/>
      <c r="O271" s="1"/>
    </row>
    <row r="272" customFormat="false" ht="11.45" hidden="false" customHeight="true" outlineLevel="0" collapsed="false">
      <c r="A272" s="145"/>
      <c r="B272" s="48"/>
      <c r="C272" s="48"/>
      <c r="D272" s="48"/>
      <c r="E272" s="200"/>
      <c r="F272" s="42" t="n">
        <f aca="false">E272*A272</f>
        <v>0</v>
      </c>
      <c r="H272" s="229"/>
      <c r="I272" s="258"/>
      <c r="J272" s="160"/>
      <c r="K272" s="232"/>
      <c r="L272" s="233"/>
      <c r="M272" s="1"/>
      <c r="N272" s="1"/>
      <c r="O272" s="1"/>
    </row>
    <row r="273" customFormat="false" ht="11.45" hidden="false" customHeight="true" outlineLevel="0" collapsed="false">
      <c r="A273" s="145"/>
      <c r="B273" s="48"/>
      <c r="C273" s="48"/>
      <c r="D273" s="48"/>
      <c r="E273" s="200"/>
      <c r="F273" s="42" t="n">
        <f aca="false">E273*A273</f>
        <v>0</v>
      </c>
      <c r="H273" s="168"/>
      <c r="I273" s="164"/>
      <c r="J273" s="262"/>
      <c r="K273" s="164"/>
      <c r="L273" s="166"/>
      <c r="M273" s="1"/>
      <c r="N273" s="1"/>
      <c r="O273" s="1"/>
    </row>
    <row r="274" customFormat="false" ht="11.45" hidden="false" customHeight="true" outlineLevel="0" collapsed="false">
      <c r="A274" s="145"/>
      <c r="B274" s="48"/>
      <c r="C274" s="48"/>
      <c r="D274" s="48"/>
      <c r="E274" s="200"/>
      <c r="F274" s="42" t="n">
        <f aca="false">E274*A274</f>
        <v>0</v>
      </c>
      <c r="H274" s="168"/>
      <c r="I274" s="164"/>
      <c r="J274" s="262"/>
      <c r="K274" s="164"/>
      <c r="L274" s="166"/>
      <c r="M274" s="1"/>
      <c r="N274" s="1"/>
      <c r="O274" s="1"/>
    </row>
    <row r="275" customFormat="false" ht="11.45" hidden="false" customHeight="true" outlineLevel="0" collapsed="false">
      <c r="A275" s="145"/>
      <c r="B275" s="48"/>
      <c r="C275" s="48"/>
      <c r="D275" s="48"/>
      <c r="E275" s="200"/>
      <c r="F275" s="42" t="n">
        <f aca="false">E275*A275</f>
        <v>0</v>
      </c>
      <c r="H275" s="168"/>
      <c r="I275" s="164"/>
      <c r="J275" s="262"/>
      <c r="K275" s="164"/>
      <c r="L275" s="166"/>
      <c r="M275" s="1"/>
      <c r="N275" s="1"/>
      <c r="O275" s="1"/>
    </row>
    <row r="276" customFormat="false" ht="11.45" hidden="false" customHeight="true" outlineLevel="0" collapsed="false">
      <c r="A276" s="145"/>
      <c r="B276" s="48"/>
      <c r="C276" s="48"/>
      <c r="D276" s="48"/>
      <c r="E276" s="200"/>
      <c r="F276" s="42" t="n">
        <f aca="false">E276*A276</f>
        <v>0</v>
      </c>
      <c r="H276" s="207"/>
      <c r="I276" s="208"/>
      <c r="J276" s="173"/>
      <c r="K276" s="241"/>
      <c r="L276" s="218"/>
      <c r="M276" s="1"/>
      <c r="N276" s="1"/>
      <c r="O276" s="1"/>
    </row>
    <row r="277" s="3" customFormat="true" ht="11.45" hidden="false" customHeight="true" outlineLevel="0" collapsed="false">
      <c r="A277" s="145"/>
      <c r="B277" s="48"/>
      <c r="C277" s="48"/>
      <c r="D277" s="48"/>
      <c r="E277" s="200"/>
      <c r="F277" s="42" t="n">
        <f aca="false">E277*A277</f>
        <v>0</v>
      </c>
      <c r="I277" s="242" t="s">
        <v>105</v>
      </c>
      <c r="J277" s="178" t="n">
        <f aca="false">SUM(J271:J276)/COUNTA(J271:J276)</f>
        <v>3412.72</v>
      </c>
      <c r="K277" s="179"/>
      <c r="L277" s="176"/>
    </row>
    <row r="278" customFormat="false" ht="11.45" hidden="false" customHeight="true" outlineLevel="0" collapsed="false">
      <c r="A278" s="145"/>
      <c r="B278" s="48"/>
      <c r="C278" s="48"/>
      <c r="D278" s="48"/>
      <c r="E278" s="200"/>
      <c r="F278" s="42" t="n">
        <f aca="false">E278*A278</f>
        <v>0</v>
      </c>
      <c r="K278" s="3"/>
      <c r="L278" s="3"/>
      <c r="M278" s="3"/>
      <c r="N278" s="3"/>
    </row>
    <row r="279" customFormat="false" ht="5.1" hidden="false" customHeight="true" outlineLevel="0" collapsed="false">
      <c r="A279" s="74"/>
      <c r="B279" s="74"/>
      <c r="C279" s="74"/>
      <c r="D279" s="74"/>
      <c r="E279" s="74"/>
      <c r="F279" s="74"/>
      <c r="G279" s="74"/>
      <c r="H279" s="74"/>
      <c r="I279" s="74"/>
      <c r="J279" s="74"/>
      <c r="K279" s="74"/>
      <c r="L279" s="74"/>
      <c r="M279" s="74"/>
      <c r="N279" s="74"/>
      <c r="O279" s="74"/>
      <c r="P279" s="74"/>
      <c r="Q279" s="74"/>
    </row>
    <row r="280" customFormat="false" ht="11.45" hidden="false" customHeight="true" outlineLevel="0" collapsed="false">
      <c r="A280" s="126"/>
      <c r="B280" s="101" t="s">
        <v>141</v>
      </c>
      <c r="C280" s="101"/>
      <c r="D280" s="101"/>
      <c r="E280" s="223"/>
      <c r="F280" s="42" t="n">
        <f aca="false">E280*A280</f>
        <v>0</v>
      </c>
      <c r="G280" s="103" t="s">
        <v>33</v>
      </c>
      <c r="H280" s="104" t="s">
        <v>34</v>
      </c>
      <c r="I280" s="45" t="s">
        <v>35</v>
      </c>
      <c r="J280" s="46" t="s">
        <v>36</v>
      </c>
      <c r="K280" s="45" t="s">
        <v>37</v>
      </c>
      <c r="L280" s="46" t="s">
        <v>38</v>
      </c>
      <c r="M280" s="45" t="s">
        <v>39</v>
      </c>
      <c r="N280" s="46" t="s">
        <v>40</v>
      </c>
      <c r="O280" s="45" t="s">
        <v>41</v>
      </c>
      <c r="P280" s="46" t="s">
        <v>42</v>
      </c>
      <c r="Q280" s="47" t="s">
        <v>43</v>
      </c>
    </row>
    <row r="281" customFormat="false" ht="11.45" hidden="false" customHeight="true" outlineLevel="0" collapsed="false">
      <c r="A281" s="237" t="n">
        <v>1</v>
      </c>
      <c r="B281" s="48" t="s">
        <v>152</v>
      </c>
      <c r="C281" s="48"/>
      <c r="D281" s="48"/>
      <c r="E281" s="41" t="n">
        <f aca="false">$Q281</f>
        <v>5935.035588</v>
      </c>
      <c r="F281" s="42" t="n">
        <f aca="false">E281*A281</f>
        <v>5935.035588</v>
      </c>
      <c r="G281" s="49" t="s">
        <v>90</v>
      </c>
      <c r="H281" s="132" t="n">
        <f aca="false">J294</f>
        <v>3858.16</v>
      </c>
      <c r="I281" s="133" t="n">
        <f aca="false">'INCREASE, LABOR, 911, WARRANTY,'!$A$5</f>
        <v>1.05</v>
      </c>
      <c r="J281" s="52" t="n">
        <f aca="false">I281*H281</f>
        <v>4051.068</v>
      </c>
      <c r="K281" s="133" t="n">
        <f aca="false">'INCREASE, LABOR, 911, WARRANTY,'!$A$13</f>
        <v>1.07</v>
      </c>
      <c r="L281" s="52" t="n">
        <f aca="false">J281*K281</f>
        <v>4334.64276</v>
      </c>
      <c r="M281" s="133" t="n">
        <f aca="false">'INCREASE, LABOR, 911, WARRANTY,'!$A$17</f>
        <v>1.3</v>
      </c>
      <c r="N281" s="52" t="n">
        <f aca="false">L281*M281</f>
        <v>5635.035588</v>
      </c>
      <c r="O281" s="53" t="n">
        <v>1</v>
      </c>
      <c r="P281" s="134" t="n">
        <f aca="false">'INCREASE, LABOR, 911, WARRANTY,'!$A$9</f>
        <v>300</v>
      </c>
      <c r="Q281" s="135" t="n">
        <f aca="false">(N281*O281)+(O281*P281)</f>
        <v>5935.035588</v>
      </c>
    </row>
    <row r="282" customFormat="false" ht="11.45" hidden="false" customHeight="true" outlineLevel="0" collapsed="false">
      <c r="A282" s="237" t="n">
        <v>1</v>
      </c>
      <c r="B282" s="48" t="s">
        <v>91</v>
      </c>
      <c r="C282" s="48"/>
      <c r="D282" s="48"/>
      <c r="E282" s="41" t="n">
        <f aca="false">$Q282</f>
        <v>1762.07707</v>
      </c>
      <c r="F282" s="42" t="n">
        <f aca="false">E282*A282</f>
        <v>1762.07707</v>
      </c>
      <c r="G282" s="49" t="s">
        <v>91</v>
      </c>
      <c r="H282" s="50" t="n">
        <v>1266.77</v>
      </c>
      <c r="I282" s="136" t="n">
        <f aca="false">'INCREASE, LABOR, 911, WARRANTY,'!$A$6</f>
        <v>1</v>
      </c>
      <c r="J282" s="52" t="n">
        <f aca="false">I282*H282</f>
        <v>1266.77</v>
      </c>
      <c r="K282" s="133" t="n">
        <f aca="false">'INCREASE, LABOR, 911, WARRANTY,'!$A$13</f>
        <v>1.07</v>
      </c>
      <c r="L282" s="52" t="n">
        <f aca="false">J282*K282</f>
        <v>1355.4439</v>
      </c>
      <c r="M282" s="133" t="n">
        <f aca="false">'INCREASE, LABOR, 911, WARRANTY,'!$A$17</f>
        <v>1.3</v>
      </c>
      <c r="N282" s="52" t="n">
        <f aca="false">L282*M282</f>
        <v>1762.07707</v>
      </c>
      <c r="O282" s="53" t="n">
        <v>1</v>
      </c>
      <c r="P282" s="137" t="n">
        <v>0</v>
      </c>
      <c r="Q282" s="135" t="n">
        <f aca="false">(N282*O282)+(O282*P282)</f>
        <v>1762.07707</v>
      </c>
    </row>
    <row r="283" customFormat="false" ht="11.45" hidden="false" customHeight="true" outlineLevel="0" collapsed="false">
      <c r="A283" s="237" t="n">
        <v>1</v>
      </c>
      <c r="B283" s="48" t="s">
        <v>92</v>
      </c>
      <c r="C283" s="48"/>
      <c r="D283" s="48"/>
      <c r="E283" s="41" t="n">
        <f aca="false">$Q283</f>
        <v>299.98306</v>
      </c>
      <c r="F283" s="42" t="n">
        <f aca="false">E283*A283</f>
        <v>299.98306</v>
      </c>
      <c r="G283" s="66" t="s">
        <v>93</v>
      </c>
      <c r="H283" s="50" t="n">
        <v>215.66</v>
      </c>
      <c r="I283" s="136" t="n">
        <f aca="false">'INCREASE, LABOR, 911, WARRANTY,'!$A$6</f>
        <v>1</v>
      </c>
      <c r="J283" s="52" t="n">
        <f aca="false">H283*I283</f>
        <v>215.66</v>
      </c>
      <c r="K283" s="133" t="n">
        <f aca="false">'INCREASE, LABOR, 911, WARRANTY,'!$A$13</f>
        <v>1.07</v>
      </c>
      <c r="L283" s="52" t="n">
        <f aca="false">J283*K283</f>
        <v>230.7562</v>
      </c>
      <c r="M283" s="133" t="n">
        <f aca="false">'INCREASE, LABOR, 911, WARRANTY,'!$A$17</f>
        <v>1.3</v>
      </c>
      <c r="N283" s="52" t="n">
        <f aca="false">L283*M283</f>
        <v>299.98306</v>
      </c>
      <c r="O283" s="53" t="n">
        <v>1</v>
      </c>
      <c r="P283" s="137" t="n">
        <v>0</v>
      </c>
      <c r="Q283" s="135" t="n">
        <f aca="false">(N283*O283)+(O283*P283)</f>
        <v>299.98306</v>
      </c>
    </row>
    <row r="284" customFormat="false" ht="11.45" hidden="false" customHeight="true" outlineLevel="0" collapsed="false">
      <c r="A284" s="237" t="n">
        <v>1</v>
      </c>
      <c r="B284" s="48" t="s">
        <v>94</v>
      </c>
      <c r="C284" s="48"/>
      <c r="D284" s="48"/>
      <c r="E284" s="41" t="n">
        <f aca="false">$Q284</f>
        <v>265.83401</v>
      </c>
      <c r="F284" s="42" t="n">
        <f aca="false">E284*A284</f>
        <v>265.83401</v>
      </c>
      <c r="G284" s="66" t="s">
        <v>95</v>
      </c>
      <c r="H284" s="50" t="n">
        <v>191.11</v>
      </c>
      <c r="I284" s="136" t="n">
        <f aca="false">'INCREASE, LABOR, 911, WARRANTY,'!$A$6</f>
        <v>1</v>
      </c>
      <c r="J284" s="52" t="n">
        <f aca="false">H284*I284</f>
        <v>191.11</v>
      </c>
      <c r="K284" s="133" t="n">
        <f aca="false">'INCREASE, LABOR, 911, WARRANTY,'!$A$13</f>
        <v>1.07</v>
      </c>
      <c r="L284" s="52" t="n">
        <f aca="false">J284*K284</f>
        <v>204.4877</v>
      </c>
      <c r="M284" s="133" t="n">
        <f aca="false">'INCREASE, LABOR, 911, WARRANTY,'!$A$17</f>
        <v>1.3</v>
      </c>
      <c r="N284" s="52" t="n">
        <f aca="false">L284*M284</f>
        <v>265.83401</v>
      </c>
      <c r="O284" s="53" t="n">
        <v>1</v>
      </c>
      <c r="P284" s="137" t="n">
        <v>0</v>
      </c>
      <c r="Q284" s="135" t="n">
        <f aca="false">(N284*O284)+(O284*P284)</f>
        <v>265.83401</v>
      </c>
    </row>
    <row r="285" customFormat="false" ht="11.45" hidden="false" customHeight="true" outlineLevel="0" collapsed="false">
      <c r="A285" s="237" t="n">
        <v>1</v>
      </c>
      <c r="B285" s="48" t="s">
        <v>115</v>
      </c>
      <c r="C285" s="48"/>
      <c r="D285" s="48"/>
      <c r="E285" s="41" t="n">
        <f aca="false">$Q285</f>
        <v>485</v>
      </c>
      <c r="F285" s="42" t="n">
        <f aca="false">E285*A285</f>
        <v>485</v>
      </c>
      <c r="G285" s="49" t="s">
        <v>97</v>
      </c>
      <c r="H285" s="78" t="n">
        <f aca="false">'INCREASE, LABOR, 911, WARRANTY,'!$C$24</f>
        <v>485</v>
      </c>
      <c r="I285" s="139" t="n">
        <f aca="false">'INCREASE, LABOR, 911, WARRANTY,'!$A$6</f>
        <v>1</v>
      </c>
      <c r="J285" s="59" t="n">
        <f aca="false">H285*I285</f>
        <v>485</v>
      </c>
      <c r="K285" s="139" t="n">
        <f aca="false">'INCREASE, LABOR, 911, WARRANTY,'!$A$6</f>
        <v>1</v>
      </c>
      <c r="L285" s="59" t="n">
        <f aca="false">J285*K285</f>
        <v>485</v>
      </c>
      <c r="M285" s="139" t="n">
        <f aca="false">'INCREASE, LABOR, 911, WARRANTY,'!$A$6</f>
        <v>1</v>
      </c>
      <c r="N285" s="59" t="n">
        <f aca="false">L285*M285</f>
        <v>485</v>
      </c>
      <c r="O285" s="60" t="n">
        <v>1</v>
      </c>
      <c r="P285" s="140" t="n">
        <v>0</v>
      </c>
      <c r="Q285" s="108" t="n">
        <f aca="false">(N285*O285)+(O285*P285)</f>
        <v>485</v>
      </c>
    </row>
    <row r="286" customFormat="false" ht="11.45" hidden="false" customHeight="true" outlineLevel="0" collapsed="false">
      <c r="A286" s="237" t="n">
        <v>16</v>
      </c>
      <c r="B286" s="48" t="s">
        <v>96</v>
      </c>
      <c r="C286" s="48"/>
      <c r="D286" s="48"/>
      <c r="E286" s="41" t="n">
        <f aca="false">'INCREASE, LABOR, 911, WARRANTY,'!$C$5</f>
        <v>175</v>
      </c>
      <c r="F286" s="42" t="n">
        <f aca="false">E286*A286</f>
        <v>2800</v>
      </c>
      <c r="G286" s="64"/>
      <c r="H286" s="64"/>
      <c r="I286" s="66"/>
      <c r="J286" s="64"/>
      <c r="K286" s="67"/>
      <c r="L286" s="68"/>
      <c r="M286" s="64"/>
      <c r="N286" s="143"/>
      <c r="O286" s="64"/>
      <c r="P286" s="67" t="s">
        <v>51</v>
      </c>
      <c r="Q286" s="62" t="n">
        <f aca="false">SUM(Q281:Q285)</f>
        <v>8747.929728</v>
      </c>
    </row>
    <row r="287" customFormat="false" ht="11.45" hidden="false" customHeight="true" outlineLevel="0" collapsed="false">
      <c r="A287" s="126"/>
      <c r="B287" s="263" t="s">
        <v>153</v>
      </c>
      <c r="C287" s="263"/>
      <c r="D287" s="263"/>
      <c r="E287" s="146"/>
      <c r="F287" s="57" t="n">
        <f aca="false">SUM(F280:F286)</f>
        <v>11547.929728</v>
      </c>
      <c r="H287" s="147" t="s">
        <v>144</v>
      </c>
      <c r="I287" s="148" t="s">
        <v>99</v>
      </c>
      <c r="J287" s="149" t="s">
        <v>100</v>
      </c>
      <c r="K287" s="149" t="s">
        <v>101</v>
      </c>
      <c r="L287" s="150" t="s">
        <v>102</v>
      </c>
      <c r="M287" s="1"/>
      <c r="N287" s="1"/>
      <c r="O287" s="1"/>
    </row>
    <row r="288" customFormat="false" ht="11.45" hidden="false" customHeight="true" outlineLevel="0" collapsed="false">
      <c r="A288" s="145"/>
      <c r="B288" s="48"/>
      <c r="C288" s="48"/>
      <c r="D288" s="48"/>
      <c r="E288" s="200"/>
      <c r="F288" s="42" t="n">
        <f aca="false">E288*A288</f>
        <v>0</v>
      </c>
      <c r="H288" s="229" t="s">
        <v>154</v>
      </c>
      <c r="I288" s="258" t="n">
        <v>175000</v>
      </c>
      <c r="J288" s="160" t="n">
        <v>3858.16</v>
      </c>
      <c r="K288" s="232" t="n">
        <v>0.9</v>
      </c>
      <c r="L288" s="233" t="s">
        <v>113</v>
      </c>
      <c r="M288" s="1"/>
      <c r="N288" s="1"/>
      <c r="O288" s="1"/>
    </row>
    <row r="289" customFormat="false" ht="11.45" hidden="false" customHeight="true" outlineLevel="0" collapsed="false">
      <c r="A289" s="145"/>
      <c r="B289" s="48"/>
      <c r="C289" s="48"/>
      <c r="D289" s="48"/>
      <c r="E289" s="200"/>
      <c r="F289" s="42" t="n">
        <f aca="false">E289*A289</f>
        <v>0</v>
      </c>
      <c r="H289" s="229"/>
      <c r="I289" s="258"/>
      <c r="J289" s="160"/>
      <c r="K289" s="232"/>
      <c r="L289" s="233"/>
      <c r="M289" s="1"/>
      <c r="N289" s="1"/>
      <c r="O289" s="1"/>
    </row>
    <row r="290" customFormat="false" ht="11.45" hidden="false" customHeight="true" outlineLevel="0" collapsed="false">
      <c r="A290" s="145"/>
      <c r="B290" s="48"/>
      <c r="C290" s="48"/>
      <c r="D290" s="48"/>
      <c r="E290" s="200"/>
      <c r="F290" s="42" t="n">
        <f aca="false">E290*A290</f>
        <v>0</v>
      </c>
      <c r="H290" s="168"/>
      <c r="I290" s="164"/>
      <c r="J290" s="262"/>
      <c r="K290" s="164"/>
      <c r="L290" s="166"/>
      <c r="M290" s="1"/>
      <c r="N290" s="1"/>
      <c r="O290" s="1"/>
    </row>
    <row r="291" customFormat="false" ht="11.45" hidden="false" customHeight="true" outlineLevel="0" collapsed="false">
      <c r="A291" s="145"/>
      <c r="B291" s="48"/>
      <c r="C291" s="48"/>
      <c r="D291" s="48"/>
      <c r="E291" s="200"/>
      <c r="F291" s="42" t="n">
        <f aca="false">E291*A291</f>
        <v>0</v>
      </c>
      <c r="H291" s="168"/>
      <c r="I291" s="164"/>
      <c r="J291" s="262"/>
      <c r="K291" s="164"/>
      <c r="L291" s="166"/>
      <c r="M291" s="1"/>
      <c r="N291" s="1"/>
      <c r="O291" s="1"/>
    </row>
    <row r="292" customFormat="false" ht="11.45" hidden="false" customHeight="true" outlineLevel="0" collapsed="false">
      <c r="A292" s="145"/>
      <c r="B292" s="48"/>
      <c r="C292" s="48"/>
      <c r="D292" s="48"/>
      <c r="E292" s="200"/>
      <c r="F292" s="42" t="n">
        <f aca="false">E292*A292</f>
        <v>0</v>
      </c>
      <c r="H292" s="168"/>
      <c r="I292" s="164"/>
      <c r="J292" s="262"/>
      <c r="K292" s="164"/>
      <c r="L292" s="166"/>
      <c r="M292" s="1"/>
      <c r="N292" s="1"/>
      <c r="O292" s="1"/>
    </row>
    <row r="293" customFormat="false" ht="11.45" hidden="false" customHeight="true" outlineLevel="0" collapsed="false">
      <c r="A293" s="145"/>
      <c r="B293" s="48"/>
      <c r="C293" s="48"/>
      <c r="D293" s="48"/>
      <c r="E293" s="200"/>
      <c r="F293" s="42" t="n">
        <f aca="false">E293*A293</f>
        <v>0</v>
      </c>
      <c r="H293" s="207"/>
      <c r="I293" s="208"/>
      <c r="J293" s="173"/>
      <c r="K293" s="241"/>
      <c r="L293" s="218"/>
      <c r="M293" s="1"/>
      <c r="N293" s="1"/>
      <c r="O293" s="1"/>
    </row>
    <row r="294" s="3" customFormat="true" ht="11.45" hidden="false" customHeight="true" outlineLevel="0" collapsed="false">
      <c r="A294" s="145"/>
      <c r="B294" s="48"/>
      <c r="C294" s="48"/>
      <c r="D294" s="48"/>
      <c r="E294" s="200"/>
      <c r="F294" s="42" t="n">
        <f aca="false">E294*A294</f>
        <v>0</v>
      </c>
      <c r="I294" s="242" t="s">
        <v>105</v>
      </c>
      <c r="J294" s="178" t="n">
        <f aca="false">SUM(J288:J293)/COUNTA(J288:J293)</f>
        <v>3858.16</v>
      </c>
      <c r="K294" s="179"/>
      <c r="L294" s="176"/>
    </row>
    <row r="295" customFormat="false" ht="11.45" hidden="false" customHeight="true" outlineLevel="0" collapsed="false">
      <c r="A295" s="145"/>
      <c r="B295" s="48"/>
      <c r="C295" s="48"/>
      <c r="D295" s="48"/>
      <c r="E295" s="200"/>
      <c r="F295" s="42" t="n">
        <f aca="false">E295*A295</f>
        <v>0</v>
      </c>
      <c r="K295" s="3"/>
      <c r="L295" s="3"/>
      <c r="M295" s="3"/>
      <c r="N295" s="3"/>
    </row>
    <row r="296" customFormat="false" ht="5.1" hidden="false" customHeight="true" outlineLevel="0" collapsed="false">
      <c r="A296" s="74"/>
      <c r="B296" s="74"/>
      <c r="C296" s="74"/>
      <c r="D296" s="74"/>
      <c r="E296" s="74"/>
      <c r="F296" s="74"/>
      <c r="G296" s="74"/>
      <c r="H296" s="74"/>
      <c r="I296" s="74"/>
      <c r="J296" s="74"/>
      <c r="K296" s="74"/>
      <c r="L296" s="74"/>
      <c r="M296" s="74"/>
      <c r="N296" s="74"/>
      <c r="O296" s="74"/>
      <c r="P296" s="74"/>
      <c r="Q296" s="74"/>
    </row>
    <row r="297" customFormat="false" ht="11.45" hidden="false" customHeight="true" outlineLevel="0" collapsed="false">
      <c r="A297" s="39"/>
      <c r="B297" s="101" t="s">
        <v>155</v>
      </c>
      <c r="C297" s="101"/>
      <c r="D297" s="101"/>
      <c r="E297" s="102"/>
      <c r="F297" s="42"/>
      <c r="G297" s="103" t="s">
        <v>33</v>
      </c>
      <c r="H297" s="104" t="s">
        <v>34</v>
      </c>
      <c r="I297" s="45" t="s">
        <v>35</v>
      </c>
      <c r="J297" s="46" t="s">
        <v>36</v>
      </c>
      <c r="K297" s="45" t="s">
        <v>37</v>
      </c>
      <c r="L297" s="46" t="s">
        <v>38</v>
      </c>
      <c r="M297" s="45" t="s">
        <v>39</v>
      </c>
      <c r="N297" s="46" t="s">
        <v>40</v>
      </c>
      <c r="O297" s="45" t="s">
        <v>41</v>
      </c>
      <c r="P297" s="46" t="s">
        <v>42</v>
      </c>
      <c r="Q297" s="47" t="s">
        <v>43</v>
      </c>
    </row>
    <row r="298" customFormat="false" ht="11.45" hidden="false" customHeight="true" outlineLevel="0" collapsed="false">
      <c r="A298" s="237" t="n">
        <v>1</v>
      </c>
      <c r="B298" s="48" t="s">
        <v>156</v>
      </c>
      <c r="C298" s="48"/>
      <c r="D298" s="48"/>
      <c r="E298" s="121" t="n">
        <f aca="false">$Q298</f>
        <v>1437.47634</v>
      </c>
      <c r="F298" s="42" t="n">
        <f aca="false">E298*A298</f>
        <v>1437.47634</v>
      </c>
      <c r="G298" s="49" t="s">
        <v>157</v>
      </c>
      <c r="H298" s="132" t="n">
        <f aca="false">J311</f>
        <v>778.8</v>
      </c>
      <c r="I298" s="133" t="n">
        <f aca="false">'INCREASE, LABOR, 911, WARRANTY,'!$A$5</f>
        <v>1.05</v>
      </c>
      <c r="J298" s="52" t="n">
        <f aca="false">I298*H298</f>
        <v>817.74</v>
      </c>
      <c r="K298" s="133" t="n">
        <f aca="false">'INCREASE, LABOR, 911, WARRANTY,'!$A$13</f>
        <v>1.07</v>
      </c>
      <c r="L298" s="52" t="n">
        <f aca="false">J298*K298</f>
        <v>874.9818</v>
      </c>
      <c r="M298" s="133" t="n">
        <f aca="false">'INCREASE, LABOR, 911, WARRANTY,'!$A$17</f>
        <v>1.3</v>
      </c>
      <c r="N298" s="52" t="n">
        <f aca="false">L298*M298</f>
        <v>1137.47634</v>
      </c>
      <c r="O298" s="53" t="n">
        <v>1</v>
      </c>
      <c r="P298" s="134" t="n">
        <f aca="false">'INCREASE, LABOR, 911, WARRANTY,'!$A$9</f>
        <v>300</v>
      </c>
      <c r="Q298" s="135" t="n">
        <f aca="false">(N298*O298)+(O298*P298)</f>
        <v>1437.47634</v>
      </c>
    </row>
    <row r="299" customFormat="false" ht="11.45" hidden="false" customHeight="true" outlineLevel="0" collapsed="false">
      <c r="A299" s="237" t="n">
        <v>1</v>
      </c>
      <c r="B299" s="48" t="s">
        <v>158</v>
      </c>
      <c r="C299" s="48"/>
      <c r="D299" s="48"/>
      <c r="E299" s="102" t="n">
        <f aca="false">$Q$299</f>
        <v>496.07233</v>
      </c>
      <c r="F299" s="42" t="n">
        <f aca="false">E299*A299</f>
        <v>496.07233</v>
      </c>
      <c r="G299" s="49" t="s">
        <v>159</v>
      </c>
      <c r="H299" s="50" t="n">
        <v>356.63</v>
      </c>
      <c r="I299" s="136" t="n">
        <f aca="false">'INCREASE, LABOR, 911, WARRANTY,'!$A$6</f>
        <v>1</v>
      </c>
      <c r="J299" s="52" t="n">
        <f aca="false">I299*H299</f>
        <v>356.63</v>
      </c>
      <c r="K299" s="133" t="n">
        <f aca="false">'INCREASE, LABOR, 911, WARRANTY,'!$A$13</f>
        <v>1.07</v>
      </c>
      <c r="L299" s="52" t="n">
        <f aca="false">J299*K299</f>
        <v>381.5941</v>
      </c>
      <c r="M299" s="133" t="n">
        <f aca="false">'INCREASE, LABOR, 911, WARRANTY,'!$A$17</f>
        <v>1.3</v>
      </c>
      <c r="N299" s="52" t="n">
        <f aca="false">L299*M299</f>
        <v>496.07233</v>
      </c>
      <c r="O299" s="53" t="n">
        <v>1</v>
      </c>
      <c r="P299" s="137" t="n">
        <v>0</v>
      </c>
      <c r="Q299" s="135" t="n">
        <f aca="false">(N299*O299)+(O299*P299)</f>
        <v>496.07233</v>
      </c>
    </row>
    <row r="300" customFormat="false" ht="11.45" hidden="false" customHeight="true" outlineLevel="0" collapsed="false">
      <c r="A300" s="237" t="n">
        <v>4</v>
      </c>
      <c r="B300" s="48" t="s">
        <v>96</v>
      </c>
      <c r="C300" s="48"/>
      <c r="D300" s="48"/>
      <c r="E300" s="41" t="n">
        <f aca="false">'INCREASE, LABOR, 911, WARRANTY,'!$C$5</f>
        <v>175</v>
      </c>
      <c r="F300" s="42" t="n">
        <f aca="false">E300*A300</f>
        <v>700</v>
      </c>
      <c r="G300" s="264" t="s">
        <v>93</v>
      </c>
      <c r="H300" s="265" t="n">
        <v>0</v>
      </c>
      <c r="I300" s="266" t="n">
        <v>1</v>
      </c>
      <c r="J300" s="267" t="n">
        <f aca="false">H300*I300</f>
        <v>0</v>
      </c>
      <c r="K300" s="266" t="n">
        <f aca="false">'INCREASE, LABOR, 911, WARRANTY,'!$A$13</f>
        <v>1.07</v>
      </c>
      <c r="L300" s="267" t="n">
        <f aca="false">J300*K300</f>
        <v>0</v>
      </c>
      <c r="M300" s="266" t="n">
        <f aca="false">'INCREASE, LABOR, 911, WARRANTY,'!$A$17</f>
        <v>1.3</v>
      </c>
      <c r="N300" s="267" t="n">
        <f aca="false">L300*M300</f>
        <v>0</v>
      </c>
      <c r="O300" s="268" t="n">
        <v>1</v>
      </c>
      <c r="P300" s="137" t="n">
        <v>0</v>
      </c>
      <c r="Q300" s="135" t="n">
        <f aca="false">(N300*O300)+(O300*P300)</f>
        <v>0</v>
      </c>
    </row>
    <row r="301" customFormat="false" ht="11.45" hidden="false" customHeight="true" outlineLevel="0" collapsed="false">
      <c r="A301" s="237"/>
      <c r="B301" s="189"/>
      <c r="C301" s="189"/>
      <c r="D301" s="189"/>
      <c r="E301" s="102"/>
      <c r="F301" s="57" t="n">
        <f aca="false">SUM(F298:F300)</f>
        <v>2633.54867</v>
      </c>
      <c r="G301" s="264" t="s">
        <v>95</v>
      </c>
      <c r="H301" s="265" t="n">
        <v>0</v>
      </c>
      <c r="I301" s="266" t="n">
        <v>1</v>
      </c>
      <c r="J301" s="267" t="n">
        <f aca="false">H301*I301</f>
        <v>0</v>
      </c>
      <c r="K301" s="266" t="n">
        <f aca="false">'INCREASE, LABOR, 911, WARRANTY,'!$A$13</f>
        <v>1.07</v>
      </c>
      <c r="L301" s="267" t="n">
        <f aca="false">J301*K301</f>
        <v>0</v>
      </c>
      <c r="M301" s="266" t="n">
        <f aca="false">'INCREASE, LABOR, 911, WARRANTY,'!$A$17</f>
        <v>1.3</v>
      </c>
      <c r="N301" s="267" t="n">
        <f aca="false">L301*M301</f>
        <v>0</v>
      </c>
      <c r="O301" s="268" t="n">
        <v>1</v>
      </c>
      <c r="P301" s="137" t="n">
        <v>0</v>
      </c>
      <c r="Q301" s="135" t="n">
        <f aca="false">(N301*O301)+(O301*P301)</f>
        <v>0</v>
      </c>
    </row>
    <row r="302" customFormat="false" ht="11.45" hidden="false" customHeight="true" outlineLevel="0" collapsed="false">
      <c r="A302" s="237"/>
      <c r="B302" s="190"/>
      <c r="C302" s="190"/>
      <c r="D302" s="190"/>
      <c r="E302" s="102"/>
      <c r="F302" s="111"/>
      <c r="G302" s="269" t="s">
        <v>97</v>
      </c>
      <c r="H302" s="270" t="n">
        <v>0</v>
      </c>
      <c r="I302" s="271" t="n">
        <v>1</v>
      </c>
      <c r="J302" s="272" t="n">
        <f aca="false">H302*I302</f>
        <v>0</v>
      </c>
      <c r="K302" s="271" t="n">
        <f aca="false">'INCREASE, LABOR, 911, WARRANTY,'!$A$6</f>
        <v>1</v>
      </c>
      <c r="L302" s="272" t="n">
        <f aca="false">J302*K302</f>
        <v>0</v>
      </c>
      <c r="M302" s="271" t="n">
        <f aca="false">'INCREASE, LABOR, 911, WARRANTY,'!$A$6</f>
        <v>1</v>
      </c>
      <c r="N302" s="272" t="n">
        <f aca="false">L302*M302</f>
        <v>0</v>
      </c>
      <c r="O302" s="273" t="n">
        <v>1</v>
      </c>
      <c r="P302" s="140" t="n">
        <v>0</v>
      </c>
      <c r="Q302" s="108" t="n">
        <f aca="false">(N302*O302)+(O302*P302)</f>
        <v>0</v>
      </c>
    </row>
    <row r="303" customFormat="false" ht="11.45" hidden="false" customHeight="true" outlineLevel="0" collapsed="false">
      <c r="A303" s="237"/>
      <c r="B303" s="190"/>
      <c r="C303" s="190"/>
      <c r="D303" s="190"/>
      <c r="E303" s="102"/>
      <c r="F303" s="111"/>
      <c r="G303" s="269"/>
      <c r="H303" s="265"/>
      <c r="I303" s="274"/>
      <c r="J303" s="275"/>
      <c r="K303" s="276"/>
      <c r="L303" s="275"/>
      <c r="M303" s="274"/>
      <c r="N303" s="275"/>
      <c r="O303" s="277"/>
      <c r="P303" s="67" t="s">
        <v>51</v>
      </c>
      <c r="Q303" s="62" t="n">
        <f aca="false">SUM(Q298:Q302)</f>
        <v>1933.54867</v>
      </c>
    </row>
    <row r="304" customFormat="false" ht="11.45" hidden="false" customHeight="true" outlineLevel="0" collapsed="false">
      <c r="A304" s="237"/>
      <c r="B304" s="190"/>
      <c r="C304" s="190"/>
      <c r="D304" s="190"/>
      <c r="E304" s="102"/>
      <c r="F304" s="111"/>
      <c r="G304" s="64"/>
      <c r="H304" s="147" t="s">
        <v>144</v>
      </c>
      <c r="I304" s="148" t="s">
        <v>99</v>
      </c>
      <c r="J304" s="149" t="s">
        <v>100</v>
      </c>
      <c r="K304" s="149" t="s">
        <v>101</v>
      </c>
      <c r="L304" s="150" t="s">
        <v>102</v>
      </c>
      <c r="M304" s="1"/>
      <c r="N304" s="1"/>
      <c r="O304" s="1"/>
    </row>
    <row r="305" customFormat="false" ht="11.45" hidden="false" customHeight="true" outlineLevel="0" collapsed="false">
      <c r="A305" s="237"/>
      <c r="B305" s="190"/>
      <c r="C305" s="190"/>
      <c r="D305" s="190"/>
      <c r="E305" s="102"/>
      <c r="F305" s="111"/>
      <c r="G305" s="64"/>
      <c r="H305" s="278" t="s">
        <v>160</v>
      </c>
      <c r="I305" s="204"/>
      <c r="J305" s="153" t="n">
        <v>778.8</v>
      </c>
      <c r="K305" s="228"/>
      <c r="L305" s="279"/>
      <c r="M305" s="1"/>
      <c r="N305" s="1"/>
      <c r="O305" s="1"/>
    </row>
    <row r="306" customFormat="false" ht="11.45" hidden="false" customHeight="true" outlineLevel="0" collapsed="false">
      <c r="A306" s="237"/>
      <c r="B306" s="190"/>
      <c r="C306" s="190"/>
      <c r="D306" s="190"/>
      <c r="E306" s="102"/>
      <c r="F306" s="111"/>
      <c r="G306" s="64"/>
      <c r="H306" s="238"/>
      <c r="I306" s="230"/>
      <c r="J306" s="160"/>
      <c r="K306" s="232"/>
      <c r="L306" s="280"/>
      <c r="M306" s="1"/>
      <c r="N306" s="1"/>
      <c r="O306" s="1"/>
    </row>
    <row r="307" customFormat="false" ht="11.45" hidden="false" customHeight="true" outlineLevel="0" collapsed="false">
      <c r="A307" s="237"/>
      <c r="B307" s="190"/>
      <c r="C307" s="190"/>
      <c r="D307" s="190"/>
      <c r="E307" s="102"/>
      <c r="F307" s="111"/>
      <c r="G307" s="64"/>
      <c r="H307" s="168"/>
      <c r="I307" s="164"/>
      <c r="J307" s="262"/>
      <c r="K307" s="164"/>
      <c r="L307" s="281"/>
      <c r="M307" s="1"/>
      <c r="N307" s="1"/>
      <c r="O307" s="1"/>
    </row>
    <row r="308" customFormat="false" ht="11.45" hidden="false" customHeight="true" outlineLevel="0" collapsed="false">
      <c r="A308" s="237"/>
      <c r="B308" s="190"/>
      <c r="C308" s="190"/>
      <c r="D308" s="190"/>
      <c r="E308" s="102"/>
      <c r="F308" s="111"/>
      <c r="G308" s="64"/>
      <c r="H308" s="168"/>
      <c r="I308" s="164"/>
      <c r="J308" s="262"/>
      <c r="K308" s="164"/>
      <c r="L308" s="281"/>
      <c r="M308" s="1"/>
      <c r="N308" s="1"/>
      <c r="O308" s="1"/>
    </row>
    <row r="309" customFormat="false" ht="11.45" hidden="false" customHeight="true" outlineLevel="0" collapsed="false">
      <c r="A309" s="237"/>
      <c r="B309" s="190"/>
      <c r="C309" s="190"/>
      <c r="D309" s="190"/>
      <c r="E309" s="102"/>
      <c r="F309" s="111"/>
      <c r="G309" s="64"/>
      <c r="H309" s="168"/>
      <c r="I309" s="164"/>
      <c r="J309" s="262"/>
      <c r="K309" s="164"/>
      <c r="L309" s="281"/>
      <c r="M309" s="1"/>
      <c r="N309" s="1"/>
      <c r="O309" s="1"/>
    </row>
    <row r="310" customFormat="false" ht="11.45" hidden="false" customHeight="true" outlineLevel="0" collapsed="false">
      <c r="A310" s="237"/>
      <c r="B310" s="190"/>
      <c r="C310" s="190"/>
      <c r="D310" s="190"/>
      <c r="E310" s="102"/>
      <c r="F310" s="111"/>
      <c r="G310" s="64"/>
      <c r="H310" s="207"/>
      <c r="I310" s="208"/>
      <c r="J310" s="173"/>
      <c r="K310" s="241"/>
      <c r="L310" s="282"/>
      <c r="M310" s="1"/>
      <c r="N310" s="1"/>
      <c r="O310" s="1"/>
    </row>
    <row r="311" s="3" customFormat="true" ht="11.45" hidden="false" customHeight="true" outlineLevel="0" collapsed="false">
      <c r="A311" s="237"/>
      <c r="B311" s="190"/>
      <c r="C311" s="190"/>
      <c r="D311" s="190"/>
      <c r="E311" s="102"/>
      <c r="F311" s="111"/>
      <c r="G311" s="64"/>
      <c r="I311" s="242" t="s">
        <v>105</v>
      </c>
      <c r="J311" s="178" t="n">
        <f aca="false">SUM(J305:J310)/COUNTA(J305:J310)</f>
        <v>778.8</v>
      </c>
      <c r="K311" s="179"/>
      <c r="L311" s="176"/>
      <c r="N311" s="16"/>
    </row>
    <row r="312" s="3" customFormat="true" ht="11.45" hidden="false" customHeight="true" outlineLevel="0" collapsed="false">
      <c r="A312" s="237"/>
      <c r="B312" s="190"/>
      <c r="C312" s="190"/>
      <c r="D312" s="190"/>
      <c r="E312" s="102"/>
      <c r="F312" s="111"/>
      <c r="G312" s="64"/>
      <c r="I312" s="221"/>
      <c r="K312" s="283"/>
      <c r="L312" s="284"/>
      <c r="N312" s="16"/>
    </row>
    <row r="313" customFormat="false" ht="5.1" hidden="false" customHeight="true" outlineLevel="0" collapsed="false">
      <c r="A313" s="74"/>
      <c r="B313" s="74"/>
      <c r="C313" s="74"/>
      <c r="D313" s="74"/>
      <c r="E313" s="74"/>
      <c r="F313" s="74"/>
      <c r="G313" s="74"/>
      <c r="H313" s="74"/>
      <c r="I313" s="74"/>
      <c r="J313" s="74"/>
      <c r="K313" s="74"/>
      <c r="L313" s="74"/>
      <c r="M313" s="74"/>
      <c r="N313" s="74"/>
      <c r="O313" s="74"/>
      <c r="P313" s="74"/>
      <c r="Q313" s="74"/>
    </row>
    <row r="314" customFormat="false" ht="11.45" hidden="false" customHeight="true" outlineLevel="0" collapsed="false">
      <c r="A314" s="39"/>
      <c r="B314" s="101" t="s">
        <v>155</v>
      </c>
      <c r="C314" s="101"/>
      <c r="D314" s="101"/>
      <c r="E314" s="102"/>
      <c r="F314" s="42"/>
      <c r="G314" s="103" t="s">
        <v>33</v>
      </c>
      <c r="H314" s="104" t="s">
        <v>34</v>
      </c>
      <c r="I314" s="45" t="s">
        <v>35</v>
      </c>
      <c r="J314" s="46" t="s">
        <v>36</v>
      </c>
      <c r="K314" s="45" t="s">
        <v>37</v>
      </c>
      <c r="L314" s="46" t="s">
        <v>38</v>
      </c>
      <c r="M314" s="45" t="s">
        <v>39</v>
      </c>
      <c r="N314" s="46" t="s">
        <v>40</v>
      </c>
      <c r="O314" s="45" t="s">
        <v>41</v>
      </c>
      <c r="P314" s="46" t="s">
        <v>42</v>
      </c>
      <c r="Q314" s="47" t="s">
        <v>43</v>
      </c>
    </row>
    <row r="315" customFormat="false" ht="11.45" hidden="false" customHeight="true" outlineLevel="0" collapsed="false">
      <c r="A315" s="237" t="n">
        <v>1</v>
      </c>
      <c r="B315" s="48" t="s">
        <v>161</v>
      </c>
      <c r="C315" s="48"/>
      <c r="D315" s="48"/>
      <c r="E315" s="102" t="n">
        <f aca="false">$Q315</f>
        <v>1625.01096</v>
      </c>
      <c r="F315" s="42" t="n">
        <f aca="false">E315*A315</f>
        <v>1625.01096</v>
      </c>
      <c r="G315" s="49" t="s">
        <v>157</v>
      </c>
      <c r="H315" s="132" t="n">
        <f aca="false">J328</f>
        <v>907.2</v>
      </c>
      <c r="I315" s="133" t="n">
        <f aca="false">'INCREASE, LABOR, 911, WARRANTY,'!$A$5</f>
        <v>1.05</v>
      </c>
      <c r="J315" s="52" t="n">
        <f aca="false">I315*H315</f>
        <v>952.56</v>
      </c>
      <c r="K315" s="133" t="n">
        <f aca="false">'INCREASE, LABOR, 911, WARRANTY,'!$A$13</f>
        <v>1.07</v>
      </c>
      <c r="L315" s="52" t="n">
        <f aca="false">J315*K315</f>
        <v>1019.2392</v>
      </c>
      <c r="M315" s="133" t="n">
        <f aca="false">'INCREASE, LABOR, 911, WARRANTY,'!$A$17</f>
        <v>1.3</v>
      </c>
      <c r="N315" s="52" t="n">
        <f aca="false">L315*M315</f>
        <v>1325.01096</v>
      </c>
      <c r="O315" s="53" t="n">
        <v>1</v>
      </c>
      <c r="P315" s="134" t="n">
        <f aca="false">'INCREASE, LABOR, 911, WARRANTY,'!$A$9</f>
        <v>300</v>
      </c>
      <c r="Q315" s="135" t="n">
        <f aca="false">(N315*O315)+(O315*P315)</f>
        <v>1625.01096</v>
      </c>
    </row>
    <row r="316" customFormat="false" ht="11.45" hidden="false" customHeight="true" outlineLevel="0" collapsed="false">
      <c r="A316" s="237" t="n">
        <v>1</v>
      </c>
      <c r="B316" s="48" t="s">
        <v>158</v>
      </c>
      <c r="C316" s="48"/>
      <c r="D316" s="48"/>
      <c r="E316" s="102" t="n">
        <f aca="false">$Q316</f>
        <v>520.8759465</v>
      </c>
      <c r="F316" s="42" t="n">
        <f aca="false">E316*A316</f>
        <v>520.8759465</v>
      </c>
      <c r="G316" s="49" t="s">
        <v>159</v>
      </c>
      <c r="H316" s="50" t="n">
        <v>356.63</v>
      </c>
      <c r="I316" s="133" t="n">
        <f aca="false">'INCREASE, LABOR, 911, WARRANTY,'!$A$5</f>
        <v>1.05</v>
      </c>
      <c r="J316" s="52" t="n">
        <f aca="false">I316*H316</f>
        <v>374.4615</v>
      </c>
      <c r="K316" s="133" t="n">
        <f aca="false">'INCREASE, LABOR, 911, WARRANTY,'!$A$13</f>
        <v>1.07</v>
      </c>
      <c r="L316" s="52" t="n">
        <f aca="false">J316*K316</f>
        <v>400.673805</v>
      </c>
      <c r="M316" s="133" t="n">
        <f aca="false">'INCREASE, LABOR, 911, WARRANTY,'!$A$17</f>
        <v>1.3</v>
      </c>
      <c r="N316" s="52" t="n">
        <f aca="false">L316*M316</f>
        <v>520.8759465</v>
      </c>
      <c r="O316" s="53" t="n">
        <v>1</v>
      </c>
      <c r="P316" s="137" t="n">
        <v>0</v>
      </c>
      <c r="Q316" s="135" t="n">
        <f aca="false">(N316*O316)+(O316*P316)</f>
        <v>520.8759465</v>
      </c>
    </row>
    <row r="317" customFormat="false" ht="11.45" hidden="false" customHeight="true" outlineLevel="0" collapsed="false">
      <c r="A317" s="237" t="n">
        <v>4</v>
      </c>
      <c r="B317" s="48" t="s">
        <v>96</v>
      </c>
      <c r="C317" s="48"/>
      <c r="D317" s="48"/>
      <c r="E317" s="41" t="n">
        <f aca="false">'INCREASE, LABOR, 911, WARRANTY,'!$C$5</f>
        <v>175</v>
      </c>
      <c r="F317" s="42" t="n">
        <f aca="false">E317*A317</f>
        <v>700</v>
      </c>
      <c r="G317" s="264" t="s">
        <v>93</v>
      </c>
      <c r="H317" s="265" t="n">
        <v>0</v>
      </c>
      <c r="I317" s="266" t="n">
        <f aca="false">'INCREASE, LABOR, 911, WARRANTY,'!$A$5</f>
        <v>1.05</v>
      </c>
      <c r="J317" s="267" t="n">
        <f aca="false">H317*I317</f>
        <v>0</v>
      </c>
      <c r="K317" s="266" t="n">
        <f aca="false">'INCREASE, LABOR, 911, WARRANTY,'!$A$13</f>
        <v>1.07</v>
      </c>
      <c r="L317" s="267" t="n">
        <f aca="false">J317*K317</f>
        <v>0</v>
      </c>
      <c r="M317" s="266" t="n">
        <f aca="false">'INCREASE, LABOR, 911, WARRANTY,'!$A$17</f>
        <v>1.3</v>
      </c>
      <c r="N317" s="267" t="n">
        <f aca="false">L317*M317</f>
        <v>0</v>
      </c>
      <c r="O317" s="268" t="n">
        <v>1</v>
      </c>
      <c r="P317" s="137" t="n">
        <v>0</v>
      </c>
      <c r="Q317" s="135" t="n">
        <f aca="false">(N317*O317)+(O317*P317)</f>
        <v>0</v>
      </c>
    </row>
    <row r="318" customFormat="false" ht="11.45" hidden="false" customHeight="true" outlineLevel="0" collapsed="false">
      <c r="A318" s="237"/>
      <c r="B318" s="190"/>
      <c r="C318" s="190"/>
      <c r="D318" s="190"/>
      <c r="E318" s="102"/>
      <c r="F318" s="57" t="n">
        <f aca="false">SUM(F315:F317)</f>
        <v>2845.8869065</v>
      </c>
      <c r="G318" s="264" t="s">
        <v>95</v>
      </c>
      <c r="H318" s="265" t="n">
        <v>0</v>
      </c>
      <c r="I318" s="266" t="n">
        <f aca="false">'INCREASE, LABOR, 911, WARRANTY,'!$A$5</f>
        <v>1.05</v>
      </c>
      <c r="J318" s="267" t="n">
        <f aca="false">H318*I318</f>
        <v>0</v>
      </c>
      <c r="K318" s="266" t="n">
        <f aca="false">'INCREASE, LABOR, 911, WARRANTY,'!$A$13</f>
        <v>1.07</v>
      </c>
      <c r="L318" s="267" t="n">
        <f aca="false">J318*K318</f>
        <v>0</v>
      </c>
      <c r="M318" s="266" t="n">
        <f aca="false">'INCREASE, LABOR, 911, WARRANTY,'!$A$17</f>
        <v>1.3</v>
      </c>
      <c r="N318" s="267" t="n">
        <f aca="false">L318*M318</f>
        <v>0</v>
      </c>
      <c r="O318" s="268" t="n">
        <v>1</v>
      </c>
      <c r="P318" s="137" t="n">
        <v>0</v>
      </c>
      <c r="Q318" s="135" t="n">
        <f aca="false">(N318*O318)+(O318*P318)</f>
        <v>0</v>
      </c>
    </row>
    <row r="319" customFormat="false" ht="11.45" hidden="false" customHeight="true" outlineLevel="0" collapsed="false">
      <c r="A319" s="237"/>
      <c r="B319" s="189"/>
      <c r="C319" s="189"/>
      <c r="D319" s="189"/>
      <c r="E319" s="102"/>
      <c r="F319" s="111"/>
      <c r="G319" s="269" t="s">
        <v>97</v>
      </c>
      <c r="H319" s="270" t="n">
        <v>0</v>
      </c>
      <c r="I319" s="271" t="n">
        <f aca="false">'INCREASE, LABOR, 911, WARRANTY,'!$A$6</f>
        <v>1</v>
      </c>
      <c r="J319" s="272" t="n">
        <f aca="false">H319*I319</f>
        <v>0</v>
      </c>
      <c r="K319" s="271" t="n">
        <f aca="false">'INCREASE, LABOR, 911, WARRANTY,'!$A$6</f>
        <v>1</v>
      </c>
      <c r="L319" s="272" t="n">
        <f aca="false">J319*K319</f>
        <v>0</v>
      </c>
      <c r="M319" s="271" t="n">
        <f aca="false">'INCREASE, LABOR, 911, WARRANTY,'!$A$6</f>
        <v>1</v>
      </c>
      <c r="N319" s="272" t="n">
        <f aca="false">L319*M319</f>
        <v>0</v>
      </c>
      <c r="O319" s="273" t="n">
        <v>1</v>
      </c>
      <c r="P319" s="140" t="n">
        <v>0</v>
      </c>
      <c r="Q319" s="108" t="n">
        <f aca="false">(N319*O319)+(O319*P319)</f>
        <v>0</v>
      </c>
    </row>
    <row r="320" customFormat="false" ht="11.45" hidden="false" customHeight="true" outlineLevel="0" collapsed="false">
      <c r="A320" s="237"/>
      <c r="B320" s="189"/>
      <c r="C320" s="189"/>
      <c r="D320" s="189"/>
      <c r="E320" s="102"/>
      <c r="F320" s="111"/>
      <c r="G320" s="285"/>
      <c r="H320" s="286"/>
      <c r="I320" s="287"/>
      <c r="J320" s="275"/>
      <c r="K320" s="276"/>
      <c r="L320" s="275"/>
      <c r="M320" s="288"/>
      <c r="N320" s="275"/>
      <c r="O320" s="289"/>
      <c r="P320" s="67" t="s">
        <v>51</v>
      </c>
      <c r="Q320" s="108" t="n">
        <f aca="false">SUM(Q315:Q319)</f>
        <v>2145.8869065</v>
      </c>
    </row>
    <row r="321" customFormat="false" ht="11.45" hidden="false" customHeight="true" outlineLevel="0" collapsed="false">
      <c r="A321" s="237"/>
      <c r="B321" s="189"/>
      <c r="C321" s="189"/>
      <c r="D321" s="189"/>
      <c r="E321" s="102"/>
      <c r="F321" s="111"/>
      <c r="G321" s="285"/>
      <c r="H321" s="147" t="s">
        <v>144</v>
      </c>
      <c r="I321" s="148" t="s">
        <v>99</v>
      </c>
      <c r="J321" s="149" t="s">
        <v>100</v>
      </c>
      <c r="K321" s="149" t="s">
        <v>101</v>
      </c>
      <c r="L321" s="150" t="s">
        <v>102</v>
      </c>
      <c r="M321" s="1"/>
      <c r="N321" s="1"/>
      <c r="O321" s="1"/>
      <c r="P321" s="290"/>
      <c r="Q321" s="276"/>
    </row>
    <row r="322" customFormat="false" ht="11.45" hidden="false" customHeight="true" outlineLevel="0" collapsed="false">
      <c r="A322" s="237"/>
      <c r="B322" s="189"/>
      <c r="C322" s="189"/>
      <c r="D322" s="189"/>
      <c r="E322" s="102"/>
      <c r="F322" s="111"/>
      <c r="G322" s="285"/>
      <c r="H322" s="278" t="s">
        <v>162</v>
      </c>
      <c r="I322" s="204"/>
      <c r="J322" s="153" t="n">
        <v>907.2</v>
      </c>
      <c r="K322" s="228"/>
      <c r="L322" s="279"/>
      <c r="M322" s="1"/>
      <c r="N322" s="1"/>
      <c r="O322" s="1"/>
      <c r="P322" s="290"/>
      <c r="Q322" s="291"/>
    </row>
    <row r="323" customFormat="false" ht="11.45" hidden="false" customHeight="true" outlineLevel="0" collapsed="false">
      <c r="A323" s="237"/>
      <c r="B323" s="189"/>
      <c r="C323" s="189"/>
      <c r="D323" s="189"/>
      <c r="E323" s="102"/>
      <c r="F323" s="111"/>
      <c r="G323" s="285"/>
      <c r="H323" s="229"/>
      <c r="I323" s="258"/>
      <c r="J323" s="160"/>
      <c r="K323" s="292"/>
      <c r="L323" s="280"/>
      <c r="M323" s="1"/>
      <c r="N323" s="1"/>
      <c r="O323" s="1"/>
      <c r="P323" s="290"/>
      <c r="Q323" s="291"/>
    </row>
    <row r="324" customFormat="false" ht="11.45" hidden="false" customHeight="true" outlineLevel="0" collapsed="false">
      <c r="A324" s="237"/>
      <c r="B324" s="189"/>
      <c r="C324" s="189"/>
      <c r="D324" s="189"/>
      <c r="E324" s="102"/>
      <c r="F324" s="111"/>
      <c r="G324" s="285"/>
      <c r="H324" s="293"/>
      <c r="I324" s="294"/>
      <c r="J324" s="165"/>
      <c r="K324" s="294"/>
      <c r="L324" s="281"/>
      <c r="M324" s="1"/>
      <c r="N324" s="1"/>
      <c r="O324" s="1"/>
      <c r="P324" s="290"/>
      <c r="Q324" s="291"/>
    </row>
    <row r="325" customFormat="false" ht="11.45" hidden="false" customHeight="true" outlineLevel="0" collapsed="false">
      <c r="A325" s="237"/>
      <c r="B325" s="189"/>
      <c r="C325" s="189"/>
      <c r="D325" s="189"/>
      <c r="E325" s="102"/>
      <c r="F325" s="111"/>
      <c r="G325" s="285"/>
      <c r="H325" s="293"/>
      <c r="I325" s="294"/>
      <c r="J325" s="165"/>
      <c r="K325" s="294"/>
      <c r="L325" s="281"/>
      <c r="M325" s="1"/>
      <c r="N325" s="1"/>
      <c r="O325" s="1"/>
      <c r="P325" s="290"/>
      <c r="Q325" s="291"/>
    </row>
    <row r="326" customFormat="false" ht="11.45" hidden="false" customHeight="true" outlineLevel="0" collapsed="false">
      <c r="A326" s="237"/>
      <c r="B326" s="189"/>
      <c r="C326" s="189"/>
      <c r="D326" s="189"/>
      <c r="E326" s="102"/>
      <c r="F326" s="111"/>
      <c r="G326" s="285"/>
      <c r="H326" s="293"/>
      <c r="I326" s="294"/>
      <c r="J326" s="165"/>
      <c r="K326" s="294"/>
      <c r="L326" s="281"/>
      <c r="M326" s="1"/>
      <c r="N326" s="1"/>
      <c r="O326" s="1"/>
      <c r="P326" s="290"/>
      <c r="Q326" s="291"/>
    </row>
    <row r="327" customFormat="false" ht="11.45" hidden="false" customHeight="true" outlineLevel="0" collapsed="false">
      <c r="A327" s="237"/>
      <c r="B327" s="189"/>
      <c r="C327" s="189"/>
      <c r="D327" s="189"/>
      <c r="E327" s="102"/>
      <c r="F327" s="111"/>
      <c r="G327" s="285"/>
      <c r="H327" s="295"/>
      <c r="I327" s="296"/>
      <c r="J327" s="173"/>
      <c r="K327" s="297"/>
      <c r="L327" s="282"/>
      <c r="M327" s="1"/>
      <c r="N327" s="1"/>
      <c r="O327" s="1"/>
      <c r="P327" s="290"/>
      <c r="Q327" s="291"/>
    </row>
    <row r="328" s="3" customFormat="true" ht="11.45" hidden="false" customHeight="true" outlineLevel="0" collapsed="false">
      <c r="A328" s="237"/>
      <c r="B328" s="189"/>
      <c r="C328" s="189"/>
      <c r="D328" s="189"/>
      <c r="E328" s="102"/>
      <c r="F328" s="111"/>
      <c r="G328" s="285"/>
      <c r="I328" s="242" t="s">
        <v>105</v>
      </c>
      <c r="J328" s="178" t="n">
        <f aca="false">SUM(J322:J327)/COUNTA(J322:J327)</f>
        <v>907.2</v>
      </c>
      <c r="K328" s="179"/>
      <c r="L328" s="176"/>
      <c r="M328" s="288"/>
      <c r="N328" s="275"/>
      <c r="O328" s="289"/>
      <c r="P328" s="290"/>
      <c r="Q328" s="291"/>
    </row>
    <row r="329" customFormat="false" ht="11.45" hidden="false" customHeight="true" outlineLevel="0" collapsed="false">
      <c r="A329" s="237"/>
      <c r="B329" s="189"/>
      <c r="C329" s="189"/>
      <c r="D329" s="189"/>
      <c r="E329" s="102"/>
      <c r="F329" s="111"/>
      <c r="G329" s="285"/>
      <c r="H329" s="286"/>
      <c r="I329" s="287"/>
      <c r="J329" s="275"/>
      <c r="K329" s="276"/>
      <c r="L329" s="275"/>
      <c r="M329" s="288"/>
      <c r="N329" s="275"/>
      <c r="O329" s="289"/>
      <c r="P329" s="290"/>
      <c r="Q329" s="291"/>
    </row>
    <row r="330" customFormat="false" ht="5.1" hidden="false" customHeight="true" outlineLevel="0" collapsed="false">
      <c r="A330" s="74"/>
      <c r="B330" s="74"/>
      <c r="C330" s="74"/>
      <c r="D330" s="74"/>
      <c r="E330" s="74"/>
      <c r="F330" s="74"/>
      <c r="G330" s="74"/>
      <c r="H330" s="74"/>
      <c r="I330" s="74"/>
      <c r="J330" s="74"/>
      <c r="K330" s="74"/>
      <c r="L330" s="74"/>
      <c r="M330" s="74"/>
      <c r="N330" s="74"/>
      <c r="O330" s="74"/>
      <c r="P330" s="74"/>
      <c r="Q330" s="74"/>
    </row>
    <row r="331" s="3" customFormat="true" ht="14.4" hidden="false" customHeight="true" outlineLevel="0" collapsed="false">
      <c r="A331" s="91"/>
      <c r="B331" s="92" t="s">
        <v>163</v>
      </c>
      <c r="C331" s="91"/>
      <c r="D331" s="91"/>
      <c r="E331" s="93"/>
      <c r="F331" s="91"/>
      <c r="G331" s="94"/>
      <c r="J331" s="95"/>
      <c r="M331" s="94"/>
      <c r="Q331" s="95"/>
      <c r="T331" s="94"/>
      <c r="V331" s="95"/>
      <c r="Y331" s="94"/>
      <c r="AB331" s="95"/>
      <c r="AE331" s="94"/>
      <c r="AH331" s="95"/>
      <c r="AK331" s="94"/>
      <c r="AN331" s="95"/>
      <c r="AQ331" s="94"/>
      <c r="AT331" s="95"/>
      <c r="AW331" s="94"/>
      <c r="AZ331" s="95"/>
      <c r="BC331" s="94"/>
      <c r="BF331" s="95"/>
      <c r="BI331" s="94"/>
      <c r="BL331" s="95"/>
      <c r="BO331" s="94"/>
      <c r="BR331" s="95"/>
      <c r="BU331" s="94"/>
      <c r="BX331" s="95"/>
      <c r="CA331" s="94"/>
      <c r="CD331" s="95"/>
      <c r="CG331" s="94"/>
      <c r="CJ331" s="95"/>
      <c r="CM331" s="94"/>
      <c r="CP331" s="95"/>
      <c r="CS331" s="94"/>
      <c r="CV331" s="95"/>
      <c r="CY331" s="94"/>
      <c r="DB331" s="95"/>
      <c r="DE331" s="94"/>
      <c r="DH331" s="95"/>
      <c r="DK331" s="94"/>
      <c r="DN331" s="95"/>
      <c r="DQ331" s="94"/>
      <c r="DT331" s="95"/>
      <c r="DW331" s="94"/>
      <c r="DZ331" s="95"/>
      <c r="EC331" s="94"/>
      <c r="EF331" s="95"/>
      <c r="EI331" s="94"/>
      <c r="EL331" s="95"/>
      <c r="EO331" s="94"/>
      <c r="ER331" s="95"/>
      <c r="EU331" s="94"/>
      <c r="EX331" s="95"/>
      <c r="FA331" s="94"/>
      <c r="FD331" s="95"/>
      <c r="FG331" s="94"/>
      <c r="FJ331" s="95"/>
      <c r="FM331" s="94"/>
      <c r="FP331" s="95"/>
      <c r="FS331" s="94"/>
      <c r="FV331" s="95"/>
      <c r="FY331" s="94"/>
      <c r="GB331" s="95"/>
      <c r="GE331" s="94"/>
      <c r="GH331" s="95"/>
      <c r="GK331" s="94"/>
      <c r="GN331" s="95"/>
      <c r="GQ331" s="94"/>
      <c r="GT331" s="95"/>
      <c r="GW331" s="94"/>
      <c r="GZ331" s="95"/>
      <c r="HC331" s="94"/>
      <c r="HF331" s="95"/>
      <c r="HI331" s="94"/>
      <c r="HL331" s="95"/>
      <c r="HO331" s="94"/>
      <c r="HR331" s="95"/>
      <c r="HU331" s="94"/>
      <c r="HX331" s="95"/>
      <c r="IA331" s="94"/>
      <c r="ID331" s="95"/>
      <c r="IG331" s="94"/>
      <c r="IJ331" s="95"/>
      <c r="IM331" s="94"/>
      <c r="IP331" s="95"/>
      <c r="IS331" s="94"/>
    </row>
    <row r="332" s="3" customFormat="true" ht="114.25" hidden="false" customHeight="true" outlineLevel="0" collapsed="false">
      <c r="B332" s="96" t="s">
        <v>164</v>
      </c>
      <c r="C332" s="96"/>
      <c r="D332" s="96"/>
    </row>
    <row r="333" s="3" customFormat="true" ht="14.4" hidden="false" customHeight="true" outlineLevel="0" collapsed="false">
      <c r="A333" s="91"/>
      <c r="B333" s="92"/>
      <c r="C333" s="91"/>
      <c r="D333" s="91"/>
      <c r="E333" s="93"/>
      <c r="F333" s="91"/>
      <c r="G333" s="94"/>
      <c r="J333" s="95"/>
      <c r="M333" s="94"/>
      <c r="Q333" s="95"/>
      <c r="T333" s="94"/>
      <c r="V333" s="95"/>
      <c r="Y333" s="94"/>
      <c r="AB333" s="95"/>
      <c r="AE333" s="94"/>
      <c r="AH333" s="95"/>
      <c r="AK333" s="94"/>
      <c r="AN333" s="95"/>
      <c r="AQ333" s="94"/>
      <c r="AT333" s="95"/>
      <c r="AW333" s="94"/>
      <c r="AZ333" s="95"/>
      <c r="BC333" s="94"/>
      <c r="BF333" s="95"/>
      <c r="BI333" s="94"/>
      <c r="BL333" s="95"/>
      <c r="BO333" s="94"/>
      <c r="BR333" s="95"/>
      <c r="BU333" s="94"/>
      <c r="BX333" s="95"/>
      <c r="CA333" s="94"/>
      <c r="CD333" s="95"/>
      <c r="CG333" s="94"/>
      <c r="CJ333" s="95"/>
      <c r="CM333" s="94"/>
      <c r="CP333" s="95"/>
      <c r="CS333" s="94"/>
      <c r="CV333" s="95"/>
      <c r="CY333" s="94"/>
      <c r="DB333" s="95"/>
      <c r="DE333" s="94"/>
      <c r="DH333" s="95"/>
      <c r="DK333" s="94"/>
      <c r="DN333" s="95"/>
      <c r="DQ333" s="94"/>
      <c r="DT333" s="95"/>
      <c r="DW333" s="94"/>
      <c r="DZ333" s="95"/>
      <c r="EC333" s="94"/>
      <c r="EF333" s="95"/>
      <c r="EI333" s="94"/>
      <c r="EL333" s="95"/>
      <c r="EO333" s="94"/>
      <c r="ER333" s="95"/>
      <c r="EU333" s="94"/>
      <c r="EX333" s="95"/>
      <c r="FA333" s="94"/>
      <c r="FD333" s="95"/>
      <c r="FG333" s="94"/>
      <c r="FJ333" s="95"/>
      <c r="FM333" s="94"/>
      <c r="FP333" s="95"/>
      <c r="FS333" s="94"/>
      <c r="FV333" s="95"/>
      <c r="FY333" s="94"/>
      <c r="GB333" s="95"/>
      <c r="GE333" s="94"/>
      <c r="GH333" s="95"/>
      <c r="GK333" s="94"/>
      <c r="GN333" s="95"/>
      <c r="GQ333" s="94"/>
      <c r="GT333" s="95"/>
      <c r="GW333" s="94"/>
      <c r="GZ333" s="95"/>
      <c r="HC333" s="94"/>
      <c r="HF333" s="95"/>
      <c r="HI333" s="94"/>
      <c r="HL333" s="95"/>
      <c r="HO333" s="94"/>
      <c r="HR333" s="95"/>
      <c r="HU333" s="94"/>
      <c r="HX333" s="95"/>
      <c r="IA333" s="94"/>
      <c r="ID333" s="95"/>
      <c r="IG333" s="94"/>
      <c r="IJ333" s="95"/>
      <c r="IM333" s="94"/>
      <c r="IP333" s="95"/>
      <c r="IS333" s="94"/>
    </row>
    <row r="334" customFormat="false" ht="5.1" hidden="false" customHeight="true" outlineLevel="0" collapsed="false">
      <c r="A334" s="74"/>
      <c r="B334" s="74"/>
      <c r="C334" s="74"/>
      <c r="D334" s="74"/>
      <c r="E334" s="74"/>
      <c r="F334" s="74"/>
      <c r="G334" s="74"/>
      <c r="H334" s="74"/>
      <c r="I334" s="74"/>
      <c r="J334" s="74"/>
      <c r="K334" s="74"/>
      <c r="L334" s="74"/>
      <c r="M334" s="74"/>
      <c r="N334" s="74"/>
      <c r="O334" s="74"/>
      <c r="P334" s="74"/>
      <c r="Q334" s="74"/>
    </row>
    <row r="335" customFormat="false" ht="31.45" hidden="false" customHeight="true" outlineLevel="0" collapsed="false">
      <c r="A335" s="2" t="s">
        <v>16</v>
      </c>
      <c r="B335" s="2"/>
      <c r="C335" s="2"/>
      <c r="D335" s="2"/>
      <c r="E335" s="2"/>
      <c r="F335" s="2"/>
      <c r="G335" s="2"/>
      <c r="H335" s="2"/>
      <c r="I335" s="2"/>
      <c r="J335" s="2"/>
      <c r="K335" s="2"/>
      <c r="L335" s="2"/>
      <c r="M335" s="2"/>
      <c r="N335" s="2"/>
      <c r="O335" s="2"/>
      <c r="P335" s="2"/>
      <c r="Q335" s="2"/>
    </row>
  </sheetData>
  <mergeCells count="330">
    <mergeCell ref="A1:F1"/>
    <mergeCell ref="B2:D2"/>
    <mergeCell ref="A3:Q3"/>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Q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Q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Q84"/>
    <mergeCell ref="B85:D85"/>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Q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Q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1:D161"/>
    <mergeCell ref="B162:D162"/>
    <mergeCell ref="B163:D163"/>
    <mergeCell ref="B164:D164"/>
    <mergeCell ref="B165:Q165"/>
    <mergeCell ref="B166:D166"/>
    <mergeCell ref="B167:D167"/>
    <mergeCell ref="B168:D168"/>
    <mergeCell ref="B169:D169"/>
    <mergeCell ref="B170:D170"/>
    <mergeCell ref="B171:D171"/>
    <mergeCell ref="B172:D172"/>
    <mergeCell ref="B173:D173"/>
    <mergeCell ref="B174:D174"/>
    <mergeCell ref="B175:D175"/>
    <mergeCell ref="B176:D176"/>
    <mergeCell ref="B177:D177"/>
    <mergeCell ref="B178:D178"/>
    <mergeCell ref="B179:D179"/>
    <mergeCell ref="B180:D180"/>
    <mergeCell ref="B181:D181"/>
    <mergeCell ref="B182:D182"/>
    <mergeCell ref="B183:D183"/>
    <mergeCell ref="B184:D184"/>
    <mergeCell ref="B185:D185"/>
    <mergeCell ref="B186:D186"/>
    <mergeCell ref="B187:D187"/>
    <mergeCell ref="B188:D188"/>
    <mergeCell ref="B189:D189"/>
    <mergeCell ref="B190:D190"/>
    <mergeCell ref="B191:D191"/>
    <mergeCell ref="A192:Q192"/>
    <mergeCell ref="B193:D193"/>
    <mergeCell ref="B194:D194"/>
    <mergeCell ref="B195:D195"/>
    <mergeCell ref="B196:D196"/>
    <mergeCell ref="B197:D197"/>
    <mergeCell ref="B198:D198"/>
    <mergeCell ref="B199:D199"/>
    <mergeCell ref="B200:D200"/>
    <mergeCell ref="B201:D201"/>
    <mergeCell ref="B202:D202"/>
    <mergeCell ref="B203:D203"/>
    <mergeCell ref="B204:D204"/>
    <mergeCell ref="B205:D205"/>
    <mergeCell ref="B206:D206"/>
    <mergeCell ref="B207:D207"/>
    <mergeCell ref="B208:D208"/>
    <mergeCell ref="B209:D209"/>
    <mergeCell ref="B210:D210"/>
    <mergeCell ref="B211:D211"/>
    <mergeCell ref="B212:D212"/>
    <mergeCell ref="B213:D213"/>
    <mergeCell ref="B214:D214"/>
    <mergeCell ref="B215:D215"/>
    <mergeCell ref="B216:D216"/>
    <mergeCell ref="B217:D217"/>
    <mergeCell ref="B218:D218"/>
    <mergeCell ref="A219:Q219"/>
    <mergeCell ref="B221:D221"/>
    <mergeCell ref="B223:D223"/>
    <mergeCell ref="A225:Q225"/>
    <mergeCell ref="A226:F226"/>
    <mergeCell ref="B227:D227"/>
    <mergeCell ref="A228:Q228"/>
    <mergeCell ref="B229:D229"/>
    <mergeCell ref="B230:D230"/>
    <mergeCell ref="B231:D231"/>
    <mergeCell ref="B232:D232"/>
    <mergeCell ref="B233:D233"/>
    <mergeCell ref="B234:D234"/>
    <mergeCell ref="B235:D235"/>
    <mergeCell ref="B236:D236"/>
    <mergeCell ref="B237:D237"/>
    <mergeCell ref="B238:D238"/>
    <mergeCell ref="B239:D239"/>
    <mergeCell ref="B240:D240"/>
    <mergeCell ref="B241:D241"/>
    <mergeCell ref="B242:D242"/>
    <mergeCell ref="B243:D243"/>
    <mergeCell ref="B244:D244"/>
    <mergeCell ref="A245:Q245"/>
    <mergeCell ref="B246:D246"/>
    <mergeCell ref="B247:D247"/>
    <mergeCell ref="B248:D248"/>
    <mergeCell ref="B249:D249"/>
    <mergeCell ref="B250:D250"/>
    <mergeCell ref="B251:D251"/>
    <mergeCell ref="B252:D252"/>
    <mergeCell ref="B253:D253"/>
    <mergeCell ref="B254:D254"/>
    <mergeCell ref="B255:D255"/>
    <mergeCell ref="B256:D256"/>
    <mergeCell ref="B257:D257"/>
    <mergeCell ref="B258:D258"/>
    <mergeCell ref="B259:D259"/>
    <mergeCell ref="B260:D260"/>
    <mergeCell ref="B261:D261"/>
    <mergeCell ref="A262:Q262"/>
    <mergeCell ref="B263:D263"/>
    <mergeCell ref="B264:D264"/>
    <mergeCell ref="B265:D265"/>
    <mergeCell ref="B266:D266"/>
    <mergeCell ref="B267:D267"/>
    <mergeCell ref="B268:D268"/>
    <mergeCell ref="B269:D269"/>
    <mergeCell ref="B270:D270"/>
    <mergeCell ref="B271:D271"/>
    <mergeCell ref="B272:D272"/>
    <mergeCell ref="B273:D273"/>
    <mergeCell ref="B274:D274"/>
    <mergeCell ref="B275:D275"/>
    <mergeCell ref="B276:D276"/>
    <mergeCell ref="B277:D277"/>
    <mergeCell ref="B278:D278"/>
    <mergeCell ref="A279:Q279"/>
    <mergeCell ref="B280:D280"/>
    <mergeCell ref="B281:D281"/>
    <mergeCell ref="B282:D282"/>
    <mergeCell ref="B283:D283"/>
    <mergeCell ref="B284:D284"/>
    <mergeCell ref="B285:D285"/>
    <mergeCell ref="B286:D286"/>
    <mergeCell ref="B287:D287"/>
    <mergeCell ref="B288:D288"/>
    <mergeCell ref="B289:D289"/>
    <mergeCell ref="B290:D290"/>
    <mergeCell ref="B291:D291"/>
    <mergeCell ref="B292:D292"/>
    <mergeCell ref="B293:D293"/>
    <mergeCell ref="B294:D294"/>
    <mergeCell ref="B295:D295"/>
    <mergeCell ref="A296:Q296"/>
    <mergeCell ref="B297:D297"/>
    <mergeCell ref="B298:D298"/>
    <mergeCell ref="B299:D299"/>
    <mergeCell ref="B300:D300"/>
    <mergeCell ref="B301:D301"/>
    <mergeCell ref="B302:D302"/>
    <mergeCell ref="B303:D303"/>
    <mergeCell ref="B304:D304"/>
    <mergeCell ref="B305:D305"/>
    <mergeCell ref="B306:D306"/>
    <mergeCell ref="B307:D307"/>
    <mergeCell ref="B308:D308"/>
    <mergeCell ref="B309:D309"/>
    <mergeCell ref="B310:D310"/>
    <mergeCell ref="B311:D311"/>
    <mergeCell ref="B312:D312"/>
    <mergeCell ref="A313:Q313"/>
    <mergeCell ref="B314:D314"/>
    <mergeCell ref="B315:D315"/>
    <mergeCell ref="B316:D316"/>
    <mergeCell ref="B317:D317"/>
    <mergeCell ref="B318:D318"/>
    <mergeCell ref="B319:D319"/>
    <mergeCell ref="B320:D320"/>
    <mergeCell ref="B321:D321"/>
    <mergeCell ref="B322:D322"/>
    <mergeCell ref="B323:D323"/>
    <mergeCell ref="B324:D324"/>
    <mergeCell ref="B325:D325"/>
    <mergeCell ref="B326:D326"/>
    <mergeCell ref="B327:D327"/>
    <mergeCell ref="B328:D328"/>
    <mergeCell ref="B329:D329"/>
    <mergeCell ref="A330:Q330"/>
    <mergeCell ref="B332:D332"/>
    <mergeCell ref="A334:Q334"/>
    <mergeCell ref="A335:Q335"/>
  </mergeCells>
  <dataValidations count="3">
    <dataValidation allowBlank="true" errorStyle="stop" operator="equal" showDropDown="false" showErrorMessage="true" showInputMessage="false" sqref="B5 B32" type="list">
      <mc:AlternateContent xmlns:x12ac="http://schemas.microsoft.com/office/spreadsheetml/2011/1/ac" xmlns:mc="http://schemas.openxmlformats.org/markup-compatibility/2006">
        <mc:Choice Requires="x12ac">
          <x12ac:list>"Buderus: M/N GC124/3II; 74,000BTU; AFUE 85%","Buderus: M/N GC124/4II; 103,000BTU; AFUE 85%"</x12ac:list>
        </mc:Choice>
        <mc:Fallback>
          <formula1>"Buderus: M/N GC124/3II; 74,000BTU; AFUE 85%,Buderus: M/N GC124/4II; 103,000BTU; AFUE 85%"</formula1>
        </mc:Fallback>
      </mc:AlternateContent>
      <formula2>0</formula2>
    </dataValidation>
    <dataValidation allowBlank="true" errorStyle="stop" operator="equal" showDropDown="false" showErrorMessage="true" showInputMessage="false" sqref="A229:A236 A246:A253" type="list">
      <mc:AlternateContent xmlns:x12ac="http://schemas.microsoft.com/office/spreadsheetml/2011/1/ac" xmlns:mc="http://schemas.openxmlformats.org/markup-compatibility/2006">
        <mc:Choice Requires="x12ac">
          <x12ac:list>"Williamson: M/N GWC-070-W; 070,000BTU; AFUE 91%","Williamson: M/N GWC-105-W; 105,000BTU; AFUE 91%"</x12ac:list>
        </mc:Choice>
        <mc:Fallback>
          <formula1>"Williamson: M/N GWC-070-W; 070,000BTU; AFUE 91%,Williamson: M/N GWC-105-W; 105,000BTU; AFUE 91%"</formula1>
        </mc:Fallback>
      </mc:AlternateContent>
      <formula2>0</formula2>
    </dataValidation>
    <dataValidation allowBlank="true" errorStyle="stop" operator="equal" showDropDown="false" showErrorMessage="true" showInputMessage="false" sqref="B281 B289" type="list">
      <mc:AlternateContent xmlns:x12ac="http://schemas.microsoft.com/office/spreadsheetml/2011/1/ac" xmlns:mc="http://schemas.openxmlformats.org/markup-compatibility/2006">
        <mc:Choice Requires="x12ac">
          <x12ac:list>"Williamson: M/N GWC-140-W; 140,000BTU; AFUE 91%","Williamson: M/N GWC-175-W; 175,000BTU; AFUE 91%"</x12ac:list>
        </mc:Choice>
        <mc:Fallback>
          <formula1>"Williamson: M/N GWC-140-W; 140,000BTU; AFUE 91%,Williamson: M/N GWC-175-W; 175,000BTU; AFUE 91%"</formula1>
        </mc:Fallback>
      </mc:AlternateContent>
      <formula2>0</formula2>
    </dataValidation>
  </dataValidations>
  <printOptions headings="false" gridLines="false" gridLinesSet="true" horizontalCentered="true" verticalCentered="false"/>
  <pageMargins left="0.4" right="0.393055555555556" top="0.752777777777778" bottom="0.029861111111111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3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L13" activeCellId="0" sqref="L13"/>
    </sheetView>
  </sheetViews>
  <sheetFormatPr defaultColWidth="13.09375" defaultRowHeight="12.8" zeroHeight="false" outlineLevelRow="0" outlineLevelCol="0"/>
  <cols>
    <col collapsed="false" customWidth="true" hidden="false" outlineLevel="0" max="3" min="1" style="3" width="11.48"/>
    <col collapsed="false" customWidth="true" hidden="false" outlineLevel="0" max="4" min="4" style="3" width="22.47"/>
    <col collapsed="false" customWidth="true" hidden="false" outlineLevel="0" max="9" min="5" style="3" width="11.48"/>
    <col collapsed="false" customWidth="true" hidden="false" outlineLevel="0" max="10" min="10" style="3" width="12.48"/>
    <col collapsed="false" customWidth="true" hidden="false" outlineLevel="0" max="257" min="11" style="3" width="11.48"/>
  </cols>
  <sheetData>
    <row r="1" customFormat="false" ht="28.8" hidden="false" customHeight="true" outlineLevel="0" collapsed="false">
      <c r="A1" s="298" t="s">
        <v>165</v>
      </c>
      <c r="B1" s="298"/>
      <c r="C1" s="298"/>
      <c r="D1" s="298"/>
      <c r="E1" s="298"/>
      <c r="F1" s="298"/>
      <c r="G1" s="64"/>
      <c r="H1" s="299"/>
      <c r="I1" s="64"/>
    </row>
    <row r="2" customFormat="false" ht="15.9" hidden="false" customHeight="true" outlineLevel="0" collapsed="false">
      <c r="A2" s="37" t="s">
        <v>27</v>
      </c>
      <c r="B2" s="37" t="s">
        <v>28</v>
      </c>
      <c r="C2" s="37"/>
      <c r="D2" s="37"/>
      <c r="E2" s="37" t="s">
        <v>29</v>
      </c>
      <c r="F2" s="37" t="s">
        <v>30</v>
      </c>
      <c r="L2" s="123"/>
      <c r="M2" s="124"/>
      <c r="N2" s="125"/>
      <c r="O2" s="121"/>
    </row>
    <row r="3" customFormat="false" ht="5.1" hidden="false" customHeight="true" outlineLevel="0" collapsed="false">
      <c r="A3" s="74"/>
      <c r="B3" s="74"/>
      <c r="C3" s="74"/>
      <c r="D3" s="74"/>
      <c r="E3" s="74"/>
      <c r="F3" s="74"/>
      <c r="G3" s="74"/>
      <c r="H3" s="74"/>
      <c r="I3" s="74"/>
      <c r="J3" s="74"/>
      <c r="K3" s="74"/>
      <c r="L3" s="74"/>
      <c r="M3" s="74"/>
      <c r="N3" s="74"/>
      <c r="O3" s="74"/>
      <c r="P3" s="74"/>
      <c r="Q3" s="74"/>
    </row>
    <row r="4" customFormat="false" ht="14.75" hidden="false" customHeight="true" outlineLevel="0" collapsed="false">
      <c r="A4" s="39"/>
      <c r="B4" s="101" t="s">
        <v>165</v>
      </c>
      <c r="C4" s="101"/>
      <c r="D4" s="101"/>
      <c r="E4" s="300"/>
      <c r="F4" s="111"/>
      <c r="G4" s="43" t="s">
        <v>33</v>
      </c>
      <c r="H4" s="44" t="s">
        <v>34</v>
      </c>
      <c r="I4" s="301" t="s">
        <v>35</v>
      </c>
      <c r="J4" s="302" t="s">
        <v>36</v>
      </c>
      <c r="K4" s="301" t="s">
        <v>37</v>
      </c>
      <c r="L4" s="302" t="s">
        <v>38</v>
      </c>
      <c r="M4" s="301" t="s">
        <v>39</v>
      </c>
      <c r="N4" s="302" t="s">
        <v>40</v>
      </c>
      <c r="O4" s="301" t="s">
        <v>41</v>
      </c>
      <c r="P4" s="46" t="s">
        <v>42</v>
      </c>
      <c r="Q4" s="47" t="s">
        <v>43</v>
      </c>
    </row>
    <row r="5" customFormat="false" ht="14.65" hidden="false" customHeight="true" outlineLevel="0" collapsed="false">
      <c r="A5" s="303" t="n">
        <v>1</v>
      </c>
      <c r="B5" s="220" t="s">
        <v>166</v>
      </c>
      <c r="C5" s="220" t="n">
        <v>165</v>
      </c>
      <c r="D5" s="220" t="n">
        <v>215</v>
      </c>
      <c r="E5" s="102" t="n">
        <f aca="false">Q5</f>
        <v>86.26982</v>
      </c>
      <c r="F5" s="42" t="n">
        <f aca="false">E5*A5</f>
        <v>86.26982</v>
      </c>
      <c r="G5" s="49" t="s">
        <v>167</v>
      </c>
      <c r="H5" s="304" t="n">
        <v>62.02</v>
      </c>
      <c r="I5" s="133" t="n">
        <v>1</v>
      </c>
      <c r="J5" s="52" t="n">
        <f aca="false">I5*H5</f>
        <v>62.02</v>
      </c>
      <c r="K5" s="51" t="n">
        <f aca="false">'INCREASE, LABOR, 911, WARRANTY,'!$A$13</f>
        <v>1.07</v>
      </c>
      <c r="L5" s="52" t="n">
        <f aca="false">J5*K5</f>
        <v>66.3614</v>
      </c>
      <c r="M5" s="51" t="n">
        <f aca="false">'INCREASE, LABOR, 911, WARRANTY,'!$A$17</f>
        <v>1.3</v>
      </c>
      <c r="N5" s="52" t="n">
        <f aca="false">L5*M5</f>
        <v>86.26982</v>
      </c>
      <c r="O5" s="53" t="n">
        <v>1</v>
      </c>
      <c r="P5" s="305" t="n">
        <f aca="false">'INCREASE, LABOR, 911, WARRANTY,'!$E$9</f>
        <v>0</v>
      </c>
      <c r="Q5" s="135" t="n">
        <f aca="false">(N5*O5)+(O5*P5)</f>
        <v>86.26982</v>
      </c>
    </row>
    <row r="6" customFormat="false" ht="14.65" hidden="false" customHeight="true" outlineLevel="0" collapsed="false">
      <c r="A6" s="303" t="n">
        <v>1</v>
      </c>
      <c r="B6" s="220" t="s">
        <v>168</v>
      </c>
      <c r="C6" s="220"/>
      <c r="D6" s="220"/>
      <c r="E6" s="102" t="n">
        <f aca="false">Q6</f>
        <v>35.0532</v>
      </c>
      <c r="F6" s="42" t="n">
        <f aca="false">E6*A6</f>
        <v>35.0532</v>
      </c>
      <c r="G6" s="77" t="s">
        <v>169</v>
      </c>
      <c r="H6" s="306" t="n">
        <v>25.2</v>
      </c>
      <c r="I6" s="136" t="n">
        <f aca="false">'INCREASE, LABOR, 911, WARRANTY,'!$A$6</f>
        <v>1</v>
      </c>
      <c r="J6" s="52" t="n">
        <f aca="false">I6*H6</f>
        <v>25.2</v>
      </c>
      <c r="K6" s="51" t="n">
        <f aca="false">'INCREASE, LABOR, 911, WARRANTY,'!$A$13</f>
        <v>1.07</v>
      </c>
      <c r="L6" s="52" t="n">
        <f aca="false">J6*K6</f>
        <v>26.964</v>
      </c>
      <c r="M6" s="51" t="n">
        <f aca="false">'INCREASE, LABOR, 911, WARRANTY,'!$A$17</f>
        <v>1.3</v>
      </c>
      <c r="N6" s="52" t="n">
        <f aca="false">L6*M6</f>
        <v>35.0532</v>
      </c>
      <c r="O6" s="53" t="n">
        <v>1</v>
      </c>
      <c r="P6" s="137" t="n">
        <v>0</v>
      </c>
      <c r="Q6" s="135" t="n">
        <f aca="false">(N6*O6)+(O6*P6)</f>
        <v>35.0532</v>
      </c>
    </row>
    <row r="7" customFormat="false" ht="14.65" hidden="false" customHeight="true" outlineLevel="0" collapsed="false">
      <c r="A7" s="303" t="n">
        <v>1</v>
      </c>
      <c r="B7" s="220" t="s">
        <v>46</v>
      </c>
      <c r="C7" s="220"/>
      <c r="D7" s="220"/>
      <c r="E7" s="102" t="n">
        <f aca="false">'INCREASE, LABOR, 911, WARRANTY,'!$C$5</f>
        <v>175</v>
      </c>
      <c r="F7" s="42" t="n">
        <f aca="false">E7*A7</f>
        <v>175</v>
      </c>
      <c r="G7" s="77" t="s">
        <v>170</v>
      </c>
      <c r="H7" s="306" t="n">
        <v>20.86</v>
      </c>
      <c r="I7" s="138" t="n">
        <f aca="false">'INCREASE, LABOR, 911, WARRANTY,'!$A$6</f>
        <v>1</v>
      </c>
      <c r="J7" s="59" t="n">
        <f aca="false">I7*H7</f>
        <v>20.86</v>
      </c>
      <c r="K7" s="58" t="n">
        <f aca="false">'INCREASE, LABOR, 911, WARRANTY,'!$A$13</f>
        <v>1.07</v>
      </c>
      <c r="L7" s="59" t="n">
        <f aca="false">J7*K7</f>
        <v>22.3202</v>
      </c>
      <c r="M7" s="58" t="n">
        <f aca="false">'INCREASE, LABOR, 911, WARRANTY,'!$A$17</f>
        <v>1.3</v>
      </c>
      <c r="N7" s="59" t="n">
        <f aca="false">L7*M7</f>
        <v>29.01626</v>
      </c>
      <c r="O7" s="60" t="n">
        <v>1</v>
      </c>
      <c r="P7" s="140" t="n">
        <v>0</v>
      </c>
      <c r="Q7" s="108" t="n">
        <f aca="false">(N7*O7)+(O7*P7)</f>
        <v>29.01626</v>
      </c>
    </row>
    <row r="8" customFormat="false" ht="14.65" hidden="false" customHeight="true" outlineLevel="0" collapsed="false">
      <c r="A8" s="307"/>
      <c r="B8" s="189"/>
      <c r="C8" s="189"/>
      <c r="D8" s="189"/>
      <c r="E8" s="307"/>
      <c r="F8" s="57" t="n">
        <f aca="false">SUM(F5:F7)</f>
        <v>296.32302</v>
      </c>
      <c r="I8" s="68"/>
      <c r="J8" s="143"/>
      <c r="K8" s="216"/>
      <c r="L8" s="143"/>
      <c r="M8" s="68"/>
      <c r="N8" s="143"/>
      <c r="O8" s="308"/>
      <c r="P8" s="67" t="s">
        <v>51</v>
      </c>
      <c r="Q8" s="309" t="n">
        <f aca="false">SUM(Q5:Q7)</f>
        <v>150.33928</v>
      </c>
    </row>
    <row r="9" customFormat="false" ht="14.65" hidden="false" customHeight="true" outlineLevel="0" collapsed="false">
      <c r="A9" s="310"/>
      <c r="B9" s="184"/>
      <c r="C9" s="184"/>
      <c r="D9" s="184"/>
      <c r="E9" s="200"/>
      <c r="F9" s="42"/>
      <c r="G9" s="311"/>
      <c r="H9" s="117"/>
      <c r="I9" s="117"/>
      <c r="J9" s="117"/>
      <c r="K9" s="125"/>
      <c r="L9" s="100"/>
      <c r="M9" s="64"/>
      <c r="N9" s="64"/>
      <c r="O9" s="64"/>
      <c r="P9" s="64"/>
    </row>
    <row r="10" customFormat="false" ht="14.65" hidden="false" customHeight="true" outlineLevel="0" collapsed="false">
      <c r="A10" s="307"/>
      <c r="B10" s="189"/>
      <c r="C10" s="189"/>
      <c r="D10" s="189"/>
      <c r="E10" s="307"/>
      <c r="F10" s="111"/>
      <c r="I10" s="221"/>
    </row>
    <row r="11" customFormat="false" ht="5.1" hidden="false" customHeight="true" outlineLevel="0" collapsed="false">
      <c r="A11" s="74"/>
      <c r="B11" s="74"/>
      <c r="C11" s="74"/>
      <c r="D11" s="74"/>
      <c r="E11" s="74"/>
      <c r="F11" s="74"/>
      <c r="G11" s="74"/>
      <c r="H11" s="74"/>
      <c r="I11" s="74"/>
      <c r="J11" s="74"/>
      <c r="K11" s="74"/>
      <c r="L11" s="74"/>
      <c r="M11" s="74"/>
      <c r="N11" s="74"/>
      <c r="O11" s="74"/>
      <c r="P11" s="74"/>
      <c r="Q11" s="74"/>
    </row>
    <row r="12" customFormat="false" ht="14.65" hidden="false" customHeight="true" outlineLevel="0" collapsed="false">
      <c r="A12" s="91"/>
      <c r="B12" s="92" t="s">
        <v>28</v>
      </c>
      <c r="C12" s="91"/>
      <c r="D12" s="91"/>
      <c r="E12" s="93"/>
      <c r="F12" s="91"/>
      <c r="I12" s="221"/>
    </row>
    <row r="13" customFormat="false" ht="70.55" hidden="false" customHeight="true" outlineLevel="0" collapsed="false">
      <c r="A13" s="312"/>
      <c r="B13" s="117" t="s">
        <v>171</v>
      </c>
      <c r="C13" s="117"/>
      <c r="D13" s="117"/>
      <c r="E13" s="64"/>
      <c r="F13" s="64"/>
      <c r="I13" s="221"/>
    </row>
    <row r="14" customFormat="false" ht="14.65" hidden="false" customHeight="true" outlineLevel="0" collapsed="false">
      <c r="A14" s="91"/>
      <c r="B14" s="92"/>
      <c r="C14" s="91"/>
      <c r="D14" s="91"/>
      <c r="E14" s="93"/>
      <c r="F14" s="91"/>
      <c r="I14" s="221"/>
    </row>
    <row r="15" customFormat="false" ht="31.45" hidden="false" customHeight="true" outlineLevel="0" collapsed="false">
      <c r="A15" s="119" t="s">
        <v>16</v>
      </c>
      <c r="B15" s="119"/>
      <c r="C15" s="119"/>
      <c r="D15" s="119"/>
      <c r="E15" s="119"/>
      <c r="F15" s="119"/>
      <c r="G15" s="119"/>
      <c r="H15" s="119"/>
      <c r="I15" s="119"/>
      <c r="J15" s="119"/>
    </row>
    <row r="16" customFormat="false" ht="12.45" hidden="false" customHeight="true" outlineLevel="0" collapsed="false">
      <c r="A16" s="64"/>
      <c r="B16" s="64"/>
      <c r="C16" s="64"/>
      <c r="D16" s="64"/>
      <c r="E16" s="64"/>
      <c r="F16" s="64"/>
    </row>
    <row r="17" customFormat="false" ht="12.45" hidden="false" customHeight="true" outlineLevel="0" collapsed="false">
      <c r="A17" s="120"/>
    </row>
    <row r="18" customFormat="false" ht="14.65" hidden="false" customHeight="true" outlineLevel="0" collapsed="false"/>
    <row r="19" customFormat="false" ht="14.65" hidden="false" customHeight="true" outlineLevel="0" collapsed="false"/>
    <row r="20" customFormat="false" ht="14.65" hidden="false" customHeight="true" outlineLevel="0" collapsed="false"/>
    <row r="21" customFormat="false" ht="14.65" hidden="false" customHeight="true" outlineLevel="0" collapsed="false"/>
    <row r="22" customFormat="false" ht="14.65" hidden="false" customHeight="true" outlineLevel="0" collapsed="false"/>
    <row r="23" customFormat="false" ht="14.65" hidden="false" customHeight="true" outlineLevel="0" collapsed="false"/>
    <row r="24" customFormat="false" ht="14.65" hidden="false" customHeight="true" outlineLevel="0" collapsed="false">
      <c r="C24" s="120"/>
    </row>
    <row r="25" customFormat="false" ht="14.65" hidden="false" customHeight="true" outlineLevel="0" collapsed="false"/>
    <row r="26" customFormat="false" ht="14.65" hidden="false" customHeight="true" outlineLevel="0" collapsed="false">
      <c r="C26" s="120"/>
    </row>
    <row r="27" customFormat="false" ht="14.65" hidden="false" customHeight="true" outlineLevel="0" collapsed="false"/>
    <row r="28" customFormat="false" ht="12.8" hidden="false" customHeight="false" outlineLevel="0" collapsed="false">
      <c r="C28" s="120"/>
    </row>
    <row r="30" customFormat="false" ht="12.8" hidden="false" customHeight="false" outlineLevel="0" collapsed="false">
      <c r="C30" s="120"/>
    </row>
    <row r="32" customFormat="false" ht="12.8" hidden="false" customHeight="false" outlineLevel="0" collapsed="false">
      <c r="C32" s="120"/>
    </row>
    <row r="34" customFormat="false" ht="12.8" hidden="false" customHeight="false" outlineLevel="0" collapsed="false">
      <c r="C34" s="120"/>
    </row>
    <row r="36" customFormat="false" ht="12.8" hidden="false" customHeight="false" outlineLevel="0" collapsed="false">
      <c r="C36" s="120"/>
    </row>
  </sheetData>
  <mergeCells count="14">
    <mergeCell ref="A1:F1"/>
    <mergeCell ref="B2:D2"/>
    <mergeCell ref="A3:Q3"/>
    <mergeCell ref="B4:D4"/>
    <mergeCell ref="B5:D5"/>
    <mergeCell ref="B6:D6"/>
    <mergeCell ref="B7:D7"/>
    <mergeCell ref="B8:D8"/>
    <mergeCell ref="B9:D9"/>
    <mergeCell ref="H9:J9"/>
    <mergeCell ref="B10:D10"/>
    <mergeCell ref="A11:Q11"/>
    <mergeCell ref="B13:D13"/>
    <mergeCell ref="A15:J15"/>
  </mergeCells>
  <printOptions headings="false" gridLines="false" gridLinesSet="true" horizontalCentered="false" verticalCentered="false"/>
  <pageMargins left="0.7875" right="0.7875" top="0.7875" bottom="0.78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R17"/>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I8" activeCellId="0" sqref="I8"/>
    </sheetView>
  </sheetViews>
  <sheetFormatPr defaultColWidth="13.09375" defaultRowHeight="12.8" zeroHeight="false" outlineLevelRow="0" outlineLevelCol="0"/>
  <sheetData>
    <row r="1" s="3" customFormat="true" ht="28.8" hidden="false" customHeight="true" outlineLevel="0" collapsed="false">
      <c r="A1" s="99" t="s">
        <v>172</v>
      </c>
      <c r="B1" s="99"/>
      <c r="C1" s="99"/>
      <c r="D1" s="99"/>
      <c r="E1" s="99"/>
      <c r="F1" s="99"/>
      <c r="K1" s="64"/>
      <c r="L1" s="64"/>
      <c r="M1" s="121"/>
      <c r="N1" s="121"/>
    </row>
    <row r="2" s="246" customFormat="true" ht="15.9" hidden="false" customHeight="true" outlineLevel="0" collapsed="false">
      <c r="A2" s="37" t="s">
        <v>27</v>
      </c>
      <c r="B2" s="37" t="s">
        <v>28</v>
      </c>
      <c r="C2" s="37"/>
      <c r="D2" s="37"/>
      <c r="E2" s="37" t="s">
        <v>29</v>
      </c>
      <c r="F2" s="37" t="s">
        <v>30</v>
      </c>
      <c r="K2" s="247"/>
      <c r="L2" s="248"/>
      <c r="M2" s="249"/>
      <c r="N2" s="250"/>
    </row>
    <row r="3" s="3" customFormat="true" ht="5.1" hidden="false" customHeight="true" outlineLevel="0" collapsed="false">
      <c r="A3" s="74"/>
      <c r="B3" s="74"/>
      <c r="C3" s="74"/>
      <c r="D3" s="74"/>
      <c r="E3" s="74"/>
      <c r="F3" s="74"/>
      <c r="G3" s="74"/>
      <c r="H3" s="74"/>
      <c r="I3" s="74"/>
      <c r="J3" s="74"/>
      <c r="K3" s="74"/>
      <c r="L3" s="74"/>
      <c r="M3" s="74"/>
      <c r="N3" s="74"/>
      <c r="O3" s="74"/>
      <c r="P3" s="74"/>
      <c r="Q3" s="74"/>
    </row>
    <row r="4" s="3" customFormat="true" ht="14.75" hidden="false" customHeight="true" outlineLevel="0" collapsed="false">
      <c r="A4" s="39"/>
      <c r="B4" s="101" t="s">
        <v>172</v>
      </c>
      <c r="C4" s="101"/>
      <c r="D4" s="101"/>
      <c r="E4" s="102"/>
      <c r="F4" s="42" t="n">
        <f aca="false">E4*A4</f>
        <v>0</v>
      </c>
      <c r="G4" s="103" t="s">
        <v>33</v>
      </c>
      <c r="H4" s="104" t="s">
        <v>34</v>
      </c>
      <c r="I4" s="45" t="s">
        <v>35</v>
      </c>
      <c r="J4" s="46" t="s">
        <v>36</v>
      </c>
      <c r="K4" s="45" t="s">
        <v>37</v>
      </c>
      <c r="L4" s="46" t="s">
        <v>38</v>
      </c>
      <c r="M4" s="45" t="s">
        <v>39</v>
      </c>
      <c r="N4" s="46" t="s">
        <v>40</v>
      </c>
      <c r="O4" s="45" t="s">
        <v>41</v>
      </c>
      <c r="P4" s="46" t="s">
        <v>42</v>
      </c>
      <c r="Q4" s="47" t="s">
        <v>43</v>
      </c>
    </row>
    <row r="5" s="3" customFormat="true" ht="14.75" hidden="false" customHeight="true" outlineLevel="0" collapsed="false">
      <c r="A5" s="39" t="n">
        <v>1</v>
      </c>
      <c r="B5" s="48" t="s">
        <v>173</v>
      </c>
      <c r="C5" s="48"/>
      <c r="D5" s="48"/>
      <c r="E5" s="102" t="n">
        <v>185.78</v>
      </c>
      <c r="F5" s="42" t="n">
        <f aca="false">E5*A5</f>
        <v>185.78</v>
      </c>
      <c r="G5" s="77" t="s">
        <v>174</v>
      </c>
      <c r="H5" s="313" t="n">
        <v>116.6</v>
      </c>
      <c r="I5" s="314" t="n">
        <f aca="false">'INCREASE, LABOR, 911, WARRANTY,'!$A$6</f>
        <v>1</v>
      </c>
      <c r="J5" s="315" t="n">
        <f aca="false">I5*H5</f>
        <v>116.6</v>
      </c>
      <c r="K5" s="139" t="n">
        <f aca="false">'INCREASE, LABOR, 911, WARRANTY,'!$A$13</f>
        <v>1.07</v>
      </c>
      <c r="L5" s="315" t="n">
        <f aca="false">J5*K5</f>
        <v>124.762</v>
      </c>
      <c r="M5" s="139" t="n">
        <f aca="false">'INCREASE, LABOR, 911, WARRANTY,'!$A$17</f>
        <v>1.3</v>
      </c>
      <c r="N5" s="315" t="n">
        <f aca="false">L5*M5</f>
        <v>162.1906</v>
      </c>
      <c r="O5" s="106" t="n">
        <v>1</v>
      </c>
      <c r="P5" s="107" t="n">
        <v>0</v>
      </c>
      <c r="Q5" s="108" t="n">
        <f aca="false">(N5*O5)+(O5*P5)</f>
        <v>162.1906</v>
      </c>
    </row>
    <row r="6" s="3" customFormat="true" ht="14.75" hidden="false" customHeight="true" outlineLevel="0" collapsed="false">
      <c r="A6" s="39" t="n">
        <v>1</v>
      </c>
      <c r="B6" s="48" t="s">
        <v>46</v>
      </c>
      <c r="C6" s="48"/>
      <c r="D6" s="48"/>
      <c r="E6" s="102" t="n">
        <f aca="false">'INCREASE, LABOR, 911, WARRANTY,'!$C$5</f>
        <v>175</v>
      </c>
      <c r="F6" s="42" t="n">
        <f aca="false">E6*A6</f>
        <v>175</v>
      </c>
      <c r="G6" s="316" t="s">
        <v>174</v>
      </c>
      <c r="H6" s="317" t="n">
        <v>106</v>
      </c>
      <c r="K6" s="64"/>
      <c r="L6" s="64"/>
      <c r="M6" s="121"/>
      <c r="N6" s="121"/>
      <c r="P6" s="67" t="s">
        <v>51</v>
      </c>
      <c r="Q6" s="62" t="n">
        <f aca="false">SUM(Q5:Q5)</f>
        <v>162.1906</v>
      </c>
    </row>
    <row r="7" s="3" customFormat="true" ht="14.75" hidden="false" customHeight="true" outlineLevel="0" collapsed="false">
      <c r="A7" s="39"/>
      <c r="B7" s="189"/>
      <c r="C7" s="189"/>
      <c r="D7" s="189"/>
      <c r="E7" s="102"/>
      <c r="F7" s="57" t="n">
        <f aca="false">SUM(F4:F6)</f>
        <v>360.78</v>
      </c>
      <c r="K7" s="64"/>
      <c r="L7" s="64"/>
      <c r="M7" s="121"/>
      <c r="N7" s="121"/>
    </row>
    <row r="8" s="3" customFormat="true" ht="14.75" hidden="false" customHeight="true" outlineLevel="0" collapsed="false">
      <c r="A8" s="39"/>
      <c r="B8" s="189"/>
      <c r="C8" s="189"/>
      <c r="D8" s="189"/>
      <c r="E8" s="102"/>
      <c r="F8" s="42"/>
      <c r="K8" s="64"/>
      <c r="L8" s="64"/>
      <c r="M8" s="121"/>
      <c r="N8" s="121"/>
    </row>
    <row r="9" s="3" customFormat="true" ht="5.1" hidden="false" customHeight="true" outlineLevel="0" collapsed="false">
      <c r="A9" s="318"/>
      <c r="B9" s="318"/>
      <c r="C9" s="318"/>
      <c r="D9" s="318"/>
      <c r="E9" s="318"/>
      <c r="F9" s="318"/>
      <c r="G9" s="318"/>
      <c r="H9" s="318"/>
      <c r="I9" s="318"/>
      <c r="J9" s="318"/>
      <c r="K9" s="318"/>
      <c r="L9" s="318"/>
      <c r="M9" s="318"/>
      <c r="N9" s="318"/>
      <c r="O9" s="318"/>
      <c r="P9" s="318"/>
      <c r="Q9" s="318"/>
    </row>
    <row r="10" s="3" customFormat="true" ht="28.8" hidden="false" customHeight="true" outlineLevel="0" collapsed="false">
      <c r="A10" s="2" t="s">
        <v>16</v>
      </c>
      <c r="B10" s="2" t="s">
        <v>16</v>
      </c>
      <c r="C10" s="2" t="s">
        <v>16</v>
      </c>
      <c r="D10" s="2" t="s">
        <v>16</v>
      </c>
      <c r="E10" s="2" t="s">
        <v>16</v>
      </c>
      <c r="F10" s="2" t="s">
        <v>16</v>
      </c>
      <c r="G10" s="2" t="s">
        <v>16</v>
      </c>
      <c r="H10" s="2" t="s">
        <v>16</v>
      </c>
      <c r="I10" s="2" t="s">
        <v>16</v>
      </c>
      <c r="J10" s="2" t="s">
        <v>16</v>
      </c>
      <c r="K10" s="2" t="s">
        <v>16</v>
      </c>
      <c r="L10" s="2" t="s">
        <v>16</v>
      </c>
      <c r="M10" s="2" t="s">
        <v>16</v>
      </c>
      <c r="N10" s="2" t="s">
        <v>16</v>
      </c>
      <c r="O10" s="2" t="s">
        <v>16</v>
      </c>
      <c r="P10" s="2" t="s">
        <v>16</v>
      </c>
      <c r="Q10" s="2" t="s">
        <v>16</v>
      </c>
      <c r="R10" s="98"/>
    </row>
    <row r="13" customFormat="false" ht="12.8" hidden="false" customHeight="false" outlineLevel="0" collapsed="false">
      <c r="A13" s="319"/>
    </row>
    <row r="17" customFormat="false" ht="12.8" hidden="false" customHeight="false" outlineLevel="0" collapsed="false">
      <c r="A17" s="319"/>
    </row>
  </sheetData>
  <mergeCells count="10">
    <mergeCell ref="A1:F1"/>
    <mergeCell ref="B2:D2"/>
    <mergeCell ref="A3:Q3"/>
    <mergeCell ref="B4:D4"/>
    <mergeCell ref="B5:D5"/>
    <mergeCell ref="B6:D6"/>
    <mergeCell ref="B7:D7"/>
    <mergeCell ref="B8:D8"/>
    <mergeCell ref="A9:Q9"/>
    <mergeCell ref="A10:Q10"/>
  </mergeCells>
  <printOptions headings="false" gridLines="false" gridLinesSet="true" horizontalCentered="false" verticalCentered="false"/>
  <pageMargins left="0.7875" right="0.7875" top="0.7875" bottom="0.78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T220"/>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K23" activeCellId="0" sqref="K23"/>
    </sheetView>
  </sheetViews>
  <sheetFormatPr defaultColWidth="8.4609375" defaultRowHeight="12.8" zeroHeight="false" outlineLevelRow="0" outlineLevelCol="0"/>
  <cols>
    <col collapsed="false" customWidth="true" hidden="false" outlineLevel="0" max="1" min="1" style="3" width="13.48"/>
    <col collapsed="false" customWidth="true" hidden="false" outlineLevel="0" max="3" min="2" style="3" width="11.48"/>
    <col collapsed="false" customWidth="true" hidden="false" outlineLevel="0" max="4" min="4" style="3" width="30.46"/>
    <col collapsed="false" customWidth="true" hidden="false" outlineLevel="0" max="5" min="5" style="95" width="10.46"/>
    <col collapsed="false" customWidth="true" hidden="false" outlineLevel="0" max="6" min="6" style="3" width="10.46"/>
    <col collapsed="false" customWidth="true" hidden="false" outlineLevel="0" max="7" min="7" style="121" width="12.48"/>
    <col collapsed="false" customWidth="true" hidden="false" outlineLevel="0" max="8" min="8" style="3" width="10.77"/>
    <col collapsed="false" customWidth="true" hidden="false" outlineLevel="0" max="9" min="9" style="3" width="9.47"/>
    <col collapsed="false" customWidth="true" hidden="false" outlineLevel="0" max="10" min="10" style="3" width="12.11"/>
    <col collapsed="false" customWidth="true" hidden="false" outlineLevel="0" max="11" min="11" style="3" width="6.49"/>
    <col collapsed="false" customWidth="true" hidden="false" outlineLevel="0" max="12" min="12" style="3" width="9.47"/>
    <col collapsed="false" customWidth="false" hidden="false" outlineLevel="0" max="14" min="13" style="3" width="8.48"/>
    <col collapsed="false" customWidth="true" hidden="false" outlineLevel="0" max="15" min="15" style="3" width="7.49"/>
    <col collapsed="false" customWidth="true" hidden="false" outlineLevel="0" max="17" min="16" style="3" width="10.46"/>
    <col collapsed="false" customWidth="true" hidden="false" outlineLevel="0" max="257" min="18" style="3" width="7.49"/>
  </cols>
  <sheetData>
    <row r="1" customFormat="false" ht="28.8" hidden="false" customHeight="true" outlineLevel="0" collapsed="false">
      <c r="A1" s="320" t="s">
        <v>175</v>
      </c>
      <c r="B1" s="320"/>
      <c r="C1" s="320"/>
      <c r="D1" s="320"/>
      <c r="E1" s="320"/>
      <c r="F1" s="320"/>
    </row>
    <row r="2" s="246" customFormat="true" ht="15.9" hidden="false" customHeight="true" outlineLevel="0" collapsed="false">
      <c r="A2" s="37" t="s">
        <v>27</v>
      </c>
      <c r="B2" s="37" t="s">
        <v>28</v>
      </c>
      <c r="C2" s="37"/>
      <c r="D2" s="37"/>
      <c r="E2" s="321" t="s">
        <v>29</v>
      </c>
      <c r="F2" s="37" t="s">
        <v>30</v>
      </c>
      <c r="G2" s="250"/>
    </row>
    <row r="3" customFormat="false" ht="5.1" hidden="false" customHeight="true" outlineLevel="0" collapsed="false">
      <c r="A3" s="74"/>
      <c r="B3" s="74"/>
      <c r="C3" s="74"/>
      <c r="D3" s="74"/>
      <c r="E3" s="74"/>
      <c r="F3" s="74"/>
      <c r="G3" s="74"/>
      <c r="H3" s="74"/>
      <c r="I3" s="74"/>
      <c r="J3" s="74"/>
      <c r="K3" s="74"/>
      <c r="L3" s="74"/>
      <c r="M3" s="74"/>
      <c r="N3" s="74"/>
      <c r="O3" s="74"/>
      <c r="P3" s="74"/>
      <c r="Q3" s="74"/>
    </row>
    <row r="4" customFormat="false" ht="11.45" hidden="false" customHeight="true" outlineLevel="0" collapsed="false">
      <c r="A4" s="126"/>
      <c r="B4" s="101" t="s">
        <v>176</v>
      </c>
      <c r="C4" s="101"/>
      <c r="D4" s="101"/>
      <c r="E4" s="223"/>
      <c r="F4" s="42"/>
      <c r="G4" s="103" t="s">
        <v>33</v>
      </c>
      <c r="H4" s="104" t="s">
        <v>34</v>
      </c>
      <c r="I4" s="45" t="s">
        <v>35</v>
      </c>
      <c r="J4" s="46" t="s">
        <v>36</v>
      </c>
      <c r="K4" s="45" t="s">
        <v>37</v>
      </c>
      <c r="L4" s="46" t="s">
        <v>38</v>
      </c>
      <c r="M4" s="45" t="s">
        <v>39</v>
      </c>
      <c r="N4" s="46" t="s">
        <v>40</v>
      </c>
      <c r="O4" s="45" t="s">
        <v>41</v>
      </c>
      <c r="P4" s="46" t="s">
        <v>42</v>
      </c>
      <c r="Q4" s="47" t="s">
        <v>43</v>
      </c>
    </row>
    <row r="5" customFormat="false" ht="11.45" hidden="false" customHeight="true" outlineLevel="0" collapsed="false">
      <c r="A5" s="39" t="n">
        <v>1</v>
      </c>
      <c r="B5" s="48" t="s">
        <v>177</v>
      </c>
      <c r="C5" s="48"/>
      <c r="D5" s="48"/>
      <c r="E5" s="41" t="n">
        <f aca="false">$Q5</f>
        <v>2871.73644</v>
      </c>
      <c r="F5" s="42" t="n">
        <f aca="false">E5*A5</f>
        <v>2871.73644</v>
      </c>
      <c r="G5" s="49" t="s">
        <v>90</v>
      </c>
      <c r="H5" s="132" t="n">
        <f aca="false">J19</f>
        <v>1760.8</v>
      </c>
      <c r="I5" s="133" t="n">
        <f aca="false">'INCREASE, LABOR, 911, WARRANTY,'!$A$5</f>
        <v>1.05</v>
      </c>
      <c r="J5" s="52" t="n">
        <f aca="false">I5*H5</f>
        <v>1848.84</v>
      </c>
      <c r="K5" s="133" t="n">
        <f aca="false">'INCREASE, LABOR, 911, WARRANTY,'!$A$13</f>
        <v>1.07</v>
      </c>
      <c r="L5" s="52" t="n">
        <f aca="false">J5*K5</f>
        <v>1978.2588</v>
      </c>
      <c r="M5" s="133" t="n">
        <f aca="false">'INCREASE, LABOR, 911, WARRANTY,'!$A$17</f>
        <v>1.3</v>
      </c>
      <c r="N5" s="52" t="n">
        <f aca="false">L5*M5</f>
        <v>2571.73644</v>
      </c>
      <c r="O5" s="53" t="n">
        <v>1</v>
      </c>
      <c r="P5" s="54" t="n">
        <f aca="false">'INCREASE, LABOR, 911, WARRANTY,'!$A$9</f>
        <v>300</v>
      </c>
      <c r="Q5" s="135" t="n">
        <f aca="false">(N5*O5)+(O5*P5)</f>
        <v>2871.73644</v>
      </c>
    </row>
    <row r="6" customFormat="false" ht="11.45" hidden="false" customHeight="true" outlineLevel="0" collapsed="false">
      <c r="A6" s="39" t="n">
        <v>1</v>
      </c>
      <c r="B6" s="48" t="s">
        <v>91</v>
      </c>
      <c r="C6" s="48"/>
      <c r="D6" s="48"/>
      <c r="E6" s="102" t="n">
        <f aca="false">$Q6</f>
        <v>2018.341</v>
      </c>
      <c r="F6" s="42" t="n">
        <f aca="false">E6*A6</f>
        <v>2018.341</v>
      </c>
      <c r="G6" s="49" t="s">
        <v>91</v>
      </c>
      <c r="H6" s="50" t="n">
        <v>1451</v>
      </c>
      <c r="I6" s="133" t="n">
        <f aca="false">'INCREASE, LABOR, 911, WARRANTY,'!$A$6</f>
        <v>1</v>
      </c>
      <c r="J6" s="52" t="n">
        <f aca="false">I6*H6</f>
        <v>1451</v>
      </c>
      <c r="K6" s="133" t="n">
        <f aca="false">'INCREASE, LABOR, 911, WARRANTY,'!$A$13</f>
        <v>1.07</v>
      </c>
      <c r="L6" s="52" t="n">
        <f aca="false">J6*K6</f>
        <v>1552.57</v>
      </c>
      <c r="M6" s="133" t="n">
        <f aca="false">'INCREASE, LABOR, 911, WARRANTY,'!$A$17</f>
        <v>1.3</v>
      </c>
      <c r="N6" s="52" t="n">
        <f aca="false">L6*M6</f>
        <v>2018.341</v>
      </c>
      <c r="O6" s="53" t="n">
        <v>1</v>
      </c>
      <c r="P6" s="224" t="n">
        <v>0</v>
      </c>
      <c r="Q6" s="135" t="n">
        <f aca="false">(N6*O6)+(O6*P6)</f>
        <v>2018.341</v>
      </c>
    </row>
    <row r="7" customFormat="false" ht="11.45" hidden="false" customHeight="true" outlineLevel="0" collapsed="false">
      <c r="A7" s="39" t="n">
        <v>1</v>
      </c>
      <c r="B7" s="48" t="s">
        <v>92</v>
      </c>
      <c r="C7" s="48"/>
      <c r="D7" s="48"/>
      <c r="E7" s="102" t="n">
        <f aca="false">$Q7</f>
        <v>300.01088</v>
      </c>
      <c r="F7" s="42" t="n">
        <f aca="false">E7*A7</f>
        <v>300.01088</v>
      </c>
      <c r="G7" s="66" t="s">
        <v>93</v>
      </c>
      <c r="H7" s="50" t="n">
        <v>215.68</v>
      </c>
      <c r="I7" s="133" t="n">
        <f aca="false">'INCREASE, LABOR, 911, WARRANTY,'!$A$6</f>
        <v>1</v>
      </c>
      <c r="J7" s="52" t="n">
        <f aca="false">H7*I7</f>
        <v>215.68</v>
      </c>
      <c r="K7" s="133" t="n">
        <f aca="false">'INCREASE, LABOR, 911, WARRANTY,'!$A$13</f>
        <v>1.07</v>
      </c>
      <c r="L7" s="52" t="n">
        <f aca="false">J7*K7</f>
        <v>230.7776</v>
      </c>
      <c r="M7" s="133" t="n">
        <f aca="false">'INCREASE, LABOR, 911, WARRANTY,'!$A$17</f>
        <v>1.3</v>
      </c>
      <c r="N7" s="52" t="n">
        <f aca="false">L7*M7</f>
        <v>300.01088</v>
      </c>
      <c r="O7" s="53" t="n">
        <v>1</v>
      </c>
      <c r="P7" s="224" t="n">
        <v>0</v>
      </c>
      <c r="Q7" s="135" t="n">
        <f aca="false">(N7*O7)+(O7*P7)</f>
        <v>300.01088</v>
      </c>
    </row>
    <row r="8" customFormat="false" ht="11.45" hidden="false" customHeight="true" outlineLevel="0" collapsed="false">
      <c r="A8" s="39" t="n">
        <v>1</v>
      </c>
      <c r="B8" s="48" t="s">
        <v>94</v>
      </c>
      <c r="C8" s="48"/>
      <c r="D8" s="48"/>
      <c r="E8" s="102" t="n">
        <f aca="false">$Q8</f>
        <v>270.00701</v>
      </c>
      <c r="F8" s="42" t="n">
        <f aca="false">E8*A8</f>
        <v>270.00701</v>
      </c>
      <c r="G8" s="66" t="s">
        <v>95</v>
      </c>
      <c r="H8" s="50" t="n">
        <v>194.11</v>
      </c>
      <c r="I8" s="133" t="n">
        <f aca="false">'INCREASE, LABOR, 911, WARRANTY,'!$A$6</f>
        <v>1</v>
      </c>
      <c r="J8" s="52" t="n">
        <f aca="false">H8*I8</f>
        <v>194.11</v>
      </c>
      <c r="K8" s="133" t="n">
        <f aca="false">'INCREASE, LABOR, 911, WARRANTY,'!$A$13</f>
        <v>1.07</v>
      </c>
      <c r="L8" s="52" t="n">
        <f aca="false">J8*K8</f>
        <v>207.6977</v>
      </c>
      <c r="M8" s="133" t="n">
        <f aca="false">'INCREASE, LABOR, 911, WARRANTY,'!$A$17</f>
        <v>1.3</v>
      </c>
      <c r="N8" s="52" t="n">
        <f aca="false">L8*M8</f>
        <v>270.00701</v>
      </c>
      <c r="O8" s="53" t="n">
        <v>1</v>
      </c>
      <c r="P8" s="224" t="n">
        <v>0</v>
      </c>
      <c r="Q8" s="135" t="n">
        <f aca="false">(N8*O8)+(O8*P8)</f>
        <v>270.00701</v>
      </c>
    </row>
    <row r="9" customFormat="false" ht="11.45" hidden="false" customHeight="true" outlineLevel="0" collapsed="false">
      <c r="A9" s="39" t="n">
        <v>1</v>
      </c>
      <c r="B9" s="48" t="s">
        <v>115</v>
      </c>
      <c r="C9" s="48"/>
      <c r="D9" s="48"/>
      <c r="E9" s="102" t="n">
        <f aca="false">$Q9</f>
        <v>485</v>
      </c>
      <c r="F9" s="42" t="n">
        <f aca="false">E9*A9</f>
        <v>485</v>
      </c>
      <c r="G9" s="49" t="s">
        <v>97</v>
      </c>
      <c r="H9" s="78" t="n">
        <f aca="false">'INCREASE, LABOR, 911, WARRANTY,'!$C$26</f>
        <v>485</v>
      </c>
      <c r="I9" s="139" t="n">
        <f aca="false">'INCREASE, LABOR, 911, WARRANTY,'!$A$6</f>
        <v>1</v>
      </c>
      <c r="J9" s="59" t="n">
        <f aca="false">H9*I9</f>
        <v>485</v>
      </c>
      <c r="K9" s="139" t="n">
        <f aca="false">'INCREASE, LABOR, 911, WARRANTY,'!$A$6</f>
        <v>1</v>
      </c>
      <c r="L9" s="59" t="n">
        <f aca="false">J9*K9</f>
        <v>485</v>
      </c>
      <c r="M9" s="139" t="n">
        <f aca="false">'INCREASE, LABOR, 911, WARRANTY,'!$A$6</f>
        <v>1</v>
      </c>
      <c r="N9" s="59" t="n">
        <f aca="false">L9*M9</f>
        <v>485</v>
      </c>
      <c r="O9" s="60" t="n">
        <v>1</v>
      </c>
      <c r="P9" s="225" t="n">
        <v>0</v>
      </c>
      <c r="Q9" s="108" t="n">
        <f aca="false">(N9*O9)+(O9*P9)</f>
        <v>485</v>
      </c>
    </row>
    <row r="10" customFormat="false" ht="11.45" hidden="false" customHeight="true" outlineLevel="0" collapsed="false">
      <c r="A10" s="39" t="n">
        <v>16</v>
      </c>
      <c r="B10" s="48" t="s">
        <v>96</v>
      </c>
      <c r="C10" s="48"/>
      <c r="D10" s="48"/>
      <c r="E10" s="102" t="n">
        <f aca="false">'INCREASE, LABOR, 911, WARRANTY,'!$C$5</f>
        <v>175</v>
      </c>
      <c r="F10" s="42" t="n">
        <f aca="false">E10*A10</f>
        <v>2800</v>
      </c>
      <c r="G10" s="64"/>
      <c r="H10" s="64"/>
      <c r="I10" s="66"/>
      <c r="J10" s="64"/>
      <c r="K10" s="67"/>
      <c r="L10" s="68"/>
      <c r="M10" s="64"/>
      <c r="N10" s="143"/>
      <c r="O10" s="64"/>
      <c r="P10" s="67" t="s">
        <v>51</v>
      </c>
      <c r="Q10" s="62" t="n">
        <f aca="false">SUM(Q5:Q9)</f>
        <v>5945.09533</v>
      </c>
    </row>
    <row r="11" customFormat="false" ht="11.45" hidden="false" customHeight="true" outlineLevel="0" collapsed="false">
      <c r="A11" s="126"/>
      <c r="B11" s="260" t="s">
        <v>178</v>
      </c>
      <c r="C11" s="260"/>
      <c r="D11" s="260"/>
      <c r="E11" s="200"/>
      <c r="F11" s="57" t="n">
        <f aca="false">SUM(F5:F10)</f>
        <v>8745.09533</v>
      </c>
      <c r="G11" s="64"/>
      <c r="H11" s="1"/>
      <c r="I11" s="1"/>
      <c r="J11" s="1"/>
      <c r="K11" s="1"/>
      <c r="L11" s="1"/>
      <c r="M11" s="1"/>
      <c r="N11" s="1"/>
      <c r="O11" s="1"/>
    </row>
    <row r="12" customFormat="false" ht="11.45" hidden="false" customHeight="true" outlineLevel="0" collapsed="false">
      <c r="A12" s="39"/>
      <c r="B12" s="156" t="str">
        <f aca="false">'Backflow &amp; Auto Waterfeed'!$B$4</f>
        <v>BACK FLOW PREVENTER</v>
      </c>
      <c r="C12" s="156"/>
      <c r="D12" s="156"/>
      <c r="E12" s="102"/>
      <c r="F12" s="226" t="n">
        <f aca="false">A12*E12</f>
        <v>0</v>
      </c>
      <c r="G12" s="64"/>
      <c r="H12" s="147" t="s">
        <v>144</v>
      </c>
      <c r="I12" s="148" t="s">
        <v>99</v>
      </c>
      <c r="J12" s="149" t="s">
        <v>100</v>
      </c>
      <c r="K12" s="149" t="s">
        <v>101</v>
      </c>
      <c r="L12" s="150" t="s">
        <v>102</v>
      </c>
      <c r="M12" s="1"/>
      <c r="N12" s="1"/>
      <c r="O12" s="1"/>
    </row>
    <row r="13" customFormat="false" ht="11.45" hidden="false" customHeight="true" outlineLevel="0" collapsed="false">
      <c r="A13" s="39" t="n">
        <f aca="false">'Backflow &amp; Auto Waterfeed'!$A$5</f>
        <v>1</v>
      </c>
      <c r="B13" s="48" t="str">
        <f aca="false">'Backflow &amp; Auto Waterfeed'!$B$5</f>
        <v>Back Flow Preventer</v>
      </c>
      <c r="C13" s="48"/>
      <c r="D13" s="48"/>
      <c r="E13" s="102" t="n">
        <f aca="false">'Backflow &amp; Auto Waterfeed'!$E$5</f>
        <v>230.06495</v>
      </c>
      <c r="F13" s="226" t="n">
        <f aca="false">A13*E13</f>
        <v>230.06495</v>
      </c>
      <c r="G13" s="64"/>
      <c r="H13" s="203" t="s">
        <v>179</v>
      </c>
      <c r="I13" s="204" t="n">
        <v>75000</v>
      </c>
      <c r="J13" s="227" t="n">
        <v>1760.8</v>
      </c>
      <c r="K13" s="228" t="n">
        <v>0.83</v>
      </c>
      <c r="L13" s="155" t="s">
        <v>104</v>
      </c>
      <c r="M13" s="1"/>
      <c r="N13" s="1"/>
      <c r="O13" s="1"/>
    </row>
    <row r="14" customFormat="false" ht="11.45" hidden="false" customHeight="true" outlineLevel="0" collapsed="false">
      <c r="A14" s="39" t="n">
        <f aca="false">'Backflow &amp; Auto Waterfeed'!$A$6</f>
        <v>1</v>
      </c>
      <c r="B14" s="48" t="str">
        <f aca="false">'Backflow &amp; Auto Waterfeed'!$B$6</f>
        <v>Labor</v>
      </c>
      <c r="C14" s="48"/>
      <c r="D14" s="48"/>
      <c r="E14" s="102" t="n">
        <f aca="false">'Backflow &amp; Auto Waterfeed'!$E$6</f>
        <v>175</v>
      </c>
      <c r="F14" s="226" t="n">
        <f aca="false">A14*E14</f>
        <v>175</v>
      </c>
      <c r="G14" s="66"/>
      <c r="H14" s="229"/>
      <c r="I14" s="230"/>
      <c r="J14" s="231"/>
      <c r="K14" s="232"/>
      <c r="L14" s="233"/>
      <c r="M14" s="1"/>
      <c r="N14" s="1"/>
      <c r="O14" s="1"/>
      <c r="Q14" s="234"/>
    </row>
    <row r="15" customFormat="false" ht="11.45" hidden="false" customHeight="true" outlineLevel="0" collapsed="false">
      <c r="A15" s="39"/>
      <c r="B15" s="48"/>
      <c r="C15" s="48"/>
      <c r="D15" s="48"/>
      <c r="E15" s="102"/>
      <c r="F15" s="235" t="n">
        <f aca="false">SUM(F12:F14)</f>
        <v>405.06495</v>
      </c>
      <c r="G15" s="64"/>
      <c r="H15" s="168"/>
      <c r="I15" s="164"/>
      <c r="J15" s="236"/>
      <c r="K15" s="164"/>
      <c r="L15" s="166"/>
      <c r="M15" s="1"/>
      <c r="N15" s="1"/>
      <c r="O15" s="1"/>
    </row>
    <row r="16" s="3" customFormat="true" ht="11.45" hidden="false" customHeight="true" outlineLevel="0" collapsed="false">
      <c r="A16" s="39"/>
      <c r="B16" s="156" t="str">
        <f aca="false">'Backflow &amp; Auto Waterfeed'!$B$9</f>
        <v>AUTO WATER FEED</v>
      </c>
      <c r="C16" s="156"/>
      <c r="D16" s="156"/>
      <c r="E16" s="102"/>
      <c r="F16" s="226" t="n">
        <f aca="false">A16*E16</f>
        <v>0</v>
      </c>
      <c r="H16" s="168"/>
      <c r="I16" s="164"/>
      <c r="J16" s="236"/>
      <c r="K16" s="164"/>
      <c r="L16" s="166"/>
      <c r="M16" s="1"/>
      <c r="N16" s="1"/>
      <c r="O16" s="1"/>
    </row>
    <row r="17" s="3" customFormat="true" ht="11.45" hidden="false" customHeight="true" outlineLevel="0" collapsed="false">
      <c r="A17" s="39" t="n">
        <f aca="false">'Backflow &amp; Auto Waterfeed'!$A$10</f>
        <v>1</v>
      </c>
      <c r="B17" s="48" t="str">
        <f aca="false">'Backflow &amp; Auto Waterfeed'!$B$10</f>
        <v>Material</v>
      </c>
      <c r="C17" s="48"/>
      <c r="D17" s="48"/>
      <c r="E17" s="102" t="n">
        <f aca="false">'Backflow &amp; Auto Waterfeed'!$E$10</f>
        <v>398.8628</v>
      </c>
      <c r="F17" s="226" t="n">
        <f aca="false">A17*E17</f>
        <v>398.8628</v>
      </c>
      <c r="H17" s="238"/>
      <c r="I17" s="230"/>
      <c r="J17" s="239"/>
      <c r="K17" s="232"/>
      <c r="L17" s="233"/>
      <c r="M17" s="1"/>
      <c r="N17" s="1"/>
      <c r="O17" s="1"/>
    </row>
    <row r="18" s="3" customFormat="true" ht="11.45" hidden="false" customHeight="true" outlineLevel="0" collapsed="false">
      <c r="A18" s="39" t="n">
        <f aca="false">'Backflow &amp; Auto Waterfeed'!$A$11</f>
        <v>1</v>
      </c>
      <c r="B18" s="48" t="str">
        <f aca="false">'Backflow &amp; Auto Waterfeed'!$B$11</f>
        <v>Labor</v>
      </c>
      <c r="C18" s="48"/>
      <c r="D18" s="48"/>
      <c r="E18" s="102" t="n">
        <f aca="false">'Backflow &amp; Auto Waterfeed'!$E$11</f>
        <v>175</v>
      </c>
      <c r="F18" s="226" t="n">
        <f aca="false">A18*E18</f>
        <v>175</v>
      </c>
      <c r="H18" s="207"/>
      <c r="I18" s="208"/>
      <c r="J18" s="240"/>
      <c r="K18" s="241"/>
      <c r="L18" s="218"/>
      <c r="M18" s="1"/>
    </row>
    <row r="19" s="3" customFormat="true" ht="11.45" hidden="false" customHeight="true" outlineLevel="0" collapsed="false">
      <c r="A19" s="39"/>
      <c r="B19" s="48"/>
      <c r="C19" s="48"/>
      <c r="D19" s="48"/>
      <c r="E19" s="102"/>
      <c r="F19" s="235" t="n">
        <f aca="false">SUM(F16:F18)</f>
        <v>573.8628</v>
      </c>
      <c r="I19" s="242" t="s">
        <v>105</v>
      </c>
      <c r="J19" s="178" t="n">
        <f aca="false">SUM(J13:J18)/COUNTA(J13:J18)</f>
        <v>1760.8</v>
      </c>
      <c r="K19" s="179"/>
      <c r="L19" s="176"/>
      <c r="Q19" s="1"/>
      <c r="R19" s="1"/>
      <c r="S19" s="1"/>
      <c r="T19" s="1"/>
    </row>
    <row r="20" s="3" customFormat="true" ht="11.45" hidden="false" customHeight="true" outlineLevel="0" collapsed="false">
      <c r="A20" s="170" t="s">
        <v>104</v>
      </c>
      <c r="B20" s="101" t="str">
        <f aca="false">'FLUES - LINER - THERMOCRETE'!$B$10</f>
        <v>UPGRADE BOILER FLUE – CHECK MATERIALS &amp; LABOR 5” &amp; 6” AND RUN</v>
      </c>
      <c r="C20" s="101"/>
      <c r="D20" s="101"/>
      <c r="E20" s="102"/>
      <c r="F20" s="111"/>
      <c r="Q20" s="1"/>
      <c r="R20" s="1"/>
      <c r="S20" s="1"/>
      <c r="T20" s="1"/>
    </row>
    <row r="21" s="3" customFormat="true" ht="11.45" hidden="false" customHeight="true" outlineLevel="0" collapsed="false">
      <c r="A21" s="39" t="n">
        <f aca="false">'FLUES - LINER - THERMOCRETE'!$A$11</f>
        <v>1</v>
      </c>
      <c r="B21" s="48" t="str">
        <f aca="false">'FLUES - LINER - THERMOCRETE'!$B$11</f>
        <v>Material</v>
      </c>
      <c r="C21" s="48"/>
      <c r="D21" s="48"/>
      <c r="E21" s="102" t="n">
        <f aca="false">'FLUES - LINER - THERMOCRETE'!$E$11</f>
        <v>162.39</v>
      </c>
      <c r="F21" s="226" t="n">
        <f aca="false">A21*E21</f>
        <v>162.39</v>
      </c>
      <c r="Q21" s="1"/>
      <c r="R21" s="1"/>
      <c r="S21" s="1"/>
      <c r="T21" s="1"/>
    </row>
    <row r="22" s="3" customFormat="true" ht="11.45" hidden="false" customHeight="true" outlineLevel="0" collapsed="false">
      <c r="A22" s="39" t="n">
        <f aca="false">'FLUES - LINER - THERMOCRETE'!$A$12</f>
        <v>1</v>
      </c>
      <c r="B22" s="48" t="str">
        <f aca="false">'FLUES - LINER - THERMOCRETE'!$B$12</f>
        <v>Labor</v>
      </c>
      <c r="C22" s="48"/>
      <c r="D22" s="48"/>
      <c r="E22" s="102" t="n">
        <f aca="false">'FLUES - LINER - THERMOCRETE'!$E$12</f>
        <v>175</v>
      </c>
      <c r="F22" s="226" t="n">
        <f aca="false">A22*E22</f>
        <v>175</v>
      </c>
      <c r="Q22" s="1"/>
      <c r="R22" s="1"/>
      <c r="S22" s="1"/>
      <c r="T22" s="1"/>
    </row>
    <row r="23" s="3" customFormat="true" ht="11.45" hidden="false" customHeight="true" outlineLevel="0" collapsed="false">
      <c r="A23" s="39"/>
      <c r="B23" s="48"/>
      <c r="C23" s="48"/>
      <c r="D23" s="48"/>
      <c r="E23" s="102"/>
      <c r="F23" s="235" t="n">
        <f aca="false">SUM(F21:F22)</f>
        <v>337.39</v>
      </c>
      <c r="Q23" s="1"/>
      <c r="R23" s="1"/>
      <c r="S23" s="1"/>
      <c r="T23" s="1"/>
    </row>
    <row r="24" s="3" customFormat="true" ht="11.45" hidden="false" customHeight="true" outlineLevel="0" collapsed="false">
      <c r="A24" s="39"/>
      <c r="B24" s="101" t="str">
        <f aca="false">'FLUES - LINER - THERMOCRETE'!$B$22</f>
        <v>CHIMNEY LINER and CAP</v>
      </c>
      <c r="C24" s="101"/>
      <c r="D24" s="101"/>
      <c r="E24" s="102"/>
      <c r="F24" s="42"/>
    </row>
    <row r="25" s="3" customFormat="true" ht="11.45" hidden="false" customHeight="true" outlineLevel="0" collapsed="false">
      <c r="A25" s="39" t="n">
        <f aca="false">'FLUES - LINER - THERMOCRETE'!$A$23</f>
        <v>1</v>
      </c>
      <c r="B25" s="48" t="str">
        <f aca="false">'FLUES - LINER - THERMOCRETE'!$B$23</f>
        <v>Liner       ● IRV, TOT, S-ORNG, W-ORNG  ●  ADD $600 for clack-out ●</v>
      </c>
      <c r="C25" s="48"/>
      <c r="D25" s="48"/>
      <c r="E25" s="102" t="n">
        <f aca="false">'FLUES - LINER - THERMOCRETE'!$E$23</f>
        <v>2010</v>
      </c>
      <c r="F25" s="42" t="n">
        <f aca="false">E25*A25</f>
        <v>2010</v>
      </c>
    </row>
    <row r="26" s="3" customFormat="true" ht="11.45" hidden="false" customHeight="true" outlineLevel="0" collapsed="false">
      <c r="A26" s="145" t="n">
        <f aca="false">'FLUES - LINER - THERMOCRETE'!$A$24</f>
        <v>1</v>
      </c>
      <c r="B26" s="48" t="str">
        <f aca="false">'FLUES - LINER - THERMOCRETE'!$B$24</f>
        <v>Permit Chimney Liner</v>
      </c>
      <c r="C26" s="48"/>
      <c r="D26" s="48"/>
      <c r="E26" s="102" t="n">
        <f aca="false">'FLUES - LINER - THERMOCRETE'!$E$24</f>
        <v>125</v>
      </c>
      <c r="F26" s="42" t="n">
        <f aca="false">E26*A26</f>
        <v>125</v>
      </c>
      <c r="L26" s="322"/>
    </row>
    <row r="27" s="3" customFormat="true" ht="11.45" hidden="false" customHeight="true" outlineLevel="0" collapsed="false">
      <c r="A27" s="39"/>
      <c r="B27" s="189" t="n">
        <f aca="false">'FLUES - LINER - THERMOCRETE'!$B$25</f>
        <v>0</v>
      </c>
      <c r="C27" s="189"/>
      <c r="D27" s="189"/>
      <c r="E27" s="102"/>
      <c r="F27" s="57" t="n">
        <f aca="false">SUM(F25:F26)</f>
        <v>2135</v>
      </c>
      <c r="L27" s="322"/>
    </row>
    <row r="28" s="3" customFormat="true" ht="11.45" hidden="false" customHeight="true" outlineLevel="0" collapsed="false">
      <c r="A28" s="39"/>
      <c r="B28" s="48"/>
      <c r="C28" s="48"/>
      <c r="D28" s="48"/>
      <c r="E28" s="102"/>
      <c r="F28" s="111"/>
      <c r="L28" s="322"/>
    </row>
    <row r="29" customFormat="false" ht="5.1" hidden="false" customHeight="true" outlineLevel="0" collapsed="false">
      <c r="A29" s="74"/>
      <c r="B29" s="74"/>
      <c r="C29" s="74"/>
      <c r="D29" s="74"/>
      <c r="E29" s="74"/>
      <c r="F29" s="74"/>
      <c r="G29" s="74"/>
      <c r="H29" s="74"/>
      <c r="I29" s="74"/>
      <c r="J29" s="74"/>
      <c r="K29" s="74"/>
      <c r="L29" s="74"/>
      <c r="M29" s="74"/>
      <c r="N29" s="74"/>
      <c r="O29" s="74"/>
      <c r="P29" s="74"/>
      <c r="Q29" s="74"/>
    </row>
    <row r="30" customFormat="false" ht="11.45" hidden="false" customHeight="true" outlineLevel="0" collapsed="false">
      <c r="A30" s="126"/>
      <c r="B30" s="101" t="s">
        <v>176</v>
      </c>
      <c r="C30" s="101"/>
      <c r="D30" s="101"/>
      <c r="E30" s="223"/>
      <c r="F30" s="42"/>
      <c r="G30" s="103" t="s">
        <v>33</v>
      </c>
      <c r="H30" s="104" t="s">
        <v>34</v>
      </c>
      <c r="I30" s="45" t="s">
        <v>35</v>
      </c>
      <c r="J30" s="46" t="s">
        <v>36</v>
      </c>
      <c r="K30" s="45" t="s">
        <v>37</v>
      </c>
      <c r="L30" s="46" t="s">
        <v>38</v>
      </c>
      <c r="M30" s="45" t="s">
        <v>39</v>
      </c>
      <c r="N30" s="46" t="s">
        <v>40</v>
      </c>
      <c r="O30" s="45" t="s">
        <v>41</v>
      </c>
      <c r="P30" s="46" t="s">
        <v>42</v>
      </c>
      <c r="Q30" s="47" t="s">
        <v>43</v>
      </c>
    </row>
    <row r="31" customFormat="false" ht="11.45" hidden="false" customHeight="true" outlineLevel="0" collapsed="false">
      <c r="A31" s="39" t="n">
        <v>1</v>
      </c>
      <c r="B31" s="48" t="s">
        <v>180</v>
      </c>
      <c r="C31" s="48"/>
      <c r="D31" s="48"/>
      <c r="E31" s="41" t="n">
        <f aca="false">$Q31</f>
        <v>2944.6324905</v>
      </c>
      <c r="F31" s="42" t="n">
        <f aca="false">E31*A31</f>
        <v>2944.6324905</v>
      </c>
      <c r="G31" s="49" t="s">
        <v>90</v>
      </c>
      <c r="H31" s="132" t="n">
        <f aca="false">J45</f>
        <v>1810.71</v>
      </c>
      <c r="I31" s="133" t="n">
        <f aca="false">'INCREASE, LABOR, 911, WARRANTY,'!$A$5</f>
        <v>1.05</v>
      </c>
      <c r="J31" s="52" t="n">
        <f aca="false">I31*H31</f>
        <v>1901.2455</v>
      </c>
      <c r="K31" s="133" t="n">
        <f aca="false">'INCREASE, LABOR, 911, WARRANTY,'!$A$13</f>
        <v>1.07</v>
      </c>
      <c r="L31" s="52" t="n">
        <f aca="false">J31*K31</f>
        <v>2034.332685</v>
      </c>
      <c r="M31" s="133" t="n">
        <f aca="false">'INCREASE, LABOR, 911, WARRANTY,'!$A$17</f>
        <v>1.3</v>
      </c>
      <c r="N31" s="52" t="n">
        <f aca="false">L31*M31</f>
        <v>2644.6324905</v>
      </c>
      <c r="O31" s="53" t="n">
        <v>1</v>
      </c>
      <c r="P31" s="54" t="n">
        <f aca="false">'INCREASE, LABOR, 911, WARRANTY,'!$A$9</f>
        <v>300</v>
      </c>
      <c r="Q31" s="135" t="n">
        <f aca="false">(N31*O31)+(O31*P31)</f>
        <v>2944.6324905</v>
      </c>
    </row>
    <row r="32" customFormat="false" ht="11.45" hidden="false" customHeight="true" outlineLevel="0" collapsed="false">
      <c r="A32" s="39" t="n">
        <v>1</v>
      </c>
      <c r="B32" s="48" t="s">
        <v>91</v>
      </c>
      <c r="C32" s="48"/>
      <c r="D32" s="48"/>
      <c r="E32" s="102" t="n">
        <f aca="false">$Q32</f>
        <v>2018.341</v>
      </c>
      <c r="F32" s="42" t="n">
        <f aca="false">E32*A32</f>
        <v>2018.341</v>
      </c>
      <c r="G32" s="49" t="s">
        <v>91</v>
      </c>
      <c r="H32" s="50" t="n">
        <v>1451</v>
      </c>
      <c r="I32" s="133" t="n">
        <f aca="false">'INCREASE, LABOR, 911, WARRANTY,'!$A$6</f>
        <v>1</v>
      </c>
      <c r="J32" s="52" t="n">
        <f aca="false">I32*H32</f>
        <v>1451</v>
      </c>
      <c r="K32" s="133" t="n">
        <f aca="false">'INCREASE, LABOR, 911, WARRANTY,'!$A$13</f>
        <v>1.07</v>
      </c>
      <c r="L32" s="52" t="n">
        <f aca="false">J32*K32</f>
        <v>1552.57</v>
      </c>
      <c r="M32" s="133" t="n">
        <f aca="false">'INCREASE, LABOR, 911, WARRANTY,'!$A$17</f>
        <v>1.3</v>
      </c>
      <c r="N32" s="52" t="n">
        <f aca="false">L32*M32</f>
        <v>2018.341</v>
      </c>
      <c r="O32" s="53" t="n">
        <v>1</v>
      </c>
      <c r="P32" s="224" t="n">
        <v>0</v>
      </c>
      <c r="Q32" s="135" t="n">
        <f aca="false">(N32*O32)+(O32*P32)</f>
        <v>2018.341</v>
      </c>
    </row>
    <row r="33" customFormat="false" ht="11.45" hidden="false" customHeight="true" outlineLevel="0" collapsed="false">
      <c r="A33" s="39" t="n">
        <v>1</v>
      </c>
      <c r="B33" s="48" t="s">
        <v>92</v>
      </c>
      <c r="C33" s="48"/>
      <c r="D33" s="48"/>
      <c r="E33" s="102" t="n">
        <f aca="false">$Q33</f>
        <v>300.01088</v>
      </c>
      <c r="F33" s="42" t="n">
        <f aca="false">E33*A33</f>
        <v>300.01088</v>
      </c>
      <c r="G33" s="66" t="s">
        <v>93</v>
      </c>
      <c r="H33" s="50" t="n">
        <v>215.68</v>
      </c>
      <c r="I33" s="133" t="n">
        <f aca="false">'INCREASE, LABOR, 911, WARRANTY,'!$A$6</f>
        <v>1</v>
      </c>
      <c r="J33" s="52" t="n">
        <f aca="false">H33*I33</f>
        <v>215.68</v>
      </c>
      <c r="K33" s="133" t="n">
        <f aca="false">'INCREASE, LABOR, 911, WARRANTY,'!$A$13</f>
        <v>1.07</v>
      </c>
      <c r="L33" s="52" t="n">
        <f aca="false">J33*K33</f>
        <v>230.7776</v>
      </c>
      <c r="M33" s="133" t="n">
        <f aca="false">'INCREASE, LABOR, 911, WARRANTY,'!$A$17</f>
        <v>1.3</v>
      </c>
      <c r="N33" s="52" t="n">
        <f aca="false">L33*M33</f>
        <v>300.01088</v>
      </c>
      <c r="O33" s="53" t="n">
        <v>1</v>
      </c>
      <c r="P33" s="224" t="n">
        <v>0</v>
      </c>
      <c r="Q33" s="135" t="n">
        <f aca="false">(N33*O33)+(O33*P33)</f>
        <v>300.01088</v>
      </c>
    </row>
    <row r="34" customFormat="false" ht="11.45" hidden="false" customHeight="true" outlineLevel="0" collapsed="false">
      <c r="A34" s="39" t="n">
        <v>1</v>
      </c>
      <c r="B34" s="48" t="s">
        <v>94</v>
      </c>
      <c r="C34" s="48"/>
      <c r="D34" s="48"/>
      <c r="E34" s="102" t="n">
        <f aca="false">$Q34</f>
        <v>270.00701</v>
      </c>
      <c r="F34" s="42" t="n">
        <f aca="false">E34*A34</f>
        <v>270.00701</v>
      </c>
      <c r="G34" s="66" t="s">
        <v>95</v>
      </c>
      <c r="H34" s="50" t="n">
        <v>194.11</v>
      </c>
      <c r="I34" s="133" t="n">
        <f aca="false">'INCREASE, LABOR, 911, WARRANTY,'!$A$6</f>
        <v>1</v>
      </c>
      <c r="J34" s="52" t="n">
        <f aca="false">H34*I34</f>
        <v>194.11</v>
      </c>
      <c r="K34" s="133" t="n">
        <f aca="false">'INCREASE, LABOR, 911, WARRANTY,'!$A$13</f>
        <v>1.07</v>
      </c>
      <c r="L34" s="52" t="n">
        <f aca="false">J34*K34</f>
        <v>207.6977</v>
      </c>
      <c r="M34" s="133" t="n">
        <f aca="false">'INCREASE, LABOR, 911, WARRANTY,'!$A$17</f>
        <v>1.3</v>
      </c>
      <c r="N34" s="52" t="n">
        <f aca="false">L34*M34</f>
        <v>270.00701</v>
      </c>
      <c r="O34" s="53" t="n">
        <v>1</v>
      </c>
      <c r="P34" s="224" t="n">
        <v>0</v>
      </c>
      <c r="Q34" s="135" t="n">
        <f aca="false">(N34*O34)+(O34*P34)</f>
        <v>270.00701</v>
      </c>
    </row>
    <row r="35" customFormat="false" ht="11.45" hidden="false" customHeight="true" outlineLevel="0" collapsed="false">
      <c r="A35" s="39" t="n">
        <v>1</v>
      </c>
      <c r="B35" s="48" t="s">
        <v>115</v>
      </c>
      <c r="C35" s="48"/>
      <c r="D35" s="48"/>
      <c r="E35" s="102" t="n">
        <f aca="false">$Q35</f>
        <v>485</v>
      </c>
      <c r="F35" s="42" t="n">
        <f aca="false">E35*A35</f>
        <v>485</v>
      </c>
      <c r="G35" s="49" t="s">
        <v>97</v>
      </c>
      <c r="H35" s="78" t="n">
        <f aca="false">'INCREASE, LABOR, 911, WARRANTY,'!$C$26</f>
        <v>485</v>
      </c>
      <c r="I35" s="139" t="n">
        <f aca="false">'INCREASE, LABOR, 911, WARRANTY,'!$A$6</f>
        <v>1</v>
      </c>
      <c r="J35" s="59" t="n">
        <f aca="false">H35*I35</f>
        <v>485</v>
      </c>
      <c r="K35" s="139" t="n">
        <f aca="false">'INCREASE, LABOR, 911, WARRANTY,'!$A$6</f>
        <v>1</v>
      </c>
      <c r="L35" s="59" t="n">
        <f aca="false">J35*K35</f>
        <v>485</v>
      </c>
      <c r="M35" s="139" t="n">
        <f aca="false">'INCREASE, LABOR, 911, WARRANTY,'!$A$6</f>
        <v>1</v>
      </c>
      <c r="N35" s="59" t="n">
        <f aca="false">L35*M35</f>
        <v>485</v>
      </c>
      <c r="O35" s="60" t="n">
        <v>1</v>
      </c>
      <c r="P35" s="225" t="n">
        <v>0</v>
      </c>
      <c r="Q35" s="108" t="n">
        <f aca="false">(N35*O35)+(O35*P35)</f>
        <v>485</v>
      </c>
    </row>
    <row r="36" customFormat="false" ht="11.45" hidden="false" customHeight="true" outlineLevel="0" collapsed="false">
      <c r="A36" s="39" t="n">
        <v>16</v>
      </c>
      <c r="B36" s="48" t="s">
        <v>96</v>
      </c>
      <c r="C36" s="48"/>
      <c r="D36" s="48"/>
      <c r="E36" s="102" t="n">
        <f aca="false">'INCREASE, LABOR, 911, WARRANTY,'!$C$5</f>
        <v>175</v>
      </c>
      <c r="F36" s="42" t="n">
        <f aca="false">E36*A36</f>
        <v>2800</v>
      </c>
      <c r="G36" s="64"/>
      <c r="H36" s="64"/>
      <c r="I36" s="66"/>
      <c r="J36" s="64"/>
      <c r="K36" s="67"/>
      <c r="L36" s="68"/>
      <c r="M36" s="64"/>
      <c r="N36" s="143"/>
      <c r="O36" s="64"/>
      <c r="P36" s="67" t="s">
        <v>51</v>
      </c>
      <c r="Q36" s="62" t="n">
        <f aca="false">SUM(Q31:Q35)</f>
        <v>6017.9913805</v>
      </c>
    </row>
    <row r="37" customFormat="false" ht="11.45" hidden="false" customHeight="true" outlineLevel="0" collapsed="false">
      <c r="A37" s="126"/>
      <c r="B37" s="260" t="s">
        <v>181</v>
      </c>
      <c r="C37" s="260"/>
      <c r="D37" s="260"/>
      <c r="E37" s="200"/>
      <c r="F37" s="57" t="n">
        <f aca="false">SUM(F31:F36)</f>
        <v>8817.9913805</v>
      </c>
      <c r="G37" s="64"/>
      <c r="H37" s="1"/>
      <c r="I37" s="1"/>
      <c r="J37" s="1"/>
      <c r="K37" s="1"/>
      <c r="L37" s="1"/>
      <c r="M37" s="1"/>
      <c r="N37" s="1"/>
      <c r="O37" s="1"/>
    </row>
    <row r="38" customFormat="false" ht="11.45" hidden="false" customHeight="true" outlineLevel="0" collapsed="false">
      <c r="A38" s="39"/>
      <c r="B38" s="156" t="str">
        <f aca="false">'Backflow &amp; Auto Waterfeed'!$B$4</f>
        <v>BACK FLOW PREVENTER</v>
      </c>
      <c r="C38" s="156"/>
      <c r="D38" s="156"/>
      <c r="E38" s="102"/>
      <c r="F38" s="226" t="n">
        <f aca="false">A38*E38</f>
        <v>0</v>
      </c>
      <c r="G38" s="64"/>
      <c r="H38" s="147" t="s">
        <v>144</v>
      </c>
      <c r="I38" s="148" t="s">
        <v>99</v>
      </c>
      <c r="J38" s="149" t="s">
        <v>100</v>
      </c>
      <c r="K38" s="149" t="s">
        <v>101</v>
      </c>
      <c r="L38" s="150" t="s">
        <v>102</v>
      </c>
      <c r="M38" s="1"/>
      <c r="N38" s="1"/>
      <c r="O38" s="1"/>
    </row>
    <row r="39" customFormat="false" ht="11.45" hidden="false" customHeight="true" outlineLevel="0" collapsed="false">
      <c r="A39" s="39" t="n">
        <f aca="false">'Backflow &amp; Auto Waterfeed'!$A$5</f>
        <v>1</v>
      </c>
      <c r="B39" s="48" t="str">
        <f aca="false">'Backflow &amp; Auto Waterfeed'!$B$5</f>
        <v>Back Flow Preventer</v>
      </c>
      <c r="C39" s="48"/>
      <c r="D39" s="48"/>
      <c r="E39" s="102" t="n">
        <f aca="false">'Backflow &amp; Auto Waterfeed'!$E$5</f>
        <v>230.06495</v>
      </c>
      <c r="F39" s="226" t="n">
        <f aca="false">A39*E39</f>
        <v>230.06495</v>
      </c>
      <c r="G39" s="64"/>
      <c r="H39" s="229" t="s">
        <v>182</v>
      </c>
      <c r="I39" s="230" t="n">
        <v>100000</v>
      </c>
      <c r="J39" s="231" t="n">
        <v>1810.71</v>
      </c>
      <c r="K39" s="232" t="n">
        <v>0.83</v>
      </c>
      <c r="L39" s="233" t="s">
        <v>104</v>
      </c>
      <c r="M39" s="1"/>
      <c r="N39" s="1"/>
      <c r="O39" s="1"/>
    </row>
    <row r="40" customFormat="false" ht="11.45" hidden="false" customHeight="true" outlineLevel="0" collapsed="false">
      <c r="A40" s="39" t="n">
        <f aca="false">'Backflow &amp; Auto Waterfeed'!$A$6</f>
        <v>1</v>
      </c>
      <c r="B40" s="48" t="str">
        <f aca="false">'Backflow &amp; Auto Waterfeed'!$B$6</f>
        <v>Labor</v>
      </c>
      <c r="C40" s="48"/>
      <c r="D40" s="48"/>
      <c r="E40" s="102" t="n">
        <f aca="false">'Backflow &amp; Auto Waterfeed'!$E$6</f>
        <v>175</v>
      </c>
      <c r="F40" s="226" t="n">
        <f aca="false">A40*E40</f>
        <v>175</v>
      </c>
      <c r="G40" s="66"/>
      <c r="H40" s="229"/>
      <c r="I40" s="230"/>
      <c r="J40" s="231"/>
      <c r="K40" s="232"/>
      <c r="L40" s="233"/>
      <c r="M40" s="1"/>
      <c r="N40" s="1"/>
      <c r="O40" s="1"/>
      <c r="Q40" s="234"/>
    </row>
    <row r="41" customFormat="false" ht="11.45" hidden="false" customHeight="true" outlineLevel="0" collapsed="false">
      <c r="A41" s="39"/>
      <c r="B41" s="48"/>
      <c r="C41" s="48"/>
      <c r="D41" s="48"/>
      <c r="E41" s="102"/>
      <c r="F41" s="235" t="n">
        <f aca="false">SUM(F38:F40)</f>
        <v>405.06495</v>
      </c>
      <c r="G41" s="64"/>
      <c r="H41" s="168"/>
      <c r="I41" s="164"/>
      <c r="J41" s="236"/>
      <c r="K41" s="164"/>
      <c r="L41" s="166"/>
      <c r="M41" s="1"/>
      <c r="N41" s="1"/>
      <c r="O41" s="1"/>
    </row>
    <row r="42" s="3" customFormat="true" ht="11.45" hidden="false" customHeight="true" outlineLevel="0" collapsed="false">
      <c r="A42" s="39"/>
      <c r="B42" s="156" t="str">
        <f aca="false">'Backflow &amp; Auto Waterfeed'!$B$9</f>
        <v>AUTO WATER FEED</v>
      </c>
      <c r="C42" s="156"/>
      <c r="D42" s="156"/>
      <c r="E42" s="102"/>
      <c r="F42" s="226" t="n">
        <f aca="false">A42*E42</f>
        <v>0</v>
      </c>
      <c r="H42" s="168"/>
      <c r="I42" s="164"/>
      <c r="J42" s="236"/>
      <c r="K42" s="164"/>
      <c r="L42" s="166"/>
      <c r="M42" s="1"/>
      <c r="N42" s="1"/>
      <c r="O42" s="1"/>
    </row>
    <row r="43" s="3" customFormat="true" ht="11.45" hidden="false" customHeight="true" outlineLevel="0" collapsed="false">
      <c r="A43" s="39" t="n">
        <f aca="false">'Backflow &amp; Auto Waterfeed'!$A$10</f>
        <v>1</v>
      </c>
      <c r="B43" s="48" t="str">
        <f aca="false">'Backflow &amp; Auto Waterfeed'!$B$10</f>
        <v>Material</v>
      </c>
      <c r="C43" s="48"/>
      <c r="D43" s="48"/>
      <c r="E43" s="102" t="n">
        <f aca="false">'Backflow &amp; Auto Waterfeed'!$E$10</f>
        <v>398.8628</v>
      </c>
      <c r="F43" s="226" t="n">
        <f aca="false">A43*E43</f>
        <v>398.8628</v>
      </c>
      <c r="H43" s="238"/>
      <c r="I43" s="230"/>
      <c r="J43" s="239"/>
      <c r="K43" s="232"/>
      <c r="L43" s="233"/>
      <c r="M43" s="1"/>
      <c r="N43" s="1"/>
      <c r="O43" s="1"/>
    </row>
    <row r="44" s="3" customFormat="true" ht="11.45" hidden="false" customHeight="true" outlineLevel="0" collapsed="false">
      <c r="A44" s="39" t="n">
        <f aca="false">'Backflow &amp; Auto Waterfeed'!$A$11</f>
        <v>1</v>
      </c>
      <c r="B44" s="48" t="str">
        <f aca="false">'Backflow &amp; Auto Waterfeed'!$B$11</f>
        <v>Labor</v>
      </c>
      <c r="C44" s="48"/>
      <c r="D44" s="48"/>
      <c r="E44" s="102" t="n">
        <f aca="false">'Backflow &amp; Auto Waterfeed'!$E$11</f>
        <v>175</v>
      </c>
      <c r="F44" s="226" t="n">
        <f aca="false">A44*E44</f>
        <v>175</v>
      </c>
      <c r="H44" s="207"/>
      <c r="I44" s="208"/>
      <c r="J44" s="240"/>
      <c r="K44" s="241"/>
      <c r="L44" s="218"/>
    </row>
    <row r="45" s="3" customFormat="true" ht="11.45" hidden="false" customHeight="true" outlineLevel="0" collapsed="false">
      <c r="A45" s="39"/>
      <c r="B45" s="48"/>
      <c r="C45" s="48"/>
      <c r="D45" s="48"/>
      <c r="E45" s="102"/>
      <c r="F45" s="235" t="n">
        <f aca="false">SUM(F42:F44)</f>
        <v>573.8628</v>
      </c>
      <c r="I45" s="242" t="s">
        <v>105</v>
      </c>
      <c r="J45" s="178" t="n">
        <f aca="false">SUM(J39:J44)/COUNTA(J39:J44)</f>
        <v>1810.71</v>
      </c>
      <c r="K45" s="179"/>
      <c r="L45" s="176"/>
      <c r="Q45" s="1"/>
      <c r="R45" s="1"/>
      <c r="S45" s="1"/>
      <c r="T45" s="1"/>
    </row>
    <row r="46" s="3" customFormat="true" ht="11.45" hidden="false" customHeight="true" outlineLevel="0" collapsed="false">
      <c r="A46" s="170" t="s">
        <v>104</v>
      </c>
      <c r="B46" s="101" t="str">
        <f aca="false">'FLUES - LINER - THERMOCRETE'!$B$10</f>
        <v>UPGRADE BOILER FLUE – CHECK MATERIALS &amp; LABOR 5” &amp; 6” AND RUN</v>
      </c>
      <c r="C46" s="101"/>
      <c r="D46" s="101"/>
      <c r="E46" s="102"/>
      <c r="F46" s="111"/>
      <c r="Q46" s="1"/>
      <c r="R46" s="1"/>
      <c r="S46" s="1"/>
      <c r="T46" s="1"/>
    </row>
    <row r="47" s="3" customFormat="true" ht="11.45" hidden="false" customHeight="true" outlineLevel="0" collapsed="false">
      <c r="A47" s="39" t="n">
        <f aca="false">'FLUES - LINER - THERMOCRETE'!$A$11</f>
        <v>1</v>
      </c>
      <c r="B47" s="48" t="str">
        <f aca="false">'FLUES - LINER - THERMOCRETE'!$B$11</f>
        <v>Material</v>
      </c>
      <c r="C47" s="48"/>
      <c r="D47" s="48"/>
      <c r="E47" s="102" t="n">
        <f aca="false">'FLUES - LINER - THERMOCRETE'!$E$11</f>
        <v>162.39</v>
      </c>
      <c r="F47" s="226" t="n">
        <f aca="false">A47*E47</f>
        <v>162.39</v>
      </c>
      <c r="Q47" s="1"/>
      <c r="R47" s="1"/>
      <c r="S47" s="1"/>
      <c r="T47" s="1"/>
    </row>
    <row r="48" s="3" customFormat="true" ht="11.45" hidden="false" customHeight="true" outlineLevel="0" collapsed="false">
      <c r="A48" s="39" t="n">
        <f aca="false">'FLUES - LINER - THERMOCRETE'!$A$12</f>
        <v>1</v>
      </c>
      <c r="B48" s="48" t="str">
        <f aca="false">'FLUES - LINER - THERMOCRETE'!$B$12</f>
        <v>Labor</v>
      </c>
      <c r="C48" s="48"/>
      <c r="D48" s="48"/>
      <c r="E48" s="102" t="n">
        <f aca="false">'FLUES - LINER - THERMOCRETE'!$E$12</f>
        <v>175</v>
      </c>
      <c r="F48" s="226" t="n">
        <f aca="false">A48*E48</f>
        <v>175</v>
      </c>
      <c r="Q48" s="1"/>
      <c r="R48" s="1"/>
      <c r="S48" s="1"/>
      <c r="T48" s="1"/>
    </row>
    <row r="49" s="3" customFormat="true" ht="11.45" hidden="false" customHeight="true" outlineLevel="0" collapsed="false">
      <c r="A49" s="39"/>
      <c r="B49" s="48"/>
      <c r="C49" s="48"/>
      <c r="D49" s="48"/>
      <c r="E49" s="102"/>
      <c r="F49" s="235" t="n">
        <f aca="false">SUM(F47:F48)</f>
        <v>337.39</v>
      </c>
      <c r="Q49" s="1"/>
      <c r="R49" s="1"/>
      <c r="S49" s="1"/>
      <c r="T49" s="1"/>
    </row>
    <row r="50" s="3" customFormat="true" ht="11.45" hidden="false" customHeight="true" outlineLevel="0" collapsed="false">
      <c r="A50" s="39"/>
      <c r="B50" s="101" t="str">
        <f aca="false">'FLUES - LINER - THERMOCRETE'!$B$22</f>
        <v>CHIMNEY LINER and CAP</v>
      </c>
      <c r="C50" s="101"/>
      <c r="D50" s="101"/>
      <c r="E50" s="102"/>
      <c r="F50" s="42"/>
    </row>
    <row r="51" s="3" customFormat="true" ht="11.45" hidden="false" customHeight="true" outlineLevel="0" collapsed="false">
      <c r="A51" s="39" t="n">
        <f aca="false">'FLUES - LINER - THERMOCRETE'!$A$23</f>
        <v>1</v>
      </c>
      <c r="B51" s="48" t="str">
        <f aca="false">'FLUES - LINER - THERMOCRETE'!$B$23</f>
        <v>Liner       ● IRV, TOT, S-ORNG, W-ORNG  ●  ADD $600 for clack-out ●</v>
      </c>
      <c r="C51" s="48"/>
      <c r="D51" s="48"/>
      <c r="E51" s="102" t="n">
        <f aca="false">'FLUES - LINER - THERMOCRETE'!$E$23</f>
        <v>2010</v>
      </c>
      <c r="F51" s="42" t="n">
        <f aca="false">E51*A51</f>
        <v>2010</v>
      </c>
    </row>
    <row r="52" s="3" customFormat="true" ht="11.45" hidden="false" customHeight="true" outlineLevel="0" collapsed="false">
      <c r="A52" s="145" t="n">
        <f aca="false">'FLUES - LINER - THERMOCRETE'!$A$24</f>
        <v>1</v>
      </c>
      <c r="B52" s="48" t="str">
        <f aca="false">'FLUES - LINER - THERMOCRETE'!$B$24</f>
        <v>Permit Chimney Liner</v>
      </c>
      <c r="C52" s="48"/>
      <c r="D52" s="48"/>
      <c r="E52" s="102" t="n">
        <f aca="false">'FLUES - LINER - THERMOCRETE'!$E$24</f>
        <v>125</v>
      </c>
      <c r="F52" s="42" t="n">
        <f aca="false">E52*A52</f>
        <v>125</v>
      </c>
      <c r="L52" s="322"/>
    </row>
    <row r="53" s="3" customFormat="true" ht="11.45" hidden="false" customHeight="true" outlineLevel="0" collapsed="false">
      <c r="A53" s="39"/>
      <c r="B53" s="189" t="n">
        <f aca="false">'FLUES - LINER - THERMOCRETE'!$B$25</f>
        <v>0</v>
      </c>
      <c r="C53" s="189"/>
      <c r="D53" s="189"/>
      <c r="E53" s="102"/>
      <c r="F53" s="57" t="n">
        <f aca="false">SUM(F51:F52)</f>
        <v>2135</v>
      </c>
      <c r="L53" s="322"/>
    </row>
    <row r="54" s="3" customFormat="true" ht="11.45" hidden="false" customHeight="true" outlineLevel="0" collapsed="false">
      <c r="A54" s="39"/>
      <c r="B54" s="48"/>
      <c r="C54" s="48"/>
      <c r="D54" s="48"/>
      <c r="E54" s="102"/>
      <c r="F54" s="111"/>
      <c r="L54" s="322"/>
    </row>
    <row r="55" customFormat="false" ht="5.1" hidden="false" customHeight="true" outlineLevel="0" collapsed="false">
      <c r="A55" s="74"/>
      <c r="B55" s="74"/>
      <c r="C55" s="74"/>
      <c r="D55" s="74"/>
      <c r="E55" s="74"/>
      <c r="F55" s="74"/>
      <c r="G55" s="74"/>
      <c r="H55" s="74"/>
      <c r="I55" s="74"/>
      <c r="J55" s="74"/>
      <c r="K55" s="74"/>
      <c r="L55" s="74"/>
      <c r="M55" s="74"/>
      <c r="N55" s="74"/>
      <c r="O55" s="74"/>
      <c r="P55" s="74"/>
      <c r="Q55" s="74"/>
    </row>
    <row r="56" customFormat="false" ht="11.45" hidden="false" customHeight="true" outlineLevel="0" collapsed="false">
      <c r="A56" s="39"/>
      <c r="B56" s="101" t="s">
        <v>176</v>
      </c>
      <c r="C56" s="101"/>
      <c r="D56" s="101"/>
      <c r="E56" s="223"/>
      <c r="F56" s="42"/>
      <c r="G56" s="103" t="s">
        <v>33</v>
      </c>
      <c r="H56" s="104" t="s">
        <v>34</v>
      </c>
      <c r="I56" s="45" t="s">
        <v>35</v>
      </c>
      <c r="J56" s="46" t="s">
        <v>36</v>
      </c>
      <c r="K56" s="45" t="s">
        <v>37</v>
      </c>
      <c r="L56" s="46" t="s">
        <v>38</v>
      </c>
      <c r="M56" s="45" t="s">
        <v>39</v>
      </c>
      <c r="N56" s="46" t="s">
        <v>40</v>
      </c>
      <c r="O56" s="45" t="s">
        <v>41</v>
      </c>
      <c r="P56" s="46" t="s">
        <v>42</v>
      </c>
      <c r="Q56" s="47" t="s">
        <v>43</v>
      </c>
    </row>
    <row r="57" customFormat="false" ht="11.45" hidden="false" customHeight="true" outlineLevel="0" collapsed="false">
      <c r="A57" s="39" t="n">
        <v>1</v>
      </c>
      <c r="B57" s="48" t="s">
        <v>183</v>
      </c>
      <c r="C57" s="48"/>
      <c r="D57" s="48"/>
      <c r="E57" s="41" t="n">
        <f aca="false">$Q57</f>
        <v>3551.1112725</v>
      </c>
      <c r="F57" s="42" t="n">
        <f aca="false">E57*A57</f>
        <v>3551.1112725</v>
      </c>
      <c r="G57" s="49" t="s">
        <v>90</v>
      </c>
      <c r="H57" s="132" t="n">
        <f aca="false">J71</f>
        <v>2225.95</v>
      </c>
      <c r="I57" s="133" t="n">
        <f aca="false">'INCREASE, LABOR, 911, WARRANTY,'!$A$5</f>
        <v>1.05</v>
      </c>
      <c r="J57" s="52" t="n">
        <f aca="false">I57*H57</f>
        <v>2337.2475</v>
      </c>
      <c r="K57" s="133" t="n">
        <f aca="false">'INCREASE, LABOR, 911, WARRANTY,'!$A$13</f>
        <v>1.07</v>
      </c>
      <c r="L57" s="52" t="n">
        <f aca="false">J57*K57</f>
        <v>2500.854825</v>
      </c>
      <c r="M57" s="133" t="n">
        <f aca="false">'INCREASE, LABOR, 911, WARRANTY,'!$A$17</f>
        <v>1.3</v>
      </c>
      <c r="N57" s="52" t="n">
        <f aca="false">L57*M57</f>
        <v>3251.1112725</v>
      </c>
      <c r="O57" s="53" t="n">
        <v>1</v>
      </c>
      <c r="P57" s="54" t="n">
        <f aca="false">'INCREASE, LABOR, 911, WARRANTY,'!$A$9</f>
        <v>300</v>
      </c>
      <c r="Q57" s="135" t="n">
        <f aca="false">(N57*O57)+(O57*P57)</f>
        <v>3551.1112725</v>
      </c>
    </row>
    <row r="58" customFormat="false" ht="11.45" hidden="false" customHeight="true" outlineLevel="0" collapsed="false">
      <c r="A58" s="39" t="n">
        <v>1</v>
      </c>
      <c r="B58" s="48" t="s">
        <v>91</v>
      </c>
      <c r="C58" s="48"/>
      <c r="D58" s="48"/>
      <c r="E58" s="102" t="n">
        <f aca="false">$Q58</f>
        <v>2018.341</v>
      </c>
      <c r="F58" s="42" t="n">
        <f aca="false">E58*A58</f>
        <v>2018.341</v>
      </c>
      <c r="G58" s="49" t="s">
        <v>91</v>
      </c>
      <c r="H58" s="50" t="n">
        <v>1451</v>
      </c>
      <c r="I58" s="133" t="n">
        <f aca="false">'INCREASE, LABOR, 911, WARRANTY,'!$A$6</f>
        <v>1</v>
      </c>
      <c r="J58" s="52" t="n">
        <f aca="false">I58*H58</f>
        <v>1451</v>
      </c>
      <c r="K58" s="133" t="n">
        <f aca="false">'INCREASE, LABOR, 911, WARRANTY,'!$A$13</f>
        <v>1.07</v>
      </c>
      <c r="L58" s="52" t="n">
        <f aca="false">J58*K58</f>
        <v>1552.57</v>
      </c>
      <c r="M58" s="133" t="n">
        <f aca="false">'INCREASE, LABOR, 911, WARRANTY,'!$A$17</f>
        <v>1.3</v>
      </c>
      <c r="N58" s="52" t="n">
        <f aca="false">L58*M58</f>
        <v>2018.341</v>
      </c>
      <c r="O58" s="53" t="n">
        <v>1</v>
      </c>
      <c r="P58" s="224" t="n">
        <v>0</v>
      </c>
      <c r="Q58" s="135" t="n">
        <f aca="false">(N58*O58)+(O58*P58)</f>
        <v>2018.341</v>
      </c>
    </row>
    <row r="59" customFormat="false" ht="11.45" hidden="false" customHeight="true" outlineLevel="0" collapsed="false">
      <c r="A59" s="39" t="n">
        <v>1</v>
      </c>
      <c r="B59" s="48" t="s">
        <v>92</v>
      </c>
      <c r="C59" s="48"/>
      <c r="D59" s="48"/>
      <c r="E59" s="102" t="n">
        <f aca="false">$Q59</f>
        <v>300.01088</v>
      </c>
      <c r="F59" s="42" t="n">
        <f aca="false">E59*A59</f>
        <v>300.01088</v>
      </c>
      <c r="G59" s="66" t="s">
        <v>93</v>
      </c>
      <c r="H59" s="50" t="n">
        <v>215.68</v>
      </c>
      <c r="I59" s="133" t="n">
        <f aca="false">'INCREASE, LABOR, 911, WARRANTY,'!$A$6</f>
        <v>1</v>
      </c>
      <c r="J59" s="52" t="n">
        <f aca="false">H59*I59</f>
        <v>215.68</v>
      </c>
      <c r="K59" s="133" t="n">
        <f aca="false">'INCREASE, LABOR, 911, WARRANTY,'!$A$13</f>
        <v>1.07</v>
      </c>
      <c r="L59" s="52" t="n">
        <f aca="false">J59*K59</f>
        <v>230.7776</v>
      </c>
      <c r="M59" s="133" t="n">
        <f aca="false">'INCREASE, LABOR, 911, WARRANTY,'!$A$17</f>
        <v>1.3</v>
      </c>
      <c r="N59" s="52" t="n">
        <f aca="false">L59*M59</f>
        <v>300.01088</v>
      </c>
      <c r="O59" s="53" t="n">
        <v>1</v>
      </c>
      <c r="P59" s="224" t="n">
        <v>0</v>
      </c>
      <c r="Q59" s="135" t="n">
        <f aca="false">(N59*O59)+(O59*P59)</f>
        <v>300.01088</v>
      </c>
    </row>
    <row r="60" customFormat="false" ht="11.45" hidden="false" customHeight="true" outlineLevel="0" collapsed="false">
      <c r="A60" s="39" t="n">
        <v>1</v>
      </c>
      <c r="B60" s="48" t="s">
        <v>94</v>
      </c>
      <c r="C60" s="48"/>
      <c r="D60" s="48"/>
      <c r="E60" s="102" t="n">
        <f aca="false">$Q60</f>
        <v>270.00701</v>
      </c>
      <c r="F60" s="42" t="n">
        <f aca="false">E60*A60</f>
        <v>270.00701</v>
      </c>
      <c r="G60" s="66" t="s">
        <v>95</v>
      </c>
      <c r="H60" s="50" t="n">
        <v>194.11</v>
      </c>
      <c r="I60" s="133" t="n">
        <f aca="false">'INCREASE, LABOR, 911, WARRANTY,'!$A$6</f>
        <v>1</v>
      </c>
      <c r="J60" s="52" t="n">
        <f aca="false">H60*I60</f>
        <v>194.11</v>
      </c>
      <c r="K60" s="133" t="n">
        <f aca="false">'INCREASE, LABOR, 911, WARRANTY,'!$A$13</f>
        <v>1.07</v>
      </c>
      <c r="L60" s="52" t="n">
        <f aca="false">J60*K60</f>
        <v>207.6977</v>
      </c>
      <c r="M60" s="133" t="n">
        <f aca="false">'INCREASE, LABOR, 911, WARRANTY,'!$A$17</f>
        <v>1.3</v>
      </c>
      <c r="N60" s="52" t="n">
        <f aca="false">L60*M60</f>
        <v>270.00701</v>
      </c>
      <c r="O60" s="53" t="n">
        <v>1</v>
      </c>
      <c r="P60" s="224" t="n">
        <v>0</v>
      </c>
      <c r="Q60" s="135" t="n">
        <f aca="false">(N60*O60)+(O60*P60)</f>
        <v>270.00701</v>
      </c>
    </row>
    <row r="61" customFormat="false" ht="11.45" hidden="false" customHeight="true" outlineLevel="0" collapsed="false">
      <c r="A61" s="39" t="n">
        <v>1</v>
      </c>
      <c r="B61" s="48" t="s">
        <v>115</v>
      </c>
      <c r="C61" s="48"/>
      <c r="D61" s="48"/>
      <c r="E61" s="102" t="n">
        <f aca="false">$Q61</f>
        <v>485</v>
      </c>
      <c r="F61" s="42" t="n">
        <f aca="false">E61*A61</f>
        <v>485</v>
      </c>
      <c r="G61" s="49" t="s">
        <v>97</v>
      </c>
      <c r="H61" s="78" t="n">
        <f aca="false">'INCREASE, LABOR, 911, WARRANTY,'!$C$26</f>
        <v>485</v>
      </c>
      <c r="I61" s="139" t="n">
        <f aca="false">'INCREASE, LABOR, 911, WARRANTY,'!$A$6</f>
        <v>1</v>
      </c>
      <c r="J61" s="59" t="n">
        <f aca="false">H61*I61</f>
        <v>485</v>
      </c>
      <c r="K61" s="139" t="n">
        <f aca="false">'INCREASE, LABOR, 911, WARRANTY,'!$A$6</f>
        <v>1</v>
      </c>
      <c r="L61" s="59" t="n">
        <f aca="false">J61*K61</f>
        <v>485</v>
      </c>
      <c r="M61" s="139" t="n">
        <f aca="false">'INCREASE, LABOR, 911, WARRANTY,'!$A$6</f>
        <v>1</v>
      </c>
      <c r="N61" s="59" t="n">
        <f aca="false">L61*M61</f>
        <v>485</v>
      </c>
      <c r="O61" s="60" t="n">
        <v>1</v>
      </c>
      <c r="P61" s="225" t="n">
        <v>0</v>
      </c>
      <c r="Q61" s="108" t="n">
        <f aca="false">(N61*O61)+(O61*P61)</f>
        <v>485</v>
      </c>
    </row>
    <row r="62" s="3" customFormat="true" ht="11.45" hidden="false" customHeight="true" outlineLevel="0" collapsed="false">
      <c r="A62" s="39" t="n">
        <v>16</v>
      </c>
      <c r="B62" s="48" t="s">
        <v>96</v>
      </c>
      <c r="C62" s="48"/>
      <c r="D62" s="48"/>
      <c r="E62" s="102" t="n">
        <f aca="false">'INCREASE, LABOR, 911, WARRANTY,'!$C$5</f>
        <v>175</v>
      </c>
      <c r="F62" s="42" t="n">
        <f aca="false">E62*A62</f>
        <v>2800</v>
      </c>
      <c r="L62" s="322"/>
      <c r="P62" s="67" t="s">
        <v>51</v>
      </c>
      <c r="Q62" s="62" t="n">
        <f aca="false">SUM(Q57:Q61)</f>
        <v>6624.4701625</v>
      </c>
    </row>
    <row r="63" s="3" customFormat="true" ht="11.45" hidden="false" customHeight="true" outlineLevel="0" collapsed="false">
      <c r="A63" s="39"/>
      <c r="B63" s="260" t="s">
        <v>184</v>
      </c>
      <c r="C63" s="260"/>
      <c r="D63" s="260"/>
      <c r="E63" s="200"/>
      <c r="F63" s="57" t="n">
        <f aca="false">SUM(F57:F62)</f>
        <v>9424.4701625</v>
      </c>
      <c r="H63" s="1"/>
      <c r="I63" s="1"/>
      <c r="J63" s="1"/>
      <c r="K63" s="1"/>
      <c r="L63" s="1"/>
      <c r="M63" s="1"/>
      <c r="N63" s="1"/>
      <c r="O63" s="1"/>
    </row>
    <row r="64" s="3" customFormat="true" ht="11.45" hidden="false" customHeight="true" outlineLevel="0" collapsed="false">
      <c r="A64" s="39"/>
      <c r="B64" s="156" t="str">
        <f aca="false">'Backflow &amp; Auto Waterfeed'!$B$4</f>
        <v>BACK FLOW PREVENTER</v>
      </c>
      <c r="C64" s="156"/>
      <c r="D64" s="156"/>
      <c r="E64" s="102"/>
      <c r="F64" s="226" t="n">
        <v>0</v>
      </c>
      <c r="H64" s="147" t="s">
        <v>144</v>
      </c>
      <c r="I64" s="148" t="s">
        <v>99</v>
      </c>
      <c r="J64" s="149" t="s">
        <v>100</v>
      </c>
      <c r="K64" s="149" t="s">
        <v>101</v>
      </c>
      <c r="L64" s="150" t="s">
        <v>102</v>
      </c>
      <c r="M64" s="1"/>
      <c r="N64" s="1"/>
      <c r="O64" s="1"/>
    </row>
    <row r="65" s="3" customFormat="true" ht="11.45" hidden="false" customHeight="true" outlineLevel="0" collapsed="false">
      <c r="A65" s="39" t="n">
        <f aca="false">'Backflow &amp; Auto Waterfeed'!$A$5</f>
        <v>1</v>
      </c>
      <c r="B65" s="48" t="str">
        <f aca="false">'Backflow &amp; Auto Waterfeed'!$B$5</f>
        <v>Back Flow Preventer</v>
      </c>
      <c r="C65" s="48"/>
      <c r="D65" s="48"/>
      <c r="E65" s="102" t="n">
        <f aca="false">'Backflow &amp; Auto Waterfeed'!$E$5</f>
        <v>230.06495</v>
      </c>
      <c r="F65" s="226" t="n">
        <f aca="false">E65*A65</f>
        <v>230.06495</v>
      </c>
      <c r="H65" s="203" t="s">
        <v>185</v>
      </c>
      <c r="I65" s="204" t="n">
        <v>125000</v>
      </c>
      <c r="J65" s="227" t="n">
        <v>2225.95</v>
      </c>
      <c r="K65" s="228" t="n">
        <v>0.83</v>
      </c>
      <c r="L65" s="155" t="s">
        <v>113</v>
      </c>
      <c r="M65" s="1"/>
      <c r="N65" s="1"/>
      <c r="O65" s="1"/>
    </row>
    <row r="66" s="3" customFormat="true" ht="11.45" hidden="false" customHeight="true" outlineLevel="0" collapsed="false">
      <c r="A66" s="39" t="n">
        <f aca="false">'Backflow &amp; Auto Waterfeed'!$A$6</f>
        <v>1</v>
      </c>
      <c r="B66" s="48" t="str">
        <f aca="false">'Backflow &amp; Auto Waterfeed'!$B$6</f>
        <v>Labor</v>
      </c>
      <c r="C66" s="48"/>
      <c r="D66" s="48"/>
      <c r="E66" s="102" t="n">
        <f aca="false">'Backflow &amp; Auto Waterfeed'!$E$6</f>
        <v>175</v>
      </c>
      <c r="F66" s="226" t="n">
        <f aca="false">E66*A66</f>
        <v>175</v>
      </c>
      <c r="H66" s="229"/>
      <c r="I66" s="230"/>
      <c r="J66" s="231"/>
      <c r="K66" s="232"/>
      <c r="L66" s="233"/>
      <c r="M66" s="1"/>
      <c r="N66" s="1"/>
      <c r="O66" s="1"/>
    </row>
    <row r="67" s="3" customFormat="true" ht="11.45" hidden="false" customHeight="true" outlineLevel="0" collapsed="false">
      <c r="A67" s="39"/>
      <c r="B67" s="48"/>
      <c r="C67" s="48"/>
      <c r="D67" s="48"/>
      <c r="E67" s="102"/>
      <c r="F67" s="235" t="n">
        <f aca="false">SUM(F64:F66)</f>
        <v>405.06495</v>
      </c>
      <c r="H67" s="168"/>
      <c r="I67" s="164"/>
      <c r="J67" s="236"/>
      <c r="K67" s="164"/>
      <c r="L67" s="166"/>
      <c r="M67" s="1"/>
      <c r="N67" s="1"/>
      <c r="O67" s="1"/>
    </row>
    <row r="68" s="3" customFormat="true" ht="11.45" hidden="false" customHeight="true" outlineLevel="0" collapsed="false">
      <c r="A68" s="39"/>
      <c r="B68" s="156" t="str">
        <f aca="false">'Backflow &amp; Auto Waterfeed'!$B$9</f>
        <v>AUTO WATER FEED</v>
      </c>
      <c r="C68" s="156"/>
      <c r="D68" s="156"/>
      <c r="E68" s="102"/>
      <c r="F68" s="226" t="n">
        <v>0</v>
      </c>
      <c r="H68" s="168"/>
      <c r="I68" s="164"/>
      <c r="J68" s="236"/>
      <c r="K68" s="164"/>
      <c r="L68" s="166"/>
      <c r="M68" s="1"/>
      <c r="N68" s="1"/>
      <c r="O68" s="1"/>
    </row>
    <row r="69" s="3" customFormat="true" ht="11.45" hidden="false" customHeight="true" outlineLevel="0" collapsed="false">
      <c r="A69" s="39" t="n">
        <f aca="false">'Backflow &amp; Auto Waterfeed'!$A$10</f>
        <v>1</v>
      </c>
      <c r="B69" s="48" t="str">
        <f aca="false">'Backflow &amp; Auto Waterfeed'!$B$10</f>
        <v>Material</v>
      </c>
      <c r="C69" s="48"/>
      <c r="D69" s="48"/>
      <c r="E69" s="102" t="n">
        <f aca="false">'Backflow &amp; Auto Waterfeed'!$E$10</f>
        <v>398.8628</v>
      </c>
      <c r="F69" s="226" t="n">
        <f aca="false">E69*A69</f>
        <v>398.8628</v>
      </c>
      <c r="H69" s="238"/>
      <c r="I69" s="230"/>
      <c r="J69" s="239"/>
      <c r="K69" s="232"/>
      <c r="L69" s="233"/>
      <c r="M69" s="1"/>
      <c r="N69" s="1"/>
      <c r="O69" s="1"/>
    </row>
    <row r="70" s="3" customFormat="true" ht="11.45" hidden="false" customHeight="true" outlineLevel="0" collapsed="false">
      <c r="A70" s="39" t="n">
        <f aca="false">'Backflow &amp; Auto Waterfeed'!$A$11</f>
        <v>1</v>
      </c>
      <c r="B70" s="48" t="str">
        <f aca="false">'Backflow &amp; Auto Waterfeed'!$B$11</f>
        <v>Labor</v>
      </c>
      <c r="C70" s="48"/>
      <c r="D70" s="48"/>
      <c r="E70" s="102" t="n">
        <f aca="false">'Backflow &amp; Auto Waterfeed'!$E$11</f>
        <v>175</v>
      </c>
      <c r="F70" s="226" t="n">
        <f aca="false">E70*A70</f>
        <v>175</v>
      </c>
      <c r="H70" s="207"/>
      <c r="I70" s="208"/>
      <c r="J70" s="240"/>
      <c r="K70" s="241"/>
      <c r="L70" s="218"/>
    </row>
    <row r="71" s="3" customFormat="true" ht="11.45" hidden="false" customHeight="true" outlineLevel="0" collapsed="false">
      <c r="A71" s="39"/>
      <c r="B71" s="48"/>
      <c r="C71" s="48"/>
      <c r="D71" s="48"/>
      <c r="E71" s="102"/>
      <c r="F71" s="235" t="n">
        <f aca="false">SUM(F68:F70)</f>
        <v>573.8628</v>
      </c>
      <c r="I71" s="177" t="s">
        <v>105</v>
      </c>
      <c r="J71" s="178" t="n">
        <f aca="false">SUM(J65:J70)/COUNTA(J65:J70)</f>
        <v>2225.95</v>
      </c>
      <c r="K71" s="179"/>
      <c r="L71" s="176"/>
    </row>
    <row r="72" s="3" customFormat="true" ht="11.45" hidden="false" customHeight="true" outlineLevel="0" collapsed="false">
      <c r="A72" s="170" t="s">
        <v>113</v>
      </c>
      <c r="B72" s="101" t="str">
        <f aca="false">'FLUES - LINER - THERMOCRETE'!$B$10</f>
        <v>UPGRADE BOILER FLUE – CHECK MATERIALS &amp; LABOR 5” &amp; 6” AND RUN</v>
      </c>
      <c r="C72" s="101"/>
      <c r="D72" s="101"/>
      <c r="E72" s="102"/>
      <c r="F72" s="111"/>
    </row>
    <row r="73" s="3" customFormat="true" ht="11.45" hidden="false" customHeight="true" outlineLevel="0" collapsed="false">
      <c r="A73" s="39" t="n">
        <f aca="false">'FLUES - LINER - THERMOCRETE'!$A$11</f>
        <v>1</v>
      </c>
      <c r="B73" s="48" t="str">
        <f aca="false">'FLUES - LINER - THERMOCRETE'!$B$11</f>
        <v>Material</v>
      </c>
      <c r="C73" s="48"/>
      <c r="D73" s="48"/>
      <c r="E73" s="102" t="n">
        <f aca="false">'FLUES - LINER - THERMOCRETE'!$E$11</f>
        <v>162.39</v>
      </c>
      <c r="F73" s="42" t="n">
        <f aca="false">E73*A73</f>
        <v>162.39</v>
      </c>
      <c r="L73" s="322"/>
    </row>
    <row r="74" s="3" customFormat="true" ht="11.45" hidden="false" customHeight="true" outlineLevel="0" collapsed="false">
      <c r="A74" s="39" t="n">
        <f aca="false">'FLUES - LINER - THERMOCRETE'!$A$12</f>
        <v>1</v>
      </c>
      <c r="B74" s="48" t="str">
        <f aca="false">'FLUES - LINER - THERMOCRETE'!$B$12</f>
        <v>Labor</v>
      </c>
      <c r="C74" s="48"/>
      <c r="D74" s="48"/>
      <c r="E74" s="102" t="n">
        <f aca="false">'FLUES - LINER - THERMOCRETE'!$E$12</f>
        <v>175</v>
      </c>
      <c r="F74" s="42" t="n">
        <f aca="false">E74*A74</f>
        <v>175</v>
      </c>
      <c r="L74" s="322"/>
    </row>
    <row r="75" s="3" customFormat="true" ht="11.45" hidden="false" customHeight="true" outlineLevel="0" collapsed="false">
      <c r="A75" s="39"/>
      <c r="B75" s="48"/>
      <c r="C75" s="48"/>
      <c r="D75" s="48"/>
      <c r="E75" s="102"/>
      <c r="F75" s="235" t="n">
        <f aca="false">SUM(F73:F74)</f>
        <v>337.39</v>
      </c>
      <c r="L75" s="322"/>
    </row>
    <row r="76" s="3" customFormat="true" ht="11.45" hidden="false" customHeight="true" outlineLevel="0" collapsed="false">
      <c r="A76" s="39"/>
      <c r="B76" s="101" t="str">
        <f aca="false">'FLUES - LINER - THERMOCRETE'!$B$22</f>
        <v>CHIMNEY LINER and CAP</v>
      </c>
      <c r="C76" s="101"/>
      <c r="D76" s="101"/>
      <c r="E76" s="102"/>
      <c r="F76" s="42"/>
      <c r="L76" s="322"/>
    </row>
    <row r="77" s="3" customFormat="true" ht="11.45" hidden="false" customHeight="true" outlineLevel="0" collapsed="false">
      <c r="A77" s="39" t="n">
        <f aca="false">'FLUES - LINER - THERMOCRETE'!$A$23</f>
        <v>1</v>
      </c>
      <c r="B77" s="48" t="str">
        <f aca="false">'FLUES - LINER - THERMOCRETE'!$B$23</f>
        <v>Liner       ● IRV, TOT, S-ORNG, W-ORNG  ●  ADD $600 for clack-out ●</v>
      </c>
      <c r="C77" s="48"/>
      <c r="D77" s="48"/>
      <c r="E77" s="102" t="n">
        <f aca="false">'FLUES - LINER - THERMOCRETE'!$E$23</f>
        <v>2010</v>
      </c>
      <c r="F77" s="42" t="n">
        <f aca="false">E77*A77</f>
        <v>2010</v>
      </c>
      <c r="L77" s="322"/>
    </row>
    <row r="78" s="3" customFormat="true" ht="11.45" hidden="false" customHeight="true" outlineLevel="0" collapsed="false">
      <c r="A78" s="39" t="n">
        <f aca="false">'FLUES - LINER - THERMOCRETE'!$A$24</f>
        <v>1</v>
      </c>
      <c r="B78" s="48" t="str">
        <f aca="false">'FLUES - LINER - THERMOCRETE'!$B$24</f>
        <v>Permit Chimney Liner</v>
      </c>
      <c r="C78" s="48"/>
      <c r="D78" s="48"/>
      <c r="E78" s="102" t="n">
        <f aca="false">'FLUES - LINER - THERMOCRETE'!$E$24</f>
        <v>125</v>
      </c>
      <c r="F78" s="42" t="n">
        <f aca="false">E78*A78</f>
        <v>125</v>
      </c>
      <c r="L78" s="322"/>
    </row>
    <row r="79" s="3" customFormat="true" ht="11.45" hidden="false" customHeight="true" outlineLevel="0" collapsed="false">
      <c r="A79" s="39"/>
      <c r="B79" s="189" t="s">
        <v>186</v>
      </c>
      <c r="C79" s="189"/>
      <c r="D79" s="189"/>
      <c r="E79" s="102"/>
      <c r="F79" s="57" t="n">
        <f aca="false">SUM(F77:F78)</f>
        <v>2135</v>
      </c>
      <c r="L79" s="322"/>
    </row>
    <row r="80" s="3" customFormat="true" ht="11.45" hidden="false" customHeight="true" outlineLevel="0" collapsed="false">
      <c r="A80" s="39"/>
      <c r="B80" s="48"/>
      <c r="C80" s="48"/>
      <c r="D80" s="48"/>
      <c r="E80" s="102"/>
      <c r="F80" s="111"/>
      <c r="L80" s="322"/>
    </row>
    <row r="81" customFormat="false" ht="5.1" hidden="false" customHeight="true" outlineLevel="0" collapsed="false">
      <c r="A81" s="74"/>
      <c r="B81" s="74"/>
      <c r="C81" s="74"/>
      <c r="D81" s="74"/>
      <c r="E81" s="74"/>
      <c r="F81" s="74"/>
      <c r="G81" s="74"/>
      <c r="H81" s="74"/>
      <c r="I81" s="74"/>
      <c r="J81" s="74"/>
      <c r="K81" s="74"/>
      <c r="L81" s="74"/>
      <c r="M81" s="74"/>
      <c r="N81" s="74"/>
      <c r="O81" s="74"/>
      <c r="P81" s="74"/>
      <c r="Q81" s="74"/>
    </row>
    <row r="82" customFormat="false" ht="11.45" hidden="false" customHeight="true" outlineLevel="0" collapsed="false">
      <c r="A82" s="39"/>
      <c r="B82" s="101" t="s">
        <v>176</v>
      </c>
      <c r="C82" s="101"/>
      <c r="D82" s="101"/>
      <c r="E82" s="223"/>
      <c r="F82" s="42"/>
      <c r="G82" s="103" t="s">
        <v>33</v>
      </c>
      <c r="H82" s="104" t="s">
        <v>34</v>
      </c>
      <c r="I82" s="45" t="s">
        <v>35</v>
      </c>
      <c r="J82" s="46" t="s">
        <v>36</v>
      </c>
      <c r="K82" s="45" t="s">
        <v>37</v>
      </c>
      <c r="L82" s="46" t="s">
        <v>38</v>
      </c>
      <c r="M82" s="45" t="s">
        <v>39</v>
      </c>
      <c r="N82" s="46" t="s">
        <v>40</v>
      </c>
      <c r="O82" s="45" t="s">
        <v>41</v>
      </c>
      <c r="P82" s="46" t="s">
        <v>42</v>
      </c>
      <c r="Q82" s="47" t="s">
        <v>43</v>
      </c>
    </row>
    <row r="83" customFormat="false" ht="11.45" hidden="false" customHeight="true" outlineLevel="0" collapsed="false">
      <c r="A83" s="39" t="n">
        <v>1</v>
      </c>
      <c r="B83" s="48" t="s">
        <v>187</v>
      </c>
      <c r="C83" s="48"/>
      <c r="D83" s="48"/>
      <c r="E83" s="41" t="n">
        <f aca="false">$Q83</f>
        <v>3741.902919</v>
      </c>
      <c r="F83" s="42" t="n">
        <f aca="false">E83*A83</f>
        <v>3741.902919</v>
      </c>
      <c r="G83" s="49" t="s">
        <v>90</v>
      </c>
      <c r="H83" s="132" t="n">
        <f aca="false">J97</f>
        <v>2356.58</v>
      </c>
      <c r="I83" s="133" t="n">
        <f aca="false">'INCREASE, LABOR, 911, WARRANTY,'!$A$5</f>
        <v>1.05</v>
      </c>
      <c r="J83" s="52" t="n">
        <f aca="false">I83*H83</f>
        <v>2474.409</v>
      </c>
      <c r="K83" s="133" t="n">
        <f aca="false">'INCREASE, LABOR, 911, WARRANTY,'!$A$13</f>
        <v>1.07</v>
      </c>
      <c r="L83" s="52" t="n">
        <f aca="false">J83*K83</f>
        <v>2647.61763</v>
      </c>
      <c r="M83" s="133" t="n">
        <f aca="false">'INCREASE, LABOR, 911, WARRANTY,'!$A$17</f>
        <v>1.3</v>
      </c>
      <c r="N83" s="52" t="n">
        <f aca="false">L83*M83</f>
        <v>3441.902919</v>
      </c>
      <c r="O83" s="53" t="n">
        <v>1</v>
      </c>
      <c r="P83" s="54" t="n">
        <f aca="false">'INCREASE, LABOR, 911, WARRANTY,'!$A$9</f>
        <v>300</v>
      </c>
      <c r="Q83" s="135" t="n">
        <f aca="false">(N83*O83)+(O83*P83)</f>
        <v>3741.902919</v>
      </c>
    </row>
    <row r="84" customFormat="false" ht="11.45" hidden="false" customHeight="true" outlineLevel="0" collapsed="false">
      <c r="A84" s="39" t="n">
        <v>1</v>
      </c>
      <c r="B84" s="48" t="s">
        <v>91</v>
      </c>
      <c r="C84" s="48"/>
      <c r="D84" s="48"/>
      <c r="E84" s="102" t="n">
        <f aca="false">$Q84</f>
        <v>2018.341</v>
      </c>
      <c r="F84" s="42" t="n">
        <f aca="false">E84*A84</f>
        <v>2018.341</v>
      </c>
      <c r="G84" s="49" t="s">
        <v>91</v>
      </c>
      <c r="H84" s="50" t="n">
        <v>1451</v>
      </c>
      <c r="I84" s="133" t="n">
        <f aca="false">'INCREASE, LABOR, 911, WARRANTY,'!$A$6</f>
        <v>1</v>
      </c>
      <c r="J84" s="52" t="n">
        <f aca="false">I84*H84</f>
        <v>1451</v>
      </c>
      <c r="K84" s="133" t="n">
        <f aca="false">'INCREASE, LABOR, 911, WARRANTY,'!$A$13</f>
        <v>1.07</v>
      </c>
      <c r="L84" s="52" t="n">
        <f aca="false">J84*K84</f>
        <v>1552.57</v>
      </c>
      <c r="M84" s="133" t="n">
        <f aca="false">'INCREASE, LABOR, 911, WARRANTY,'!$A$17</f>
        <v>1.3</v>
      </c>
      <c r="N84" s="52" t="n">
        <f aca="false">L84*M84</f>
        <v>2018.341</v>
      </c>
      <c r="O84" s="53" t="n">
        <v>1</v>
      </c>
      <c r="P84" s="224" t="n">
        <v>0</v>
      </c>
      <c r="Q84" s="135" t="n">
        <f aca="false">(N84*O84)+(O84*P84)</f>
        <v>2018.341</v>
      </c>
    </row>
    <row r="85" customFormat="false" ht="11.45" hidden="false" customHeight="true" outlineLevel="0" collapsed="false">
      <c r="A85" s="39" t="n">
        <v>1</v>
      </c>
      <c r="B85" s="48" t="s">
        <v>92</v>
      </c>
      <c r="C85" s="48"/>
      <c r="D85" s="48"/>
      <c r="E85" s="102" t="n">
        <f aca="false">$Q85</f>
        <v>300.01088</v>
      </c>
      <c r="F85" s="42" t="n">
        <f aca="false">E85*A85</f>
        <v>300.01088</v>
      </c>
      <c r="G85" s="66" t="s">
        <v>93</v>
      </c>
      <c r="H85" s="50" t="n">
        <v>215.68</v>
      </c>
      <c r="I85" s="133" t="n">
        <f aca="false">'INCREASE, LABOR, 911, WARRANTY,'!$A$6</f>
        <v>1</v>
      </c>
      <c r="J85" s="52" t="n">
        <f aca="false">H85*I85</f>
        <v>215.68</v>
      </c>
      <c r="K85" s="133" t="n">
        <f aca="false">'INCREASE, LABOR, 911, WARRANTY,'!$A$13</f>
        <v>1.07</v>
      </c>
      <c r="L85" s="52" t="n">
        <f aca="false">J85*K85</f>
        <v>230.7776</v>
      </c>
      <c r="M85" s="133" t="n">
        <f aca="false">'INCREASE, LABOR, 911, WARRANTY,'!$A$17</f>
        <v>1.3</v>
      </c>
      <c r="N85" s="52" t="n">
        <f aca="false">L85*M85</f>
        <v>300.01088</v>
      </c>
      <c r="O85" s="53" t="n">
        <v>1</v>
      </c>
      <c r="P85" s="224" t="n">
        <v>0</v>
      </c>
      <c r="Q85" s="135" t="n">
        <f aca="false">(N85*O85)+(O85*P85)</f>
        <v>300.01088</v>
      </c>
    </row>
    <row r="86" customFormat="false" ht="11.45" hidden="false" customHeight="true" outlineLevel="0" collapsed="false">
      <c r="A86" s="39" t="n">
        <v>1</v>
      </c>
      <c r="B86" s="48" t="s">
        <v>94</v>
      </c>
      <c r="C86" s="48"/>
      <c r="D86" s="48"/>
      <c r="E86" s="102" t="n">
        <f aca="false">$Q86</f>
        <v>270.00701</v>
      </c>
      <c r="F86" s="42" t="n">
        <f aca="false">E86*A86</f>
        <v>270.00701</v>
      </c>
      <c r="G86" s="66" t="s">
        <v>95</v>
      </c>
      <c r="H86" s="50" t="n">
        <v>194.11</v>
      </c>
      <c r="I86" s="133" t="n">
        <f aca="false">'INCREASE, LABOR, 911, WARRANTY,'!$A$6</f>
        <v>1</v>
      </c>
      <c r="J86" s="52" t="n">
        <f aca="false">H86*I86</f>
        <v>194.11</v>
      </c>
      <c r="K86" s="133" t="n">
        <f aca="false">'INCREASE, LABOR, 911, WARRANTY,'!$A$13</f>
        <v>1.07</v>
      </c>
      <c r="L86" s="52" t="n">
        <f aca="false">J86*K86</f>
        <v>207.6977</v>
      </c>
      <c r="M86" s="133" t="n">
        <f aca="false">'INCREASE, LABOR, 911, WARRANTY,'!$A$17</f>
        <v>1.3</v>
      </c>
      <c r="N86" s="52" t="n">
        <f aca="false">L86*M86</f>
        <v>270.00701</v>
      </c>
      <c r="O86" s="53" t="n">
        <v>1</v>
      </c>
      <c r="P86" s="224" t="n">
        <v>0</v>
      </c>
      <c r="Q86" s="135" t="n">
        <f aca="false">(N86*O86)+(O86*P86)</f>
        <v>270.00701</v>
      </c>
    </row>
    <row r="87" customFormat="false" ht="11.45" hidden="false" customHeight="true" outlineLevel="0" collapsed="false">
      <c r="A87" s="39" t="n">
        <v>1</v>
      </c>
      <c r="B87" s="48" t="s">
        <v>115</v>
      </c>
      <c r="C87" s="48"/>
      <c r="D87" s="48"/>
      <c r="E87" s="102" t="n">
        <f aca="false">$Q87</f>
        <v>485</v>
      </c>
      <c r="F87" s="42" t="n">
        <f aca="false">E87*A87</f>
        <v>485</v>
      </c>
      <c r="G87" s="49" t="s">
        <v>97</v>
      </c>
      <c r="H87" s="78" t="n">
        <f aca="false">'INCREASE, LABOR, 911, WARRANTY,'!$C$26</f>
        <v>485</v>
      </c>
      <c r="I87" s="139" t="n">
        <f aca="false">'INCREASE, LABOR, 911, WARRANTY,'!$A$6</f>
        <v>1</v>
      </c>
      <c r="J87" s="59" t="n">
        <f aca="false">H87*I87</f>
        <v>485</v>
      </c>
      <c r="K87" s="139" t="n">
        <f aca="false">'INCREASE, LABOR, 911, WARRANTY,'!$A$6</f>
        <v>1</v>
      </c>
      <c r="L87" s="59" t="n">
        <f aca="false">J87*K87</f>
        <v>485</v>
      </c>
      <c r="M87" s="139" t="n">
        <f aca="false">'INCREASE, LABOR, 911, WARRANTY,'!$A$6</f>
        <v>1</v>
      </c>
      <c r="N87" s="59" t="n">
        <f aca="false">L87*M87</f>
        <v>485</v>
      </c>
      <c r="O87" s="60" t="n">
        <v>1</v>
      </c>
      <c r="P87" s="225" t="n">
        <v>0</v>
      </c>
      <c r="Q87" s="108" t="n">
        <f aca="false">(N87*O87)+(O87*P87)</f>
        <v>485</v>
      </c>
    </row>
    <row r="88" s="3" customFormat="true" ht="11.45" hidden="false" customHeight="true" outlineLevel="0" collapsed="false">
      <c r="A88" s="39" t="n">
        <v>16</v>
      </c>
      <c r="B88" s="48" t="s">
        <v>96</v>
      </c>
      <c r="C88" s="48"/>
      <c r="D88" s="48"/>
      <c r="E88" s="102" t="n">
        <f aca="false">'INCREASE, LABOR, 911, WARRANTY,'!$C$5</f>
        <v>175</v>
      </c>
      <c r="F88" s="42" t="n">
        <f aca="false">E88*A88</f>
        <v>2800</v>
      </c>
      <c r="L88" s="322"/>
      <c r="P88" s="67" t="s">
        <v>51</v>
      </c>
      <c r="Q88" s="62" t="n">
        <f aca="false">SUM(Q83:Q87)</f>
        <v>6815.261809</v>
      </c>
    </row>
    <row r="89" s="3" customFormat="true" ht="11.45" hidden="false" customHeight="true" outlineLevel="0" collapsed="false">
      <c r="A89" s="39"/>
      <c r="B89" s="260" t="s">
        <v>188</v>
      </c>
      <c r="C89" s="260"/>
      <c r="D89" s="260"/>
      <c r="E89" s="200"/>
      <c r="F89" s="57" t="n">
        <f aca="false">SUM(F83:F88)</f>
        <v>9615.261809</v>
      </c>
      <c r="H89" s="1"/>
      <c r="I89" s="1"/>
      <c r="J89" s="1"/>
      <c r="K89" s="1"/>
      <c r="L89" s="1"/>
      <c r="M89" s="1"/>
      <c r="N89" s="1"/>
      <c r="O89" s="1"/>
    </row>
    <row r="90" s="3" customFormat="true" ht="11.45" hidden="false" customHeight="true" outlineLevel="0" collapsed="false">
      <c r="A90" s="39"/>
      <c r="B90" s="156" t="str">
        <f aca="false">'Backflow &amp; Auto Waterfeed'!$B$4</f>
        <v>BACK FLOW PREVENTER</v>
      </c>
      <c r="C90" s="156"/>
      <c r="D90" s="156"/>
      <c r="E90" s="102"/>
      <c r="F90" s="226" t="n">
        <v>0</v>
      </c>
      <c r="H90" s="147" t="s">
        <v>144</v>
      </c>
      <c r="I90" s="148" t="s">
        <v>99</v>
      </c>
      <c r="J90" s="149" t="s">
        <v>100</v>
      </c>
      <c r="K90" s="149" t="s">
        <v>101</v>
      </c>
      <c r="L90" s="150" t="s">
        <v>102</v>
      </c>
      <c r="M90" s="1"/>
      <c r="N90" s="1"/>
      <c r="O90" s="1"/>
    </row>
    <row r="91" s="3" customFormat="true" ht="11.45" hidden="false" customHeight="true" outlineLevel="0" collapsed="false">
      <c r="A91" s="39" t="n">
        <f aca="false">'Backflow &amp; Auto Waterfeed'!$A$5</f>
        <v>1</v>
      </c>
      <c r="B91" s="48" t="str">
        <f aca="false">'Backflow &amp; Auto Waterfeed'!$B$5</f>
        <v>Back Flow Preventer</v>
      </c>
      <c r="C91" s="48"/>
      <c r="D91" s="48"/>
      <c r="E91" s="102" t="n">
        <f aca="false">'Backflow &amp; Auto Waterfeed'!$E$5</f>
        <v>230.06495</v>
      </c>
      <c r="F91" s="226" t="n">
        <f aca="false">E91*A91</f>
        <v>230.06495</v>
      </c>
      <c r="H91" s="229" t="s">
        <v>189</v>
      </c>
      <c r="I91" s="230" t="n">
        <v>150000</v>
      </c>
      <c r="J91" s="231" t="n">
        <v>2356.58</v>
      </c>
      <c r="K91" s="232" t="n">
        <v>0.83</v>
      </c>
      <c r="L91" s="233" t="s">
        <v>113</v>
      </c>
      <c r="M91" s="1"/>
      <c r="N91" s="1"/>
      <c r="O91" s="1"/>
    </row>
    <row r="92" s="3" customFormat="true" ht="11.45" hidden="false" customHeight="true" outlineLevel="0" collapsed="false">
      <c r="A92" s="39" t="n">
        <f aca="false">'Backflow &amp; Auto Waterfeed'!$A$6</f>
        <v>1</v>
      </c>
      <c r="B92" s="48" t="str">
        <f aca="false">'Backflow &amp; Auto Waterfeed'!$B$6</f>
        <v>Labor</v>
      </c>
      <c r="C92" s="48"/>
      <c r="D92" s="48"/>
      <c r="E92" s="102" t="n">
        <f aca="false">'Backflow &amp; Auto Waterfeed'!$E$6</f>
        <v>175</v>
      </c>
      <c r="F92" s="226" t="n">
        <f aca="false">E92*A92</f>
        <v>175</v>
      </c>
      <c r="H92" s="229"/>
      <c r="I92" s="230"/>
      <c r="J92" s="231"/>
      <c r="K92" s="232"/>
      <c r="L92" s="233"/>
      <c r="M92" s="1"/>
      <c r="N92" s="1"/>
      <c r="O92" s="1"/>
    </row>
    <row r="93" s="3" customFormat="true" ht="11.45" hidden="false" customHeight="true" outlineLevel="0" collapsed="false">
      <c r="A93" s="39"/>
      <c r="B93" s="48"/>
      <c r="C93" s="48"/>
      <c r="D93" s="48"/>
      <c r="E93" s="102"/>
      <c r="F93" s="235" t="n">
        <f aca="false">SUM(F90:F92)</f>
        <v>405.06495</v>
      </c>
      <c r="H93" s="168"/>
      <c r="I93" s="164"/>
      <c r="J93" s="236"/>
      <c r="K93" s="164"/>
      <c r="L93" s="166"/>
      <c r="M93" s="1"/>
      <c r="N93" s="1"/>
      <c r="O93" s="1"/>
    </row>
    <row r="94" s="3" customFormat="true" ht="11.45" hidden="false" customHeight="true" outlineLevel="0" collapsed="false">
      <c r="A94" s="39"/>
      <c r="B94" s="156" t="str">
        <f aca="false">'Backflow &amp; Auto Waterfeed'!$B$9</f>
        <v>AUTO WATER FEED</v>
      </c>
      <c r="C94" s="156"/>
      <c r="D94" s="156"/>
      <c r="E94" s="102"/>
      <c r="F94" s="226" t="n">
        <v>0</v>
      </c>
      <c r="H94" s="168"/>
      <c r="I94" s="164"/>
      <c r="J94" s="236"/>
      <c r="K94" s="164"/>
      <c r="L94" s="166"/>
      <c r="M94" s="1"/>
      <c r="N94" s="1"/>
      <c r="O94" s="1"/>
    </row>
    <row r="95" s="3" customFormat="true" ht="11.45" hidden="false" customHeight="true" outlineLevel="0" collapsed="false">
      <c r="A95" s="39" t="n">
        <f aca="false">'Backflow &amp; Auto Waterfeed'!$A$10</f>
        <v>1</v>
      </c>
      <c r="B95" s="48" t="str">
        <f aca="false">'Backflow &amp; Auto Waterfeed'!$B$10</f>
        <v>Material</v>
      </c>
      <c r="C95" s="48"/>
      <c r="D95" s="48"/>
      <c r="E95" s="102" t="n">
        <f aca="false">'Backflow &amp; Auto Waterfeed'!$E$10</f>
        <v>398.8628</v>
      </c>
      <c r="F95" s="226" t="n">
        <f aca="false">E95*A95</f>
        <v>398.8628</v>
      </c>
      <c r="H95" s="238"/>
      <c r="I95" s="230"/>
      <c r="J95" s="239"/>
      <c r="K95" s="232"/>
      <c r="L95" s="233"/>
      <c r="M95" s="1"/>
      <c r="N95" s="1"/>
      <c r="O95" s="1"/>
    </row>
    <row r="96" s="3" customFormat="true" ht="11.45" hidden="false" customHeight="true" outlineLevel="0" collapsed="false">
      <c r="A96" s="39" t="n">
        <f aca="false">'Backflow &amp; Auto Waterfeed'!$A$11</f>
        <v>1</v>
      </c>
      <c r="B96" s="48" t="str">
        <f aca="false">'Backflow &amp; Auto Waterfeed'!$B$11</f>
        <v>Labor</v>
      </c>
      <c r="C96" s="48"/>
      <c r="D96" s="48"/>
      <c r="E96" s="102" t="n">
        <f aca="false">'Backflow &amp; Auto Waterfeed'!$E$11</f>
        <v>175</v>
      </c>
      <c r="F96" s="226" t="n">
        <f aca="false">E96*A96</f>
        <v>175</v>
      </c>
      <c r="H96" s="207"/>
      <c r="I96" s="208"/>
      <c r="J96" s="240"/>
      <c r="K96" s="241"/>
      <c r="L96" s="218"/>
    </row>
    <row r="97" s="3" customFormat="true" ht="11.45" hidden="false" customHeight="true" outlineLevel="0" collapsed="false">
      <c r="A97" s="39"/>
      <c r="B97" s="48"/>
      <c r="C97" s="48"/>
      <c r="D97" s="48"/>
      <c r="E97" s="102"/>
      <c r="F97" s="235" t="n">
        <f aca="false">SUM(F94:F96)</f>
        <v>573.8628</v>
      </c>
      <c r="I97" s="177" t="s">
        <v>105</v>
      </c>
      <c r="J97" s="178" t="n">
        <f aca="false">SUM(J91:J96)/COUNTA(J91:J96)</f>
        <v>2356.58</v>
      </c>
      <c r="K97" s="179"/>
      <c r="L97" s="176"/>
    </row>
    <row r="98" s="3" customFormat="true" ht="11.45" hidden="false" customHeight="true" outlineLevel="0" collapsed="false">
      <c r="A98" s="170" t="s">
        <v>113</v>
      </c>
      <c r="B98" s="101" t="str">
        <f aca="false">'FLUES - LINER - THERMOCRETE'!$B$10</f>
        <v>UPGRADE BOILER FLUE – CHECK MATERIALS &amp; LABOR 5” &amp; 6” AND RUN</v>
      </c>
      <c r="C98" s="101"/>
      <c r="D98" s="101"/>
      <c r="E98" s="102"/>
      <c r="F98" s="111"/>
    </row>
    <row r="99" s="3" customFormat="true" ht="11.45" hidden="false" customHeight="true" outlineLevel="0" collapsed="false">
      <c r="A99" s="39" t="n">
        <f aca="false">'FLUES - LINER - THERMOCRETE'!$A$11</f>
        <v>1</v>
      </c>
      <c r="B99" s="48" t="str">
        <f aca="false">'FLUES - LINER - THERMOCRETE'!$B$11</f>
        <v>Material</v>
      </c>
      <c r="C99" s="48"/>
      <c r="D99" s="48"/>
      <c r="E99" s="102" t="n">
        <f aca="false">'FLUES - LINER - THERMOCRETE'!$E$11</f>
        <v>162.39</v>
      </c>
      <c r="F99" s="42" t="n">
        <f aca="false">E99*A99</f>
        <v>162.39</v>
      </c>
      <c r="L99" s="322"/>
    </row>
    <row r="100" s="3" customFormat="true" ht="11.45" hidden="false" customHeight="true" outlineLevel="0" collapsed="false">
      <c r="A100" s="39" t="n">
        <f aca="false">'FLUES - LINER - THERMOCRETE'!$A$12</f>
        <v>1</v>
      </c>
      <c r="B100" s="48" t="str">
        <f aca="false">'FLUES - LINER - THERMOCRETE'!$B$12</f>
        <v>Labor</v>
      </c>
      <c r="C100" s="48"/>
      <c r="D100" s="48"/>
      <c r="E100" s="102" t="n">
        <f aca="false">'FLUES - LINER - THERMOCRETE'!$E$12</f>
        <v>175</v>
      </c>
      <c r="F100" s="42" t="n">
        <f aca="false">E100*A100</f>
        <v>175</v>
      </c>
      <c r="L100" s="322"/>
    </row>
    <row r="101" s="3" customFormat="true" ht="11.45" hidden="false" customHeight="true" outlineLevel="0" collapsed="false">
      <c r="A101" s="39"/>
      <c r="B101" s="48"/>
      <c r="C101" s="48"/>
      <c r="D101" s="48"/>
      <c r="E101" s="102"/>
      <c r="F101" s="235" t="n">
        <f aca="false">SUM(F99:F100)</f>
        <v>337.39</v>
      </c>
      <c r="L101" s="322"/>
    </row>
    <row r="102" s="3" customFormat="true" ht="11.45" hidden="false" customHeight="true" outlineLevel="0" collapsed="false">
      <c r="A102" s="39"/>
      <c r="B102" s="101" t="str">
        <f aca="false">'FLUES - LINER - THERMOCRETE'!$B$22</f>
        <v>CHIMNEY LINER and CAP</v>
      </c>
      <c r="C102" s="101"/>
      <c r="D102" s="101"/>
      <c r="E102" s="102"/>
      <c r="F102" s="42"/>
      <c r="L102" s="322"/>
    </row>
    <row r="103" s="3" customFormat="true" ht="11.45" hidden="false" customHeight="true" outlineLevel="0" collapsed="false">
      <c r="A103" s="39" t="n">
        <f aca="false">'FLUES - LINER - THERMOCRETE'!$A$23</f>
        <v>1</v>
      </c>
      <c r="B103" s="48" t="str">
        <f aca="false">'FLUES - LINER - THERMOCRETE'!$B$23</f>
        <v>Liner       ● IRV, TOT, S-ORNG, W-ORNG  ●  ADD $600 for clack-out ●</v>
      </c>
      <c r="C103" s="48"/>
      <c r="D103" s="48"/>
      <c r="E103" s="102" t="n">
        <f aca="false">'FLUES - LINER - THERMOCRETE'!$E$23</f>
        <v>2010</v>
      </c>
      <c r="F103" s="42" t="n">
        <f aca="false">E103*A103</f>
        <v>2010</v>
      </c>
      <c r="L103" s="322"/>
    </row>
    <row r="104" s="3" customFormat="true" ht="11.45" hidden="false" customHeight="true" outlineLevel="0" collapsed="false">
      <c r="A104" s="39" t="n">
        <f aca="false">'FLUES - LINER - THERMOCRETE'!$A$24</f>
        <v>1</v>
      </c>
      <c r="B104" s="48" t="str">
        <f aca="false">'FLUES - LINER - THERMOCRETE'!$B$24</f>
        <v>Permit Chimney Liner</v>
      </c>
      <c r="C104" s="48"/>
      <c r="D104" s="48"/>
      <c r="E104" s="102" t="n">
        <f aca="false">'FLUES - LINER - THERMOCRETE'!$E$24</f>
        <v>125</v>
      </c>
      <c r="F104" s="42" t="n">
        <f aca="false">E104*A104</f>
        <v>125</v>
      </c>
      <c r="L104" s="322"/>
    </row>
    <row r="105" s="3" customFormat="true" ht="11.45" hidden="false" customHeight="true" outlineLevel="0" collapsed="false">
      <c r="A105" s="39"/>
      <c r="B105" s="189" t="s">
        <v>186</v>
      </c>
      <c r="C105" s="189"/>
      <c r="D105" s="189"/>
      <c r="E105" s="102"/>
      <c r="F105" s="57" t="n">
        <f aca="false">SUM(F103:F104)</f>
        <v>2135</v>
      </c>
      <c r="L105" s="322"/>
    </row>
    <row r="106" s="3" customFormat="true" ht="11.45" hidden="false" customHeight="true" outlineLevel="0" collapsed="false">
      <c r="A106" s="39"/>
      <c r="B106" s="48"/>
      <c r="C106" s="48"/>
      <c r="D106" s="48"/>
      <c r="E106" s="102"/>
      <c r="F106" s="111"/>
      <c r="L106" s="322"/>
    </row>
    <row r="107" customFormat="false" ht="5.1" hidden="false" customHeight="true" outlineLevel="0" collapsed="false">
      <c r="A107" s="74"/>
      <c r="B107" s="74"/>
      <c r="C107" s="74"/>
      <c r="D107" s="74"/>
      <c r="E107" s="74"/>
      <c r="F107" s="74"/>
      <c r="G107" s="74"/>
      <c r="H107" s="74"/>
      <c r="I107" s="74"/>
      <c r="J107" s="74"/>
      <c r="K107" s="74"/>
      <c r="L107" s="74"/>
      <c r="M107" s="74"/>
      <c r="N107" s="74"/>
      <c r="O107" s="74"/>
      <c r="P107" s="74"/>
      <c r="Q107" s="74"/>
    </row>
    <row r="108" customFormat="false" ht="12.8" hidden="false" customHeight="true" outlineLevel="0" collapsed="false">
      <c r="A108" s="126"/>
      <c r="B108" s="101" t="s">
        <v>176</v>
      </c>
      <c r="C108" s="101"/>
      <c r="D108" s="101"/>
      <c r="E108" s="200"/>
      <c r="F108" s="42"/>
      <c r="G108" s="103" t="s">
        <v>33</v>
      </c>
      <c r="H108" s="104" t="s">
        <v>34</v>
      </c>
      <c r="I108" s="45" t="s">
        <v>35</v>
      </c>
      <c r="J108" s="46" t="s">
        <v>36</v>
      </c>
      <c r="K108" s="45" t="s">
        <v>37</v>
      </c>
      <c r="L108" s="46" t="s">
        <v>38</v>
      </c>
      <c r="M108" s="45" t="s">
        <v>39</v>
      </c>
      <c r="N108" s="46" t="s">
        <v>40</v>
      </c>
      <c r="O108" s="45" t="s">
        <v>41</v>
      </c>
      <c r="P108" s="46" t="s">
        <v>42</v>
      </c>
      <c r="Q108" s="47" t="s">
        <v>43</v>
      </c>
    </row>
    <row r="109" customFormat="false" ht="12.8" hidden="false" customHeight="true" outlineLevel="0" collapsed="false">
      <c r="A109" s="39" t="n">
        <v>1</v>
      </c>
      <c r="B109" s="48" t="s">
        <v>190</v>
      </c>
      <c r="C109" s="48"/>
      <c r="D109" s="48"/>
      <c r="E109" s="102" t="n">
        <f aca="false">$Q109</f>
        <v>3655.0440105</v>
      </c>
      <c r="F109" s="42" t="n">
        <f aca="false">E109*A109</f>
        <v>3655.0440105</v>
      </c>
      <c r="G109" s="49" t="s">
        <v>90</v>
      </c>
      <c r="H109" s="132" t="n">
        <f aca="false">J123</f>
        <v>2297.11</v>
      </c>
      <c r="I109" s="133" t="n">
        <f aca="false">'INCREASE, LABOR, 911, WARRANTY,'!$A$5</f>
        <v>1.05</v>
      </c>
      <c r="J109" s="52" t="n">
        <f aca="false">I109*H109</f>
        <v>2411.9655</v>
      </c>
      <c r="K109" s="133" t="n">
        <f aca="false">'INCREASE, LABOR, 911, WARRANTY,'!$A$13</f>
        <v>1.07</v>
      </c>
      <c r="L109" s="52" t="n">
        <f aca="false">J109*K109</f>
        <v>2580.803085</v>
      </c>
      <c r="M109" s="133" t="n">
        <f aca="false">'INCREASE, LABOR, 911, WARRANTY,'!$A$17</f>
        <v>1.3</v>
      </c>
      <c r="N109" s="52" t="n">
        <f aca="false">L109*M109</f>
        <v>3355.0440105</v>
      </c>
      <c r="O109" s="53" t="n">
        <v>1</v>
      </c>
      <c r="P109" s="54" t="n">
        <f aca="false">'INCREASE, LABOR, 911, WARRANTY,'!$A$9</f>
        <v>300</v>
      </c>
      <c r="Q109" s="135" t="n">
        <f aca="false">(N109*O109)+(O109*P109)</f>
        <v>3655.0440105</v>
      </c>
    </row>
    <row r="110" customFormat="false" ht="12.8" hidden="false" customHeight="true" outlineLevel="0" collapsed="false">
      <c r="A110" s="39" t="n">
        <v>1</v>
      </c>
      <c r="B110" s="48" t="s">
        <v>91</v>
      </c>
      <c r="C110" s="48"/>
      <c r="D110" s="48"/>
      <c r="E110" s="102" t="n">
        <f aca="false">$Q110</f>
        <v>2018.341</v>
      </c>
      <c r="F110" s="42" t="n">
        <f aca="false">E110*A110</f>
        <v>2018.341</v>
      </c>
      <c r="G110" s="49" t="s">
        <v>91</v>
      </c>
      <c r="H110" s="50" t="n">
        <v>1451</v>
      </c>
      <c r="I110" s="133" t="n">
        <f aca="false">'INCREASE, LABOR, 911, WARRANTY,'!$A$6</f>
        <v>1</v>
      </c>
      <c r="J110" s="52" t="n">
        <f aca="false">I110*H110</f>
        <v>1451</v>
      </c>
      <c r="K110" s="133" t="n">
        <f aca="false">'INCREASE, LABOR, 911, WARRANTY,'!$A$13</f>
        <v>1.07</v>
      </c>
      <c r="L110" s="52" t="n">
        <f aca="false">J110*K110</f>
        <v>1552.57</v>
      </c>
      <c r="M110" s="133" t="n">
        <f aca="false">'INCREASE, LABOR, 911, WARRANTY,'!$A$17</f>
        <v>1.3</v>
      </c>
      <c r="N110" s="52" t="n">
        <f aca="false">L110*M110</f>
        <v>2018.341</v>
      </c>
      <c r="O110" s="53" t="n">
        <v>1</v>
      </c>
      <c r="P110" s="224" t="n">
        <v>0</v>
      </c>
      <c r="Q110" s="135" t="n">
        <f aca="false">(N110*O110)+(O110*P110)</f>
        <v>2018.341</v>
      </c>
    </row>
    <row r="111" customFormat="false" ht="12.8" hidden="false" customHeight="true" outlineLevel="0" collapsed="false">
      <c r="A111" s="39" t="n">
        <v>1</v>
      </c>
      <c r="B111" s="48" t="s">
        <v>92</v>
      </c>
      <c r="C111" s="48"/>
      <c r="D111" s="48"/>
      <c r="E111" s="102" t="n">
        <f aca="false">$Q111</f>
        <v>300.01088</v>
      </c>
      <c r="F111" s="42" t="n">
        <f aca="false">E111*A111</f>
        <v>300.01088</v>
      </c>
      <c r="G111" s="66" t="s">
        <v>93</v>
      </c>
      <c r="H111" s="50" t="n">
        <v>215.68</v>
      </c>
      <c r="I111" s="133" t="n">
        <f aca="false">'INCREASE, LABOR, 911, WARRANTY,'!$A$6</f>
        <v>1</v>
      </c>
      <c r="J111" s="52" t="n">
        <f aca="false">H111*I111</f>
        <v>215.68</v>
      </c>
      <c r="K111" s="133" t="n">
        <f aca="false">'INCREASE, LABOR, 911, WARRANTY,'!$A$13</f>
        <v>1.07</v>
      </c>
      <c r="L111" s="52" t="n">
        <f aca="false">J111*K111</f>
        <v>230.7776</v>
      </c>
      <c r="M111" s="133" t="n">
        <f aca="false">'INCREASE, LABOR, 911, WARRANTY,'!$A$17</f>
        <v>1.3</v>
      </c>
      <c r="N111" s="52" t="n">
        <f aca="false">L111*M111</f>
        <v>300.01088</v>
      </c>
      <c r="O111" s="53" t="n">
        <v>1</v>
      </c>
      <c r="P111" s="224" t="n">
        <v>0</v>
      </c>
      <c r="Q111" s="135" t="n">
        <f aca="false">(N111*O111)+(O111*P111)</f>
        <v>300.01088</v>
      </c>
    </row>
    <row r="112" customFormat="false" ht="12.8" hidden="false" customHeight="true" outlineLevel="0" collapsed="false">
      <c r="A112" s="39" t="n">
        <v>1</v>
      </c>
      <c r="B112" s="48" t="s">
        <v>94</v>
      </c>
      <c r="C112" s="48"/>
      <c r="D112" s="48"/>
      <c r="E112" s="102" t="n">
        <f aca="false">$Q112</f>
        <v>270.00701</v>
      </c>
      <c r="F112" s="42" t="n">
        <f aca="false">E112*A112</f>
        <v>270.00701</v>
      </c>
      <c r="G112" s="66" t="s">
        <v>95</v>
      </c>
      <c r="H112" s="50" t="n">
        <v>194.11</v>
      </c>
      <c r="I112" s="133" t="n">
        <f aca="false">'INCREASE, LABOR, 911, WARRANTY,'!$A$6</f>
        <v>1</v>
      </c>
      <c r="J112" s="52" t="n">
        <f aca="false">H112*I112</f>
        <v>194.11</v>
      </c>
      <c r="K112" s="133" t="n">
        <f aca="false">'INCREASE, LABOR, 911, WARRANTY,'!$A$13</f>
        <v>1.07</v>
      </c>
      <c r="L112" s="52" t="n">
        <f aca="false">J112*K112</f>
        <v>207.6977</v>
      </c>
      <c r="M112" s="133" t="n">
        <f aca="false">'INCREASE, LABOR, 911, WARRANTY,'!$A$17</f>
        <v>1.3</v>
      </c>
      <c r="N112" s="52" t="n">
        <f aca="false">L112*M112</f>
        <v>270.00701</v>
      </c>
      <c r="O112" s="53" t="n">
        <v>1</v>
      </c>
      <c r="P112" s="224" t="n">
        <v>0</v>
      </c>
      <c r="Q112" s="135" t="n">
        <f aca="false">(N112*O112)+(O112*P112)</f>
        <v>270.00701</v>
      </c>
    </row>
    <row r="113" customFormat="false" ht="12.8" hidden="false" customHeight="true" outlineLevel="0" collapsed="false">
      <c r="A113" s="39" t="n">
        <v>1</v>
      </c>
      <c r="B113" s="48" t="s">
        <v>115</v>
      </c>
      <c r="C113" s="48"/>
      <c r="D113" s="48"/>
      <c r="E113" s="102" t="n">
        <f aca="false">$Q113</f>
        <v>485</v>
      </c>
      <c r="F113" s="42" t="n">
        <f aca="false">E113*A113</f>
        <v>485</v>
      </c>
      <c r="G113" s="49" t="s">
        <v>97</v>
      </c>
      <c r="H113" s="78" t="n">
        <f aca="false">'INCREASE, LABOR, 911, WARRANTY,'!$C$26</f>
        <v>485</v>
      </c>
      <c r="I113" s="139" t="n">
        <f aca="false">'INCREASE, LABOR, 911, WARRANTY,'!$A$6</f>
        <v>1</v>
      </c>
      <c r="J113" s="59" t="n">
        <f aca="false">H113*I113</f>
        <v>485</v>
      </c>
      <c r="K113" s="139" t="n">
        <f aca="false">'INCREASE, LABOR, 911, WARRANTY,'!$A$6</f>
        <v>1</v>
      </c>
      <c r="L113" s="59" t="n">
        <f aca="false">J113*K113</f>
        <v>485</v>
      </c>
      <c r="M113" s="139" t="n">
        <f aca="false">'INCREASE, LABOR, 911, WARRANTY,'!$A$6</f>
        <v>1</v>
      </c>
      <c r="N113" s="59" t="n">
        <f aca="false">L113*M113</f>
        <v>485</v>
      </c>
      <c r="O113" s="60" t="n">
        <v>1</v>
      </c>
      <c r="P113" s="225" t="n">
        <v>0</v>
      </c>
      <c r="Q113" s="108" t="n">
        <f aca="false">(N113*O113)+(O113*P113)</f>
        <v>485</v>
      </c>
    </row>
    <row r="114" customFormat="false" ht="12.8" hidden="false" customHeight="true" outlineLevel="0" collapsed="false">
      <c r="A114" s="39" t="n">
        <v>16</v>
      </c>
      <c r="B114" s="48" t="s">
        <v>96</v>
      </c>
      <c r="C114" s="48"/>
      <c r="D114" s="48"/>
      <c r="E114" s="102" t="n">
        <f aca="false">'INCREASE, LABOR, 911, WARRANTY,'!$C$5</f>
        <v>175</v>
      </c>
      <c r="F114" s="42" t="n">
        <f aca="false">E114*A114</f>
        <v>2800</v>
      </c>
      <c r="G114" s="64"/>
      <c r="H114" s="64"/>
      <c r="I114" s="66"/>
      <c r="J114" s="64"/>
      <c r="K114" s="67"/>
      <c r="L114" s="68"/>
      <c r="M114" s="64"/>
      <c r="N114" s="143"/>
      <c r="O114" s="64"/>
      <c r="P114" s="67" t="s">
        <v>51</v>
      </c>
      <c r="Q114" s="323" t="n">
        <f aca="false">SUM(Q109:Q113)</f>
        <v>6728.4029005</v>
      </c>
    </row>
    <row r="115" customFormat="false" ht="12.8" hidden="false" customHeight="true" outlineLevel="0" collapsed="false">
      <c r="A115" s="126"/>
      <c r="B115" s="114" t="s">
        <v>191</v>
      </c>
      <c r="C115" s="114"/>
      <c r="D115" s="114"/>
      <c r="E115" s="200"/>
      <c r="F115" s="57" t="n">
        <f aca="false">SUM(F109:F114)</f>
        <v>9528.4029005</v>
      </c>
      <c r="G115" s="64"/>
      <c r="H115" s="1"/>
      <c r="I115" s="1"/>
      <c r="J115" s="1"/>
      <c r="K115" s="1"/>
      <c r="L115" s="1"/>
      <c r="M115" s="1"/>
      <c r="N115" s="1"/>
      <c r="O115" s="1"/>
      <c r="P115" s="64"/>
      <c r="Q115" s="64"/>
    </row>
    <row r="116" customFormat="false" ht="12.8" hidden="false" customHeight="true" outlineLevel="0" collapsed="false">
      <c r="A116" s="39"/>
      <c r="B116" s="156" t="str">
        <f aca="false">'Backflow &amp; Auto Waterfeed'!$B$4</f>
        <v>BACK FLOW PREVENTER</v>
      </c>
      <c r="C116" s="156"/>
      <c r="D116" s="156"/>
      <c r="E116" s="102"/>
      <c r="F116" s="226" t="n">
        <f aca="false">A116*E116</f>
        <v>0</v>
      </c>
      <c r="G116" s="64"/>
      <c r="H116" s="147" t="s">
        <v>144</v>
      </c>
      <c r="I116" s="148" t="s">
        <v>99</v>
      </c>
      <c r="J116" s="149" t="s">
        <v>100</v>
      </c>
      <c r="K116" s="149" t="s">
        <v>101</v>
      </c>
      <c r="L116" s="150" t="s">
        <v>102</v>
      </c>
      <c r="M116" s="1"/>
      <c r="N116" s="1"/>
      <c r="O116" s="1"/>
      <c r="P116" s="64"/>
      <c r="Q116" s="64"/>
    </row>
    <row r="117" customFormat="false" ht="12.8" hidden="false" customHeight="true" outlineLevel="0" collapsed="false">
      <c r="A117" s="39" t="n">
        <f aca="false">'Backflow &amp; Auto Waterfeed'!$A$5</f>
        <v>1</v>
      </c>
      <c r="B117" s="48" t="str">
        <f aca="false">'Backflow &amp; Auto Waterfeed'!$B$5</f>
        <v>Back Flow Preventer</v>
      </c>
      <c r="C117" s="48"/>
      <c r="D117" s="48"/>
      <c r="E117" s="102" t="n">
        <f aca="false">'Backflow &amp; Auto Waterfeed'!$E$5</f>
        <v>230.06495</v>
      </c>
      <c r="F117" s="226" t="n">
        <f aca="false">A117*E117</f>
        <v>230.06495</v>
      </c>
      <c r="G117" s="64"/>
      <c r="H117" s="191" t="s">
        <v>192</v>
      </c>
      <c r="I117" s="204" t="n">
        <v>175000</v>
      </c>
      <c r="J117" s="227" t="n">
        <v>2297.11</v>
      </c>
      <c r="K117" s="228" t="n">
        <v>0.83</v>
      </c>
      <c r="L117" s="155" t="s">
        <v>118</v>
      </c>
      <c r="M117" s="1"/>
      <c r="N117" s="1"/>
      <c r="O117" s="1"/>
      <c r="P117" s="64"/>
      <c r="Q117" s="64"/>
    </row>
    <row r="118" customFormat="false" ht="12.8" hidden="false" customHeight="true" outlineLevel="0" collapsed="false">
      <c r="A118" s="39" t="n">
        <f aca="false">'Backflow &amp; Auto Waterfeed'!$A$6</f>
        <v>1</v>
      </c>
      <c r="B118" s="48" t="str">
        <f aca="false">'Backflow &amp; Auto Waterfeed'!$B$6</f>
        <v>Labor</v>
      </c>
      <c r="C118" s="48"/>
      <c r="D118" s="48"/>
      <c r="E118" s="102" t="n">
        <f aca="false">'Backflow &amp; Auto Waterfeed'!$E$6</f>
        <v>175</v>
      </c>
      <c r="F118" s="226" t="n">
        <f aca="false">A118*E118</f>
        <v>175</v>
      </c>
      <c r="G118" s="221"/>
      <c r="H118" s="163"/>
      <c r="I118" s="230"/>
      <c r="J118" s="324"/>
      <c r="K118" s="232"/>
      <c r="L118" s="233"/>
      <c r="M118" s="1"/>
      <c r="N118" s="1"/>
      <c r="O118" s="1"/>
    </row>
    <row r="119" s="3" customFormat="true" ht="12.8" hidden="false" customHeight="true" outlineLevel="0" collapsed="false">
      <c r="A119" s="39"/>
      <c r="B119" s="48"/>
      <c r="C119" s="48"/>
      <c r="D119" s="48"/>
      <c r="E119" s="102"/>
      <c r="F119" s="235" t="n">
        <f aca="false">SUM(F116:F118)</f>
        <v>405.06495</v>
      </c>
      <c r="H119" s="168"/>
      <c r="I119" s="164"/>
      <c r="J119" s="324"/>
      <c r="K119" s="164"/>
      <c r="L119" s="166"/>
      <c r="M119" s="1"/>
      <c r="N119" s="1"/>
      <c r="O119" s="1"/>
    </row>
    <row r="120" s="3" customFormat="true" ht="12.8" hidden="false" customHeight="true" outlineLevel="0" collapsed="false">
      <c r="A120" s="39"/>
      <c r="B120" s="156" t="str">
        <f aca="false">'Backflow &amp; Auto Waterfeed'!$B$9</f>
        <v>AUTO WATER FEED</v>
      </c>
      <c r="C120" s="156"/>
      <c r="D120" s="156"/>
      <c r="E120" s="102"/>
      <c r="F120" s="226" t="n">
        <f aca="false">A120*E120</f>
        <v>0</v>
      </c>
      <c r="H120" s="168"/>
      <c r="I120" s="164"/>
      <c r="J120" s="324"/>
      <c r="K120" s="164"/>
      <c r="L120" s="166"/>
      <c r="M120" s="1"/>
      <c r="N120" s="1"/>
      <c r="O120" s="1"/>
    </row>
    <row r="121" s="3" customFormat="true" ht="12.8" hidden="false" customHeight="true" outlineLevel="0" collapsed="false">
      <c r="A121" s="39" t="n">
        <f aca="false">'Backflow &amp; Auto Waterfeed'!$A$10</f>
        <v>1</v>
      </c>
      <c r="B121" s="48" t="str">
        <f aca="false">'Backflow &amp; Auto Waterfeed'!$B$10</f>
        <v>Material</v>
      </c>
      <c r="C121" s="48"/>
      <c r="D121" s="48"/>
      <c r="E121" s="102" t="n">
        <f aca="false">'Backflow &amp; Auto Waterfeed'!$E$10</f>
        <v>398.8628</v>
      </c>
      <c r="F121" s="226" t="n">
        <f aca="false">A121*E121</f>
        <v>398.8628</v>
      </c>
      <c r="H121" s="168"/>
      <c r="I121" s="164"/>
      <c r="J121" s="324"/>
      <c r="K121" s="164"/>
      <c r="L121" s="325"/>
      <c r="M121" s="1"/>
      <c r="N121" s="1"/>
      <c r="O121" s="1"/>
    </row>
    <row r="122" s="3" customFormat="true" ht="12.8" hidden="false" customHeight="true" outlineLevel="0" collapsed="false">
      <c r="A122" s="39" t="n">
        <f aca="false">'Backflow &amp; Auto Waterfeed'!$A$11</f>
        <v>1</v>
      </c>
      <c r="B122" s="48" t="str">
        <f aca="false">'Backflow &amp; Auto Waterfeed'!$B$11</f>
        <v>Labor</v>
      </c>
      <c r="C122" s="48"/>
      <c r="D122" s="48"/>
      <c r="E122" s="102" t="n">
        <f aca="false">'Backflow &amp; Auto Waterfeed'!$E$11</f>
        <v>175</v>
      </c>
      <c r="F122" s="226" t="n">
        <f aca="false">A122*E122</f>
        <v>175</v>
      </c>
      <c r="H122" s="326"/>
      <c r="I122" s="208"/>
      <c r="J122" s="327"/>
      <c r="K122" s="241"/>
      <c r="L122" s="218"/>
    </row>
    <row r="123" s="3" customFormat="true" ht="12.8" hidden="false" customHeight="true" outlineLevel="0" collapsed="false">
      <c r="A123" s="39"/>
      <c r="B123" s="48"/>
      <c r="C123" s="48"/>
      <c r="D123" s="48"/>
      <c r="E123" s="102"/>
      <c r="F123" s="235" t="n">
        <f aca="false">SUM(F120:F122)</f>
        <v>573.8628</v>
      </c>
      <c r="I123" s="177" t="s">
        <v>105</v>
      </c>
      <c r="J123" s="178" t="n">
        <f aca="false">SUM(J117:J122)/COUNTA(J117:J122)</f>
        <v>2297.11</v>
      </c>
      <c r="K123" s="179"/>
    </row>
    <row r="124" s="3" customFormat="true" ht="12.8" hidden="false" customHeight="true" outlineLevel="0" collapsed="false">
      <c r="A124" s="170" t="s">
        <v>118</v>
      </c>
      <c r="B124" s="101" t="str">
        <f aca="false">'FLUES - LINER - THERMOCRETE'!B16</f>
        <v>UPGRADE BOILER FLUE – CHECK MATERIALS &amp; LABOR 7” &amp; 8” AND RUN</v>
      </c>
      <c r="C124" s="101"/>
      <c r="D124" s="101"/>
      <c r="E124" s="102"/>
      <c r="F124" s="111"/>
    </row>
    <row r="125" s="3" customFormat="true" ht="12.8" hidden="false" customHeight="true" outlineLevel="0" collapsed="false">
      <c r="A125" s="39" t="n">
        <v>1</v>
      </c>
      <c r="B125" s="48" t="str">
        <f aca="false">'FLUES - LINER - THERMOCRETE'!B17</f>
        <v>Material</v>
      </c>
      <c r="C125" s="48"/>
      <c r="D125" s="48"/>
      <c r="E125" s="102" t="n">
        <f aca="false">'FLUES - LINER - THERMOCRETE'!$E$17</f>
        <v>192.88</v>
      </c>
      <c r="F125" s="42" t="n">
        <f aca="false">E125*A125</f>
        <v>192.88</v>
      </c>
    </row>
    <row r="126" s="3" customFormat="true" ht="12.8" hidden="false" customHeight="true" outlineLevel="0" collapsed="false">
      <c r="A126" s="39" t="n">
        <v>1</v>
      </c>
      <c r="B126" s="48" t="str">
        <f aca="false">'FLUES - LINER - THERMOCRETE'!B18</f>
        <v>Labor</v>
      </c>
      <c r="C126" s="48"/>
      <c r="D126" s="48"/>
      <c r="E126" s="102" t="n">
        <f aca="false">'FLUES - LINER - THERMOCRETE'!$E$18</f>
        <v>175</v>
      </c>
      <c r="F126" s="42" t="n">
        <f aca="false">E126*A126</f>
        <v>175</v>
      </c>
    </row>
    <row r="127" s="3" customFormat="true" ht="12.8" hidden="false" customHeight="true" outlineLevel="0" collapsed="false">
      <c r="A127" s="39"/>
      <c r="B127" s="189"/>
      <c r="C127" s="189"/>
      <c r="D127" s="189"/>
      <c r="E127" s="102"/>
      <c r="F127" s="57" t="n">
        <f aca="false">SUM(F125:F126)</f>
        <v>367.88</v>
      </c>
    </row>
    <row r="128" s="3" customFormat="true" ht="12.8" hidden="false" customHeight="true" outlineLevel="0" collapsed="false">
      <c r="A128" s="39"/>
      <c r="B128" s="101" t="str">
        <f aca="false">'FLUES - LINER - THERMOCRETE'!$B$22</f>
        <v>CHIMNEY LINER and CAP</v>
      </c>
      <c r="C128" s="101"/>
      <c r="D128" s="101"/>
      <c r="E128" s="102"/>
      <c r="F128" s="42"/>
    </row>
    <row r="129" s="3" customFormat="true" ht="12.8" hidden="false" customHeight="true" outlineLevel="0" collapsed="false">
      <c r="A129" s="39" t="n">
        <f aca="false">'FLUES - LINER - THERMOCRETE'!$A$23</f>
        <v>1</v>
      </c>
      <c r="B129" s="48" t="str">
        <f aca="false">'FLUES - LINER - THERMOCRETE'!$B$23</f>
        <v>Liner       ● IRV, TOT, S-ORNG, W-ORNG  ●  ADD $600 for clack-out ●</v>
      </c>
      <c r="C129" s="48"/>
      <c r="D129" s="48"/>
      <c r="E129" s="102" t="n">
        <f aca="false">'FLUES - LINER - THERMOCRETE'!$E$23</f>
        <v>2010</v>
      </c>
      <c r="F129" s="42" t="n">
        <f aca="false">E129*A129</f>
        <v>2010</v>
      </c>
    </row>
    <row r="130" s="3" customFormat="true" ht="12.8" hidden="false" customHeight="true" outlineLevel="0" collapsed="false">
      <c r="A130" s="145" t="n">
        <f aca="false">'FLUES - LINER - THERMOCRETE'!$A$24</f>
        <v>1</v>
      </c>
      <c r="B130" s="48" t="str">
        <f aca="false">'FLUES - LINER - THERMOCRETE'!$B$24</f>
        <v>Permit Chimney Liner</v>
      </c>
      <c r="C130" s="48"/>
      <c r="D130" s="48"/>
      <c r="E130" s="102" t="n">
        <f aca="false">'FLUES - LINER - THERMOCRETE'!$E$24</f>
        <v>125</v>
      </c>
      <c r="F130" s="42" t="n">
        <f aca="false">E130*A130</f>
        <v>125</v>
      </c>
    </row>
    <row r="131" s="3" customFormat="true" ht="12.8" hidden="false" customHeight="true" outlineLevel="0" collapsed="false">
      <c r="A131" s="39"/>
      <c r="B131" s="189" t="n">
        <f aca="false">'FLUES - LINER - THERMOCRETE'!$B$25</f>
        <v>0</v>
      </c>
      <c r="C131" s="189"/>
      <c r="D131" s="189"/>
      <c r="E131" s="102"/>
      <c r="F131" s="57" t="n">
        <f aca="false">SUM(F129:F130)</f>
        <v>2135</v>
      </c>
    </row>
    <row r="132" s="3" customFormat="true" ht="12.8" hidden="false" customHeight="true" outlineLevel="0" collapsed="false">
      <c r="A132" s="39"/>
      <c r="B132" s="189"/>
      <c r="C132" s="189"/>
      <c r="D132" s="189"/>
      <c r="E132" s="102"/>
      <c r="F132" s="111"/>
    </row>
    <row r="133" customFormat="false" ht="5.1" hidden="false" customHeight="true" outlineLevel="0" collapsed="false">
      <c r="A133" s="74"/>
      <c r="B133" s="74"/>
      <c r="C133" s="74"/>
      <c r="D133" s="74"/>
      <c r="E133" s="74"/>
      <c r="F133" s="74"/>
      <c r="G133" s="74"/>
      <c r="H133" s="74"/>
      <c r="I133" s="74"/>
      <c r="J133" s="74"/>
      <c r="K133" s="74"/>
      <c r="L133" s="74"/>
      <c r="M133" s="74"/>
      <c r="N133" s="74"/>
      <c r="O133" s="74"/>
      <c r="P133" s="74"/>
      <c r="Q133" s="74"/>
    </row>
    <row r="134" customFormat="false" ht="12.8" hidden="false" customHeight="true" outlineLevel="0" collapsed="false">
      <c r="A134" s="126"/>
      <c r="B134" s="101" t="s">
        <v>176</v>
      </c>
      <c r="C134" s="101"/>
      <c r="D134" s="101"/>
      <c r="E134" s="200"/>
      <c r="F134" s="226" t="n">
        <f aca="false">A134*E134</f>
        <v>0</v>
      </c>
      <c r="G134" s="103" t="s">
        <v>33</v>
      </c>
      <c r="H134" s="104" t="s">
        <v>34</v>
      </c>
      <c r="I134" s="45" t="s">
        <v>35</v>
      </c>
      <c r="J134" s="46" t="s">
        <v>36</v>
      </c>
      <c r="K134" s="45" t="s">
        <v>37</v>
      </c>
      <c r="L134" s="46" t="s">
        <v>38</v>
      </c>
      <c r="M134" s="45" t="s">
        <v>39</v>
      </c>
      <c r="N134" s="46" t="s">
        <v>40</v>
      </c>
      <c r="O134" s="45" t="s">
        <v>41</v>
      </c>
      <c r="P134" s="46" t="s">
        <v>42</v>
      </c>
      <c r="Q134" s="47" t="s">
        <v>43</v>
      </c>
    </row>
    <row r="135" customFormat="false" ht="12.8" hidden="false" customHeight="true" outlineLevel="0" collapsed="false">
      <c r="A135" s="39" t="n">
        <v>1</v>
      </c>
      <c r="B135" s="48" t="s">
        <v>193</v>
      </c>
      <c r="C135" s="48"/>
      <c r="D135" s="48"/>
      <c r="E135" s="102" t="n">
        <f aca="false">$Q135</f>
        <v>3957.50931</v>
      </c>
      <c r="F135" s="226" t="n">
        <f aca="false">A135*E135</f>
        <v>3957.50931</v>
      </c>
      <c r="G135" s="49" t="s">
        <v>90</v>
      </c>
      <c r="H135" s="132" t="n">
        <f aca="false">J149</f>
        <v>2504.2</v>
      </c>
      <c r="I135" s="133" t="n">
        <f aca="false">'INCREASE, LABOR, 911, WARRANTY,'!$A$5</f>
        <v>1.05</v>
      </c>
      <c r="J135" s="52" t="n">
        <f aca="false">I135*H135</f>
        <v>2629.41</v>
      </c>
      <c r="K135" s="133" t="n">
        <f aca="false">'INCREASE, LABOR, 911, WARRANTY,'!$A$13</f>
        <v>1.07</v>
      </c>
      <c r="L135" s="52" t="n">
        <f aca="false">J135*K135</f>
        <v>2813.4687</v>
      </c>
      <c r="M135" s="133" t="n">
        <f aca="false">'INCREASE, LABOR, 911, WARRANTY,'!$A$17</f>
        <v>1.3</v>
      </c>
      <c r="N135" s="52" t="n">
        <f aca="false">L135*M135</f>
        <v>3657.50931</v>
      </c>
      <c r="O135" s="53" t="n">
        <v>1</v>
      </c>
      <c r="P135" s="54" t="n">
        <f aca="false">'INCREASE, LABOR, 911, WARRANTY,'!$A$9</f>
        <v>300</v>
      </c>
      <c r="Q135" s="135" t="n">
        <f aca="false">(N135*O135)+(O135*P135)</f>
        <v>3957.50931</v>
      </c>
    </row>
    <row r="136" customFormat="false" ht="12.8" hidden="false" customHeight="true" outlineLevel="0" collapsed="false">
      <c r="A136" s="39" t="n">
        <v>1</v>
      </c>
      <c r="B136" s="48" t="s">
        <v>91</v>
      </c>
      <c r="C136" s="48"/>
      <c r="D136" s="48"/>
      <c r="E136" s="102" t="n">
        <f aca="false">$Q136</f>
        <v>2018.341</v>
      </c>
      <c r="F136" s="226" t="n">
        <f aca="false">A136*E136</f>
        <v>2018.341</v>
      </c>
      <c r="G136" s="49" t="s">
        <v>91</v>
      </c>
      <c r="H136" s="50" t="n">
        <v>1451</v>
      </c>
      <c r="I136" s="133" t="n">
        <f aca="false">'INCREASE, LABOR, 911, WARRANTY,'!$A$6</f>
        <v>1</v>
      </c>
      <c r="J136" s="52" t="n">
        <f aca="false">I136*H136</f>
        <v>1451</v>
      </c>
      <c r="K136" s="133" t="n">
        <f aca="false">'INCREASE, LABOR, 911, WARRANTY,'!$A$13</f>
        <v>1.07</v>
      </c>
      <c r="L136" s="52" t="n">
        <f aca="false">J136*K136</f>
        <v>1552.57</v>
      </c>
      <c r="M136" s="133" t="n">
        <f aca="false">'INCREASE, LABOR, 911, WARRANTY,'!$A$17</f>
        <v>1.3</v>
      </c>
      <c r="N136" s="52" t="n">
        <f aca="false">L136*M136</f>
        <v>2018.341</v>
      </c>
      <c r="O136" s="53" t="n">
        <v>1</v>
      </c>
      <c r="P136" s="224" t="n">
        <v>0</v>
      </c>
      <c r="Q136" s="135" t="n">
        <f aca="false">(N136*O136)+(O136*P136)</f>
        <v>2018.341</v>
      </c>
    </row>
    <row r="137" customFormat="false" ht="12.8" hidden="false" customHeight="true" outlineLevel="0" collapsed="false">
      <c r="A137" s="39" t="n">
        <v>1</v>
      </c>
      <c r="B137" s="48" t="s">
        <v>92</v>
      </c>
      <c r="C137" s="48"/>
      <c r="D137" s="48"/>
      <c r="E137" s="102" t="n">
        <f aca="false">$Q137</f>
        <v>300.01088</v>
      </c>
      <c r="F137" s="226" t="n">
        <f aca="false">A137*E137</f>
        <v>300.01088</v>
      </c>
      <c r="G137" s="66" t="s">
        <v>93</v>
      </c>
      <c r="H137" s="50" t="n">
        <v>215.68</v>
      </c>
      <c r="I137" s="133" t="n">
        <f aca="false">'INCREASE, LABOR, 911, WARRANTY,'!$A$6</f>
        <v>1</v>
      </c>
      <c r="J137" s="52" t="n">
        <f aca="false">H137*I137</f>
        <v>215.68</v>
      </c>
      <c r="K137" s="133" t="n">
        <f aca="false">'INCREASE, LABOR, 911, WARRANTY,'!$A$13</f>
        <v>1.07</v>
      </c>
      <c r="L137" s="52" t="n">
        <f aca="false">J137*K137</f>
        <v>230.7776</v>
      </c>
      <c r="M137" s="133" t="n">
        <f aca="false">'INCREASE, LABOR, 911, WARRANTY,'!$A$17</f>
        <v>1.3</v>
      </c>
      <c r="N137" s="52" t="n">
        <f aca="false">L137*M137</f>
        <v>300.01088</v>
      </c>
      <c r="O137" s="53" t="n">
        <v>1</v>
      </c>
      <c r="P137" s="224" t="n">
        <v>0</v>
      </c>
      <c r="Q137" s="135" t="n">
        <f aca="false">(N137*O137)+(O137*P137)</f>
        <v>300.01088</v>
      </c>
    </row>
    <row r="138" customFormat="false" ht="12.8" hidden="false" customHeight="true" outlineLevel="0" collapsed="false">
      <c r="A138" s="39" t="n">
        <v>1</v>
      </c>
      <c r="B138" s="48" t="s">
        <v>94</v>
      </c>
      <c r="C138" s="48"/>
      <c r="D138" s="48"/>
      <c r="E138" s="102" t="n">
        <f aca="false">$Q138</f>
        <v>270.00701</v>
      </c>
      <c r="F138" s="226" t="n">
        <f aca="false">A138*E138</f>
        <v>270.00701</v>
      </c>
      <c r="G138" s="66" t="s">
        <v>95</v>
      </c>
      <c r="H138" s="50" t="n">
        <v>194.11</v>
      </c>
      <c r="I138" s="133" t="n">
        <f aca="false">'INCREASE, LABOR, 911, WARRANTY,'!$A$6</f>
        <v>1</v>
      </c>
      <c r="J138" s="52" t="n">
        <f aca="false">H138*I138</f>
        <v>194.11</v>
      </c>
      <c r="K138" s="133" t="n">
        <f aca="false">'INCREASE, LABOR, 911, WARRANTY,'!$A$13</f>
        <v>1.07</v>
      </c>
      <c r="L138" s="52" t="n">
        <f aca="false">J138*K138</f>
        <v>207.6977</v>
      </c>
      <c r="M138" s="133" t="n">
        <f aca="false">'INCREASE, LABOR, 911, WARRANTY,'!$A$17</f>
        <v>1.3</v>
      </c>
      <c r="N138" s="52" t="n">
        <f aca="false">L138*M138</f>
        <v>270.00701</v>
      </c>
      <c r="O138" s="53" t="n">
        <v>1</v>
      </c>
      <c r="P138" s="224" t="n">
        <v>0</v>
      </c>
      <c r="Q138" s="135" t="n">
        <f aca="false">(N138*O138)+(O138*P138)</f>
        <v>270.00701</v>
      </c>
    </row>
    <row r="139" customFormat="false" ht="12.8" hidden="false" customHeight="true" outlineLevel="0" collapsed="false">
      <c r="A139" s="39" t="n">
        <v>1</v>
      </c>
      <c r="B139" s="48" t="s">
        <v>115</v>
      </c>
      <c r="C139" s="48"/>
      <c r="D139" s="48"/>
      <c r="E139" s="102" t="n">
        <f aca="false">$Q139</f>
        <v>485</v>
      </c>
      <c r="F139" s="226" t="n">
        <f aca="false">A139*E139</f>
        <v>485</v>
      </c>
      <c r="G139" s="49" t="s">
        <v>97</v>
      </c>
      <c r="H139" s="78" t="n">
        <f aca="false">'INCREASE, LABOR, 911, WARRANTY,'!$C$26</f>
        <v>485</v>
      </c>
      <c r="I139" s="139" t="n">
        <f aca="false">'INCREASE, LABOR, 911, WARRANTY,'!$A$6</f>
        <v>1</v>
      </c>
      <c r="J139" s="59" t="n">
        <f aca="false">H139*I139</f>
        <v>485</v>
      </c>
      <c r="K139" s="139" t="n">
        <f aca="false">'INCREASE, LABOR, 911, WARRANTY,'!$A$6</f>
        <v>1</v>
      </c>
      <c r="L139" s="59" t="n">
        <f aca="false">J139*K139</f>
        <v>485</v>
      </c>
      <c r="M139" s="139" t="n">
        <f aca="false">'INCREASE, LABOR, 911, WARRANTY,'!$A$6</f>
        <v>1</v>
      </c>
      <c r="N139" s="59" t="n">
        <f aca="false">L139*M139</f>
        <v>485</v>
      </c>
      <c r="O139" s="60" t="n">
        <v>1</v>
      </c>
      <c r="P139" s="225" t="n">
        <v>0</v>
      </c>
      <c r="Q139" s="108" t="n">
        <f aca="false">(N139*O139)+(O139*P139)</f>
        <v>485</v>
      </c>
    </row>
    <row r="140" customFormat="false" ht="12.8" hidden="false" customHeight="true" outlineLevel="0" collapsed="false">
      <c r="A140" s="39" t="n">
        <v>16</v>
      </c>
      <c r="B140" s="48" t="s">
        <v>96</v>
      </c>
      <c r="C140" s="48"/>
      <c r="D140" s="48"/>
      <c r="E140" s="102" t="n">
        <f aca="false">'INCREASE, LABOR, 911, WARRANTY,'!$C$5</f>
        <v>175</v>
      </c>
      <c r="F140" s="226" t="n">
        <f aca="false">A140*E140</f>
        <v>2800</v>
      </c>
      <c r="G140" s="64"/>
      <c r="H140" s="64"/>
      <c r="I140" s="66"/>
      <c r="J140" s="64"/>
      <c r="K140" s="67"/>
      <c r="L140" s="68"/>
      <c r="M140" s="64"/>
      <c r="N140" s="143"/>
      <c r="O140" s="64"/>
      <c r="P140" s="67" t="s">
        <v>51</v>
      </c>
      <c r="Q140" s="62" t="n">
        <f aca="false">SUM(Q135:Q139)</f>
        <v>7030.8682</v>
      </c>
    </row>
    <row r="141" customFormat="false" ht="12.8" hidden="false" customHeight="true" outlineLevel="0" collapsed="false">
      <c r="A141" s="126"/>
      <c r="B141" s="114" t="s">
        <v>194</v>
      </c>
      <c r="C141" s="114"/>
      <c r="D141" s="114"/>
      <c r="E141" s="200"/>
      <c r="F141" s="235" t="n">
        <f aca="false">SUM(F134:F140)</f>
        <v>9830.8682</v>
      </c>
      <c r="G141" s="64"/>
      <c r="H141" s="1"/>
      <c r="I141" s="1"/>
      <c r="J141" s="1"/>
      <c r="K141" s="1"/>
      <c r="L141" s="1"/>
      <c r="M141" s="1"/>
      <c r="N141" s="1"/>
      <c r="O141" s="1"/>
      <c r="P141" s="64"/>
      <c r="Q141" s="64"/>
    </row>
    <row r="142" customFormat="false" ht="12.8" hidden="false" customHeight="true" outlineLevel="0" collapsed="false">
      <c r="A142" s="39"/>
      <c r="B142" s="156" t="str">
        <f aca="false">'Backflow &amp; Auto Waterfeed'!$B$4</f>
        <v>BACK FLOW PREVENTER</v>
      </c>
      <c r="C142" s="156"/>
      <c r="D142" s="156"/>
      <c r="E142" s="102"/>
      <c r="F142" s="226" t="n">
        <f aca="false">A142*E142</f>
        <v>0</v>
      </c>
      <c r="G142" s="64"/>
      <c r="H142" s="147" t="s">
        <v>144</v>
      </c>
      <c r="I142" s="148" t="s">
        <v>99</v>
      </c>
      <c r="J142" s="149" t="s">
        <v>100</v>
      </c>
      <c r="K142" s="149" t="s">
        <v>101</v>
      </c>
      <c r="L142" s="150" t="s">
        <v>102</v>
      </c>
      <c r="M142" s="1"/>
      <c r="N142" s="1"/>
      <c r="O142" s="1"/>
      <c r="P142" s="64"/>
      <c r="Q142" s="64"/>
    </row>
    <row r="143" customFormat="false" ht="12.8" hidden="false" customHeight="true" outlineLevel="0" collapsed="false">
      <c r="A143" s="39" t="n">
        <f aca="false">'Backflow &amp; Auto Waterfeed'!$A$5</f>
        <v>1</v>
      </c>
      <c r="B143" s="328" t="str">
        <f aca="false">'Backflow &amp; Auto Waterfeed'!$B$5</f>
        <v>Back Flow Preventer</v>
      </c>
      <c r="C143" s="328"/>
      <c r="D143" s="328"/>
      <c r="E143" s="102" t="n">
        <f aca="false">'Backflow &amp; Auto Waterfeed'!$E$5</f>
        <v>230.06495</v>
      </c>
      <c r="F143" s="226" t="n">
        <f aca="false">A143*E143</f>
        <v>230.06495</v>
      </c>
      <c r="G143" s="64"/>
      <c r="H143" s="191" t="s">
        <v>195</v>
      </c>
      <c r="I143" s="204" t="n">
        <v>200000</v>
      </c>
      <c r="J143" s="227" t="n">
        <v>2504.2</v>
      </c>
      <c r="K143" s="228" t="n">
        <v>0.83</v>
      </c>
      <c r="L143" s="155" t="s">
        <v>118</v>
      </c>
      <c r="M143" s="1"/>
      <c r="N143" s="1"/>
      <c r="O143" s="1"/>
      <c r="P143" s="64"/>
      <c r="Q143" s="64"/>
    </row>
    <row r="144" customFormat="false" ht="12.8" hidden="false" customHeight="true" outlineLevel="0" collapsed="false">
      <c r="A144" s="39" t="n">
        <f aca="false">'Backflow &amp; Auto Waterfeed'!$A$6</f>
        <v>1</v>
      </c>
      <c r="B144" s="329" t="str">
        <f aca="false">'Backflow &amp; Auto Waterfeed'!$B$6</f>
        <v>Labor</v>
      </c>
      <c r="C144" s="329"/>
      <c r="D144" s="329"/>
      <c r="E144" s="102" t="n">
        <f aca="false">'Backflow &amp; Auto Waterfeed'!$E$6</f>
        <v>175</v>
      </c>
      <c r="F144" s="226" t="n">
        <f aca="false">A144*E144</f>
        <v>175</v>
      </c>
      <c r="G144" s="221"/>
      <c r="H144" s="163"/>
      <c r="I144" s="230"/>
      <c r="J144" s="324"/>
      <c r="K144" s="232"/>
      <c r="L144" s="233"/>
      <c r="M144" s="1"/>
      <c r="N144" s="1"/>
      <c r="O144" s="1"/>
    </row>
    <row r="145" s="3" customFormat="true" ht="12.8" hidden="false" customHeight="true" outlineLevel="0" collapsed="false">
      <c r="A145" s="39"/>
      <c r="B145" s="48"/>
      <c r="C145" s="48"/>
      <c r="D145" s="48"/>
      <c r="E145" s="102"/>
      <c r="F145" s="235" t="n">
        <f aca="false">SUM(F142:F144)</f>
        <v>405.06495</v>
      </c>
      <c r="H145" s="168"/>
      <c r="I145" s="164"/>
      <c r="J145" s="324"/>
      <c r="K145" s="164"/>
      <c r="L145" s="166"/>
      <c r="M145" s="1"/>
      <c r="N145" s="1"/>
      <c r="O145" s="1"/>
    </row>
    <row r="146" s="3" customFormat="true" ht="12.8" hidden="false" customHeight="true" outlineLevel="0" collapsed="false">
      <c r="A146" s="39"/>
      <c r="B146" s="156" t="str">
        <f aca="false">'Backflow &amp; Auto Waterfeed'!$B$9</f>
        <v>AUTO WATER FEED</v>
      </c>
      <c r="C146" s="156"/>
      <c r="D146" s="156"/>
      <c r="E146" s="102"/>
      <c r="F146" s="226" t="n">
        <f aca="false">A146*E146</f>
        <v>0</v>
      </c>
      <c r="H146" s="168"/>
      <c r="I146" s="164"/>
      <c r="J146" s="324"/>
      <c r="K146" s="164"/>
      <c r="L146" s="166"/>
      <c r="M146" s="1"/>
      <c r="N146" s="1"/>
      <c r="O146" s="1"/>
    </row>
    <row r="147" s="3" customFormat="true" ht="12.8" hidden="false" customHeight="true" outlineLevel="0" collapsed="false">
      <c r="A147" s="39" t="n">
        <f aca="false">'Backflow &amp; Auto Waterfeed'!$A$10</f>
        <v>1</v>
      </c>
      <c r="B147" s="48" t="str">
        <f aca="false">'Backflow &amp; Auto Waterfeed'!$B$10</f>
        <v>Material</v>
      </c>
      <c r="C147" s="48"/>
      <c r="D147" s="48"/>
      <c r="E147" s="102" t="n">
        <f aca="false">'Backflow &amp; Auto Waterfeed'!$E$10</f>
        <v>398.8628</v>
      </c>
      <c r="F147" s="226" t="n">
        <f aca="false">A147*E147</f>
        <v>398.8628</v>
      </c>
      <c r="H147" s="168"/>
      <c r="I147" s="164"/>
      <c r="J147" s="324"/>
      <c r="K147" s="164"/>
      <c r="L147" s="325"/>
      <c r="M147" s="1"/>
      <c r="N147" s="1"/>
      <c r="O147" s="1"/>
    </row>
    <row r="148" s="3" customFormat="true" ht="12.8" hidden="false" customHeight="true" outlineLevel="0" collapsed="false">
      <c r="A148" s="39" t="n">
        <f aca="false">'Backflow &amp; Auto Waterfeed'!$A$11</f>
        <v>1</v>
      </c>
      <c r="B148" s="48" t="str">
        <f aca="false">'Backflow &amp; Auto Waterfeed'!$B$11</f>
        <v>Labor</v>
      </c>
      <c r="C148" s="48"/>
      <c r="D148" s="48"/>
      <c r="E148" s="102" t="n">
        <f aca="false">'Backflow &amp; Auto Waterfeed'!$E$11</f>
        <v>175</v>
      </c>
      <c r="F148" s="226" t="n">
        <f aca="false">A148*E148</f>
        <v>175</v>
      </c>
      <c r="H148" s="326"/>
      <c r="I148" s="208"/>
      <c r="J148" s="327"/>
      <c r="K148" s="241"/>
      <c r="L148" s="218"/>
    </row>
    <row r="149" s="3" customFormat="true" ht="12.8" hidden="false" customHeight="true" outlineLevel="0" collapsed="false">
      <c r="A149" s="39"/>
      <c r="B149" s="48"/>
      <c r="C149" s="48"/>
      <c r="D149" s="48"/>
      <c r="E149" s="102"/>
      <c r="F149" s="235" t="n">
        <f aca="false">SUM(F146:F148)</f>
        <v>573.8628</v>
      </c>
      <c r="I149" s="177" t="s">
        <v>105</v>
      </c>
      <c r="J149" s="178" t="n">
        <f aca="false">SUM(J143:J148)/COUNTA(J143:J148)</f>
        <v>2504.2</v>
      </c>
      <c r="K149" s="179"/>
    </row>
    <row r="150" s="3" customFormat="true" ht="12.8" hidden="false" customHeight="true" outlineLevel="0" collapsed="false">
      <c r="A150" s="170" t="s">
        <v>118</v>
      </c>
      <c r="B150" s="101" t="str">
        <f aca="false">'FLUES - LINER - THERMOCRETE'!$B$16</f>
        <v>UPGRADE BOILER FLUE – CHECK MATERIALS &amp; LABOR 7” &amp; 8” AND RUN</v>
      </c>
      <c r="C150" s="101"/>
      <c r="D150" s="101"/>
      <c r="E150" s="102"/>
      <c r="F150" s="226"/>
    </row>
    <row r="151" s="3" customFormat="true" ht="12.8" hidden="false" customHeight="true" outlineLevel="0" collapsed="false">
      <c r="A151" s="39" t="n">
        <f aca="false">'FLUES - LINER - THERMOCRETE'!$A$17</f>
        <v>1</v>
      </c>
      <c r="B151" s="48" t="str">
        <f aca="false">'FLUES - LINER - THERMOCRETE'!$B$17</f>
        <v>Material</v>
      </c>
      <c r="C151" s="48"/>
      <c r="D151" s="48"/>
      <c r="E151" s="102" t="n">
        <f aca="false">'FLUES - LINER - THERMOCRETE'!$E$17</f>
        <v>192.88</v>
      </c>
      <c r="F151" s="226" t="n">
        <f aca="false">A151*E151</f>
        <v>192.88</v>
      </c>
    </row>
    <row r="152" s="3" customFormat="true" ht="12.8" hidden="false" customHeight="true" outlineLevel="0" collapsed="false">
      <c r="A152" s="39" t="n">
        <f aca="false">'FLUES - LINER - THERMOCRETE'!$A$18</f>
        <v>1</v>
      </c>
      <c r="B152" s="48" t="str">
        <f aca="false">'FLUES - LINER - THERMOCRETE'!$B$18</f>
        <v>Labor</v>
      </c>
      <c r="C152" s="48"/>
      <c r="D152" s="48"/>
      <c r="E152" s="102" t="n">
        <f aca="false">'FLUES - LINER - THERMOCRETE'!$E$18</f>
        <v>175</v>
      </c>
      <c r="F152" s="226" t="n">
        <f aca="false">A152*E152</f>
        <v>175</v>
      </c>
    </row>
    <row r="153" s="3" customFormat="true" ht="12.8" hidden="false" customHeight="true" outlineLevel="0" collapsed="false">
      <c r="A153" s="39"/>
      <c r="B153" s="189"/>
      <c r="C153" s="189"/>
      <c r="D153" s="189"/>
      <c r="E153" s="102"/>
      <c r="F153" s="235" t="n">
        <f aca="false">SUM(F151:F152)</f>
        <v>367.88</v>
      </c>
    </row>
    <row r="154" s="3" customFormat="true" ht="12.8" hidden="false" customHeight="true" outlineLevel="0" collapsed="false">
      <c r="A154" s="39"/>
      <c r="B154" s="101" t="str">
        <f aca="false">'FLUES - LINER - THERMOCRETE'!$B$22</f>
        <v>CHIMNEY LINER and CAP</v>
      </c>
      <c r="C154" s="101"/>
      <c r="D154" s="101"/>
      <c r="E154" s="102"/>
      <c r="F154" s="226" t="n">
        <f aca="false">A154*E154</f>
        <v>0</v>
      </c>
    </row>
    <row r="155" s="3" customFormat="true" ht="12.8" hidden="false" customHeight="true" outlineLevel="0" collapsed="false">
      <c r="A155" s="39" t="n">
        <f aca="false">'FLUES - LINER - THERMOCRETE'!$A$23</f>
        <v>1</v>
      </c>
      <c r="B155" s="48" t="str">
        <f aca="false">'FLUES - LINER - THERMOCRETE'!$B$23</f>
        <v>Liner       ● IRV, TOT, S-ORNG, W-ORNG  ●  ADD $600 for clack-out ●</v>
      </c>
      <c r="C155" s="48"/>
      <c r="D155" s="48"/>
      <c r="E155" s="102" t="n">
        <f aca="false">'FLUES - LINER - THERMOCRETE'!$E$23</f>
        <v>2010</v>
      </c>
      <c r="F155" s="226" t="n">
        <f aca="false">A155*E155</f>
        <v>2010</v>
      </c>
    </row>
    <row r="156" s="3" customFormat="true" ht="12.8" hidden="false" customHeight="true" outlineLevel="0" collapsed="false">
      <c r="A156" s="145" t="n">
        <f aca="false">'FLUES - LINER - THERMOCRETE'!$A$24</f>
        <v>1</v>
      </c>
      <c r="B156" s="48" t="str">
        <f aca="false">'FLUES - LINER - THERMOCRETE'!$B$24</f>
        <v>Permit Chimney Liner</v>
      </c>
      <c r="C156" s="48"/>
      <c r="D156" s="48"/>
      <c r="E156" s="102" t="n">
        <f aca="false">'FLUES - LINER - THERMOCRETE'!$E$24</f>
        <v>125</v>
      </c>
      <c r="F156" s="226" t="n">
        <f aca="false">A156*E156</f>
        <v>125</v>
      </c>
    </row>
    <row r="157" s="3" customFormat="true" ht="12.8" hidden="false" customHeight="true" outlineLevel="0" collapsed="false">
      <c r="A157" s="39"/>
      <c r="B157" s="189" t="n">
        <f aca="false">'FLUES - LINER - THERMOCRETE'!$B$25</f>
        <v>0</v>
      </c>
      <c r="C157" s="189"/>
      <c r="D157" s="189"/>
      <c r="E157" s="102"/>
      <c r="F157" s="235" t="n">
        <f aca="false">SUM(F154:F156)</f>
        <v>2135</v>
      </c>
    </row>
    <row r="158" s="3" customFormat="true" ht="12.8" hidden="false" customHeight="true" outlineLevel="0" collapsed="false">
      <c r="A158" s="39"/>
      <c r="B158" s="48"/>
      <c r="C158" s="48"/>
      <c r="D158" s="48"/>
      <c r="E158" s="102"/>
      <c r="F158" s="226" t="n">
        <f aca="false">A158*E158</f>
        <v>0</v>
      </c>
    </row>
    <row r="159" customFormat="false" ht="5.1" hidden="false" customHeight="true" outlineLevel="0" collapsed="false">
      <c r="A159" s="74"/>
      <c r="B159" s="74"/>
      <c r="C159" s="74"/>
      <c r="D159" s="74"/>
      <c r="E159" s="74"/>
      <c r="F159" s="74" t="n">
        <f aca="false">SUM(F144:F145)</f>
        <v>580.06495</v>
      </c>
      <c r="G159" s="74"/>
      <c r="H159" s="74"/>
      <c r="I159" s="74"/>
      <c r="J159" s="74"/>
      <c r="K159" s="74"/>
      <c r="L159" s="74"/>
      <c r="M159" s="74"/>
      <c r="N159" s="74"/>
      <c r="O159" s="74"/>
      <c r="P159" s="74"/>
      <c r="Q159" s="74"/>
    </row>
    <row r="160" customFormat="false" ht="12.8" hidden="false" customHeight="true" outlineLevel="0" collapsed="false">
      <c r="A160" s="39"/>
      <c r="B160" s="101" t="s">
        <v>176</v>
      </c>
      <c r="C160" s="101"/>
      <c r="D160" s="101"/>
      <c r="E160" s="102"/>
      <c r="F160" s="226" t="n">
        <f aca="false">A160*E160</f>
        <v>0</v>
      </c>
      <c r="G160" s="103" t="s">
        <v>33</v>
      </c>
      <c r="H160" s="104" t="s">
        <v>34</v>
      </c>
      <c r="I160" s="45" t="s">
        <v>35</v>
      </c>
      <c r="J160" s="46" t="s">
        <v>36</v>
      </c>
      <c r="K160" s="45" t="s">
        <v>37</v>
      </c>
      <c r="L160" s="46" t="s">
        <v>38</v>
      </c>
      <c r="M160" s="45" t="s">
        <v>39</v>
      </c>
      <c r="N160" s="46" t="s">
        <v>40</v>
      </c>
      <c r="O160" s="45" t="s">
        <v>41</v>
      </c>
      <c r="P160" s="46" t="s">
        <v>42</v>
      </c>
      <c r="Q160" s="47" t="s">
        <v>43</v>
      </c>
    </row>
    <row r="161" customFormat="false" ht="12.8" hidden="false" customHeight="true" outlineLevel="0" collapsed="false">
      <c r="A161" s="39" t="n">
        <v>1</v>
      </c>
      <c r="B161" s="48" t="s">
        <v>196</v>
      </c>
      <c r="C161" s="48"/>
      <c r="D161" s="48"/>
      <c r="E161" s="102" t="n">
        <f aca="false">$Q161</f>
        <v>5029.319322</v>
      </c>
      <c r="F161" s="226" t="n">
        <f aca="false">A161*E161</f>
        <v>5029.319322</v>
      </c>
      <c r="G161" s="49" t="s">
        <v>90</v>
      </c>
      <c r="H161" s="132" t="n">
        <f aca="false">J175</f>
        <v>3238.04</v>
      </c>
      <c r="I161" s="133" t="n">
        <f aca="false">'INCREASE, LABOR, 911, WARRANTY,'!$A$5</f>
        <v>1.05</v>
      </c>
      <c r="J161" s="52" t="n">
        <f aca="false">I161*H161</f>
        <v>3399.942</v>
      </c>
      <c r="K161" s="133" t="n">
        <f aca="false">'INCREASE, LABOR, 911, WARRANTY,'!$A$13</f>
        <v>1.07</v>
      </c>
      <c r="L161" s="52" t="n">
        <f aca="false">J161*K161</f>
        <v>3637.93794</v>
      </c>
      <c r="M161" s="133" t="n">
        <f aca="false">'INCREASE, LABOR, 911, WARRANTY,'!$A$17</f>
        <v>1.3</v>
      </c>
      <c r="N161" s="52" t="n">
        <f aca="false">L161*M161</f>
        <v>4729.319322</v>
      </c>
      <c r="O161" s="53" t="n">
        <v>1</v>
      </c>
      <c r="P161" s="54" t="n">
        <f aca="false">'INCREASE, LABOR, 911, WARRANTY,'!$A$9</f>
        <v>300</v>
      </c>
      <c r="Q161" s="135" t="n">
        <f aca="false">(N161*O161)+(O161*P161)</f>
        <v>5029.319322</v>
      </c>
    </row>
    <row r="162" customFormat="false" ht="12.8" hidden="false" customHeight="true" outlineLevel="0" collapsed="false">
      <c r="A162" s="39" t="n">
        <v>1</v>
      </c>
      <c r="B162" s="48" t="s">
        <v>91</v>
      </c>
      <c r="C162" s="48"/>
      <c r="D162" s="48"/>
      <c r="E162" s="102" t="n">
        <f aca="false">$Q162</f>
        <v>2018.341</v>
      </c>
      <c r="F162" s="226" t="n">
        <f aca="false">A162*E162</f>
        <v>2018.341</v>
      </c>
      <c r="G162" s="49" t="s">
        <v>91</v>
      </c>
      <c r="H162" s="50" t="n">
        <v>1451</v>
      </c>
      <c r="I162" s="133" t="n">
        <f aca="false">'INCREASE, LABOR, 911, WARRANTY,'!$A$6</f>
        <v>1</v>
      </c>
      <c r="J162" s="52" t="n">
        <f aca="false">I162*H162</f>
        <v>1451</v>
      </c>
      <c r="K162" s="133" t="n">
        <f aca="false">'INCREASE, LABOR, 911, WARRANTY,'!$A$13</f>
        <v>1.07</v>
      </c>
      <c r="L162" s="52" t="n">
        <f aca="false">J162*K162</f>
        <v>1552.57</v>
      </c>
      <c r="M162" s="133" t="n">
        <f aca="false">'INCREASE, LABOR, 911, WARRANTY,'!$A$17</f>
        <v>1.3</v>
      </c>
      <c r="N162" s="52" t="n">
        <f aca="false">L162*M162</f>
        <v>2018.341</v>
      </c>
      <c r="O162" s="53" t="n">
        <v>1</v>
      </c>
      <c r="P162" s="224" t="n">
        <v>0</v>
      </c>
      <c r="Q162" s="135" t="n">
        <f aca="false">(N162*O162)+(O162*P162)</f>
        <v>2018.341</v>
      </c>
    </row>
    <row r="163" customFormat="false" ht="12.8" hidden="false" customHeight="true" outlineLevel="0" collapsed="false">
      <c r="A163" s="39" t="n">
        <v>1</v>
      </c>
      <c r="B163" s="48" t="s">
        <v>92</v>
      </c>
      <c r="C163" s="48"/>
      <c r="D163" s="48"/>
      <c r="E163" s="102" t="n">
        <f aca="false">$Q163</f>
        <v>300.01088</v>
      </c>
      <c r="F163" s="226" t="n">
        <f aca="false">A163*E163</f>
        <v>300.01088</v>
      </c>
      <c r="G163" s="66" t="s">
        <v>93</v>
      </c>
      <c r="H163" s="50" t="n">
        <v>215.68</v>
      </c>
      <c r="I163" s="133" t="n">
        <f aca="false">'INCREASE, LABOR, 911, WARRANTY,'!$A$6</f>
        <v>1</v>
      </c>
      <c r="J163" s="52" t="n">
        <f aca="false">H163*I163</f>
        <v>215.68</v>
      </c>
      <c r="K163" s="133" t="n">
        <f aca="false">'INCREASE, LABOR, 911, WARRANTY,'!$A$13</f>
        <v>1.07</v>
      </c>
      <c r="L163" s="52" t="n">
        <f aca="false">J163*K163</f>
        <v>230.7776</v>
      </c>
      <c r="M163" s="133" t="n">
        <f aca="false">'INCREASE, LABOR, 911, WARRANTY,'!$A$17</f>
        <v>1.3</v>
      </c>
      <c r="N163" s="52" t="n">
        <f aca="false">L163*M163</f>
        <v>300.01088</v>
      </c>
      <c r="O163" s="53" t="n">
        <v>1</v>
      </c>
      <c r="P163" s="224" t="n">
        <v>0</v>
      </c>
      <c r="Q163" s="135" t="n">
        <f aca="false">(N163*O163)+(O163*P163)</f>
        <v>300.01088</v>
      </c>
    </row>
    <row r="164" customFormat="false" ht="12.8" hidden="false" customHeight="true" outlineLevel="0" collapsed="false">
      <c r="A164" s="39" t="n">
        <v>1</v>
      </c>
      <c r="B164" s="48" t="s">
        <v>94</v>
      </c>
      <c r="C164" s="48"/>
      <c r="D164" s="48"/>
      <c r="E164" s="102" t="n">
        <f aca="false">$Q164</f>
        <v>270.00701</v>
      </c>
      <c r="F164" s="226" t="n">
        <f aca="false">A164*E164</f>
        <v>270.00701</v>
      </c>
      <c r="G164" s="66" t="s">
        <v>95</v>
      </c>
      <c r="H164" s="50" t="n">
        <v>194.11</v>
      </c>
      <c r="I164" s="133" t="n">
        <f aca="false">'INCREASE, LABOR, 911, WARRANTY,'!$A$6</f>
        <v>1</v>
      </c>
      <c r="J164" s="52" t="n">
        <f aca="false">H164*I164</f>
        <v>194.11</v>
      </c>
      <c r="K164" s="133" t="n">
        <f aca="false">'INCREASE, LABOR, 911, WARRANTY,'!$A$13</f>
        <v>1.07</v>
      </c>
      <c r="L164" s="52" t="n">
        <f aca="false">J164*K164</f>
        <v>207.6977</v>
      </c>
      <c r="M164" s="133" t="n">
        <f aca="false">'INCREASE, LABOR, 911, WARRANTY,'!$A$17</f>
        <v>1.3</v>
      </c>
      <c r="N164" s="52" t="n">
        <f aca="false">L164*M164</f>
        <v>270.00701</v>
      </c>
      <c r="O164" s="53" t="n">
        <v>1</v>
      </c>
      <c r="P164" s="224" t="n">
        <v>0</v>
      </c>
      <c r="Q164" s="135" t="n">
        <f aca="false">(N164*O164)+(O164*P164)</f>
        <v>270.00701</v>
      </c>
    </row>
    <row r="165" customFormat="false" ht="12.8" hidden="false" customHeight="true" outlineLevel="0" collapsed="false">
      <c r="A165" s="39" t="n">
        <v>1</v>
      </c>
      <c r="B165" s="48" t="s">
        <v>115</v>
      </c>
      <c r="C165" s="48"/>
      <c r="D165" s="48"/>
      <c r="E165" s="102" t="n">
        <f aca="false">$Q165</f>
        <v>485</v>
      </c>
      <c r="F165" s="226" t="n">
        <f aca="false">A165*E165</f>
        <v>485</v>
      </c>
      <c r="G165" s="49" t="s">
        <v>97</v>
      </c>
      <c r="H165" s="78" t="n">
        <f aca="false">'INCREASE, LABOR, 911, WARRANTY,'!$C$26</f>
        <v>485</v>
      </c>
      <c r="I165" s="139" t="n">
        <f aca="false">'INCREASE, LABOR, 911, WARRANTY,'!$A$6</f>
        <v>1</v>
      </c>
      <c r="J165" s="59" t="n">
        <f aca="false">H165*I165</f>
        <v>485</v>
      </c>
      <c r="K165" s="139" t="n">
        <f aca="false">'INCREASE, LABOR, 911, WARRANTY,'!$A$6</f>
        <v>1</v>
      </c>
      <c r="L165" s="59" t="n">
        <f aca="false">J165*K165</f>
        <v>485</v>
      </c>
      <c r="M165" s="139" t="n">
        <f aca="false">'INCREASE, LABOR, 911, WARRANTY,'!$A$6</f>
        <v>1</v>
      </c>
      <c r="N165" s="59" t="n">
        <f aca="false">L165*M165</f>
        <v>485</v>
      </c>
      <c r="O165" s="60" t="n">
        <v>1</v>
      </c>
      <c r="P165" s="225" t="n">
        <v>0</v>
      </c>
      <c r="Q165" s="108" t="n">
        <f aca="false">(N165*O165)+(O165*P165)</f>
        <v>485</v>
      </c>
    </row>
    <row r="166" customFormat="false" ht="12.8" hidden="false" customHeight="true" outlineLevel="0" collapsed="false">
      <c r="A166" s="39" t="n">
        <v>24</v>
      </c>
      <c r="B166" s="48" t="s">
        <v>197</v>
      </c>
      <c r="C166" s="48"/>
      <c r="D166" s="48"/>
      <c r="E166" s="102" t="n">
        <f aca="false">'INCREASE, LABOR, 911, WARRANTY,'!$C$5</f>
        <v>175</v>
      </c>
      <c r="F166" s="226" t="n">
        <f aca="false">A166*E166</f>
        <v>4200</v>
      </c>
      <c r="G166" s="64"/>
      <c r="H166" s="64"/>
      <c r="I166" s="66"/>
      <c r="J166" s="64"/>
      <c r="K166" s="67"/>
      <c r="L166" s="68"/>
      <c r="M166" s="64"/>
      <c r="N166" s="143"/>
      <c r="O166" s="64"/>
      <c r="P166" s="67" t="s">
        <v>51</v>
      </c>
      <c r="Q166" s="62" t="n">
        <f aca="false">SUM(Q161:Q165)</f>
        <v>8102.678212</v>
      </c>
    </row>
    <row r="167" customFormat="false" ht="13.6" hidden="false" customHeight="true" outlineLevel="0" collapsed="false">
      <c r="A167" s="126"/>
      <c r="B167" s="114" t="s">
        <v>198</v>
      </c>
      <c r="C167" s="114"/>
      <c r="D167" s="114"/>
      <c r="E167" s="200"/>
      <c r="F167" s="235" t="n">
        <f aca="false">SUM(F161:F166)</f>
        <v>12302.678212</v>
      </c>
      <c r="G167" s="330"/>
      <c r="H167" s="1"/>
      <c r="I167" s="1"/>
      <c r="J167" s="1"/>
      <c r="K167" s="1"/>
      <c r="L167" s="1"/>
      <c r="M167" s="1"/>
      <c r="N167" s="1"/>
      <c r="O167" s="1"/>
      <c r="P167" s="64"/>
      <c r="Q167" s="64"/>
    </row>
    <row r="168" customFormat="false" ht="12.8" hidden="false" customHeight="true" outlineLevel="0" collapsed="false">
      <c r="A168" s="39"/>
      <c r="B168" s="48"/>
      <c r="C168" s="48"/>
      <c r="D168" s="48"/>
      <c r="E168" s="102"/>
      <c r="F168" s="331"/>
      <c r="G168" s="330"/>
      <c r="H168" s="147" t="s">
        <v>144</v>
      </c>
      <c r="I168" s="148" t="s">
        <v>99</v>
      </c>
      <c r="J168" s="149" t="s">
        <v>100</v>
      </c>
      <c r="K168" s="149" t="s">
        <v>101</v>
      </c>
      <c r="L168" s="150" t="s">
        <v>102</v>
      </c>
      <c r="M168" s="1"/>
      <c r="N168" s="1"/>
      <c r="O168" s="1"/>
      <c r="P168" s="64"/>
      <c r="Q168" s="64"/>
    </row>
    <row r="169" customFormat="false" ht="12.8" hidden="false" customHeight="true" outlineLevel="0" collapsed="false">
      <c r="A169" s="39"/>
      <c r="B169" s="156" t="str">
        <f aca="false">'Backflow &amp; Auto Waterfeed'!$B$4</f>
        <v>BACK FLOW PREVENTER</v>
      </c>
      <c r="C169" s="156"/>
      <c r="D169" s="156"/>
      <c r="E169" s="102"/>
      <c r="F169" s="226" t="n">
        <f aca="false">A169*E169</f>
        <v>0</v>
      </c>
      <c r="G169" s="330"/>
      <c r="H169" s="203" t="s">
        <v>199</v>
      </c>
      <c r="I169" s="204" t="n">
        <v>238000</v>
      </c>
      <c r="J169" s="227" t="n">
        <v>3238.04</v>
      </c>
      <c r="K169" s="228" t="n">
        <v>0.83</v>
      </c>
      <c r="L169" s="155" t="s">
        <v>128</v>
      </c>
      <c r="M169" s="1"/>
      <c r="N169" s="1"/>
      <c r="O169" s="1"/>
      <c r="P169" s="64"/>
      <c r="Q169" s="64"/>
    </row>
    <row r="170" s="3" customFormat="true" ht="12.8" hidden="false" customHeight="true" outlineLevel="0" collapsed="false">
      <c r="A170" s="39" t="n">
        <f aca="false">'Backflow &amp; Auto Waterfeed'!$A$5</f>
        <v>1</v>
      </c>
      <c r="B170" s="48" t="str">
        <f aca="false">'Backflow &amp; Auto Waterfeed'!$B$5</f>
        <v>Back Flow Preventer</v>
      </c>
      <c r="C170" s="48"/>
      <c r="D170" s="48"/>
      <c r="E170" s="102" t="n">
        <f aca="false">'Backflow &amp; Auto Waterfeed'!$E$5</f>
        <v>230.06495</v>
      </c>
      <c r="F170" s="226" t="n">
        <f aca="false">A170*E170</f>
        <v>230.06495</v>
      </c>
      <c r="G170" s="330"/>
      <c r="H170" s="332"/>
      <c r="I170" s="230"/>
      <c r="J170" s="231"/>
      <c r="K170" s="232"/>
      <c r="L170" s="233"/>
      <c r="M170" s="1"/>
      <c r="N170" s="1"/>
      <c r="O170" s="1"/>
    </row>
    <row r="171" customFormat="false" ht="12.8" hidden="false" customHeight="true" outlineLevel="0" collapsed="false">
      <c r="A171" s="39" t="n">
        <f aca="false">'Backflow &amp; Auto Waterfeed'!$A$6</f>
        <v>1</v>
      </c>
      <c r="B171" s="48" t="str">
        <f aca="false">'Backflow &amp; Auto Waterfeed'!$B$6</f>
        <v>Labor</v>
      </c>
      <c r="C171" s="48"/>
      <c r="D171" s="48"/>
      <c r="E171" s="102" t="n">
        <f aca="false">'Backflow &amp; Auto Waterfeed'!$E$6</f>
        <v>175</v>
      </c>
      <c r="F171" s="226" t="n">
        <f aca="false">A171*E171</f>
        <v>175</v>
      </c>
      <c r="G171" s="330"/>
      <c r="H171" s="333"/>
      <c r="I171" s="334"/>
      <c r="J171" s="231"/>
      <c r="K171" s="334"/>
      <c r="L171" s="335"/>
      <c r="M171" s="1"/>
      <c r="N171" s="1"/>
      <c r="O171" s="1"/>
    </row>
    <row r="172" customFormat="false" ht="12.8" hidden="false" customHeight="true" outlineLevel="0" collapsed="false">
      <c r="A172" s="39"/>
      <c r="B172" s="48"/>
      <c r="C172" s="48"/>
      <c r="D172" s="48"/>
      <c r="E172" s="102"/>
      <c r="F172" s="235" t="n">
        <f aca="false">SUM(F169:F171)</f>
        <v>405.06495</v>
      </c>
      <c r="G172" s="330"/>
      <c r="H172" s="333"/>
      <c r="I172" s="334"/>
      <c r="J172" s="231"/>
      <c r="K172" s="334"/>
      <c r="L172" s="335"/>
      <c r="M172" s="1"/>
      <c r="N172" s="1"/>
      <c r="O172" s="1"/>
    </row>
    <row r="173" customFormat="false" ht="12.8" hidden="false" customHeight="true" outlineLevel="0" collapsed="false">
      <c r="A173" s="39"/>
      <c r="B173" s="156" t="str">
        <f aca="false">'Backflow &amp; Auto Waterfeed'!$B$9</f>
        <v>AUTO WATER FEED</v>
      </c>
      <c r="C173" s="156"/>
      <c r="D173" s="156"/>
      <c r="E173" s="102"/>
      <c r="F173" s="226" t="n">
        <f aca="false">A173*E173</f>
        <v>0</v>
      </c>
      <c r="G173" s="336"/>
      <c r="H173" s="333"/>
      <c r="I173" s="334"/>
      <c r="J173" s="231"/>
      <c r="K173" s="334"/>
      <c r="L173" s="325"/>
      <c r="M173" s="1"/>
      <c r="N173" s="1"/>
      <c r="O173" s="1"/>
    </row>
    <row r="174" customFormat="false" ht="12.8" hidden="false" customHeight="true" outlineLevel="0" collapsed="false">
      <c r="A174" s="39" t="n">
        <f aca="false">'Backflow &amp; Auto Waterfeed'!$A$10</f>
        <v>1</v>
      </c>
      <c r="B174" s="48" t="str">
        <f aca="false">'Backflow &amp; Auto Waterfeed'!$B$10</f>
        <v>Material</v>
      </c>
      <c r="C174" s="48"/>
      <c r="D174" s="48"/>
      <c r="E174" s="102" t="n">
        <f aca="false">'Backflow &amp; Auto Waterfeed'!$E$10</f>
        <v>398.8628</v>
      </c>
      <c r="F174" s="226" t="n">
        <f aca="false">A174*E174</f>
        <v>398.8628</v>
      </c>
      <c r="G174" s="330"/>
      <c r="H174" s="207"/>
      <c r="I174" s="208"/>
      <c r="J174" s="327"/>
      <c r="K174" s="241"/>
      <c r="L174" s="218"/>
    </row>
    <row r="175" customFormat="false" ht="12.8" hidden="false" customHeight="true" outlineLevel="0" collapsed="false">
      <c r="A175" s="39" t="n">
        <f aca="false">'Backflow &amp; Auto Waterfeed'!$A$11</f>
        <v>1</v>
      </c>
      <c r="B175" s="48" t="str">
        <f aca="false">'Backflow &amp; Auto Waterfeed'!$B$11</f>
        <v>Labor</v>
      </c>
      <c r="C175" s="48"/>
      <c r="D175" s="48"/>
      <c r="E175" s="102" t="n">
        <f aca="false">'Backflow &amp; Auto Waterfeed'!$E$11</f>
        <v>175</v>
      </c>
      <c r="F175" s="226" t="n">
        <f aca="false">A175*E175</f>
        <v>175</v>
      </c>
      <c r="G175" s="330"/>
      <c r="I175" s="177" t="s">
        <v>105</v>
      </c>
      <c r="J175" s="178" t="n">
        <f aca="false">SUM(J169:J174)/COUNTA(J169:J174)</f>
        <v>3238.04</v>
      </c>
      <c r="K175" s="179"/>
    </row>
    <row r="176" customFormat="false" ht="12.8" hidden="false" customHeight="true" outlineLevel="0" collapsed="false">
      <c r="A176" s="39"/>
      <c r="B176" s="48"/>
      <c r="C176" s="48"/>
      <c r="D176" s="48"/>
      <c r="E176" s="102"/>
      <c r="F176" s="235" t="n">
        <f aca="false">SUM(F173:F175)</f>
        <v>573.8628</v>
      </c>
      <c r="G176" s="330"/>
    </row>
    <row r="177" customFormat="false" ht="12.8" hidden="false" customHeight="true" outlineLevel="0" collapsed="false">
      <c r="A177" s="170" t="s">
        <v>128</v>
      </c>
      <c r="B177" s="101" t="str">
        <f aca="false">'FLUES - LINER - THERMOCRETE'!$B$16</f>
        <v>UPGRADE BOILER FLUE – CHECK MATERIALS &amp; LABOR 7” &amp; 8” AND RUN</v>
      </c>
      <c r="C177" s="101"/>
      <c r="D177" s="101"/>
      <c r="E177" s="102"/>
      <c r="F177" s="111"/>
      <c r="G177" s="330"/>
    </row>
    <row r="178" customFormat="false" ht="12.8" hidden="false" customHeight="true" outlineLevel="0" collapsed="false">
      <c r="A178" s="39" t="n">
        <f aca="false">'FLUES - LINER - THERMOCRETE'!$A$17</f>
        <v>1</v>
      </c>
      <c r="B178" s="48" t="str">
        <f aca="false">'FLUES - LINER - THERMOCRETE'!$B$17</f>
        <v>Material</v>
      </c>
      <c r="C178" s="48"/>
      <c r="D178" s="48"/>
      <c r="E178" s="102" t="n">
        <f aca="false">'FLUES - LINER - THERMOCRETE'!$E$17</f>
        <v>192.88</v>
      </c>
      <c r="F178" s="42" t="n">
        <f aca="false">A178*E178</f>
        <v>192.88</v>
      </c>
      <c r="G178" s="330"/>
    </row>
    <row r="179" customFormat="false" ht="12.8" hidden="false" customHeight="true" outlineLevel="0" collapsed="false">
      <c r="A179" s="39" t="n">
        <f aca="false">'FLUES - LINER - THERMOCRETE'!$A$18</f>
        <v>1</v>
      </c>
      <c r="B179" s="48" t="str">
        <f aca="false">'FLUES - LINER - THERMOCRETE'!$B$18</f>
        <v>Labor</v>
      </c>
      <c r="C179" s="48"/>
      <c r="D179" s="48"/>
      <c r="E179" s="102" t="n">
        <f aca="false">'FLUES - LINER - THERMOCRETE'!$E$18</f>
        <v>175</v>
      </c>
      <c r="F179" s="42" t="n">
        <f aca="false">A179*E179</f>
        <v>175</v>
      </c>
      <c r="G179" s="330"/>
    </row>
    <row r="180" customFormat="false" ht="12.8" hidden="false" customHeight="true" outlineLevel="0" collapsed="false">
      <c r="A180" s="39"/>
      <c r="B180" s="189"/>
      <c r="C180" s="189"/>
      <c r="D180" s="189"/>
      <c r="E180" s="102"/>
      <c r="F180" s="57" t="n">
        <f aca="false">SUM(F178:F179)</f>
        <v>367.88</v>
      </c>
      <c r="G180" s="330"/>
    </row>
    <row r="181" customFormat="false" ht="12.8" hidden="false" customHeight="true" outlineLevel="0" collapsed="false">
      <c r="A181" s="39"/>
      <c r="B181" s="101" t="str">
        <f aca="false">'FLUES - LINER - THERMOCRETE'!$B$22</f>
        <v>CHIMNEY LINER and CAP</v>
      </c>
      <c r="C181" s="101"/>
      <c r="D181" s="101"/>
      <c r="E181" s="102"/>
      <c r="F181" s="42"/>
      <c r="G181" s="330"/>
    </row>
    <row r="182" customFormat="false" ht="12.8" hidden="false" customHeight="true" outlineLevel="0" collapsed="false">
      <c r="A182" s="39" t="n">
        <f aca="false">'FLUES - LINER - THERMOCRETE'!$A$17</f>
        <v>1</v>
      </c>
      <c r="B182" s="48" t="str">
        <f aca="false">'FLUES - LINER - THERMOCRETE'!$B$23</f>
        <v>Liner       ● IRV, TOT, S-ORNG, W-ORNG  ●  ADD $600 for clack-out ●</v>
      </c>
      <c r="C182" s="48"/>
      <c r="D182" s="48"/>
      <c r="E182" s="102" t="n">
        <f aca="false">'FLUES - LINER - THERMOCRETE'!$E$23</f>
        <v>2010</v>
      </c>
      <c r="F182" s="42" t="n">
        <f aca="false">E182*A182</f>
        <v>2010</v>
      </c>
      <c r="G182" s="330"/>
    </row>
    <row r="183" customFormat="false" ht="12.8" hidden="false" customHeight="true" outlineLevel="0" collapsed="false">
      <c r="A183" s="39" t="n">
        <f aca="false">'FLUES - LINER - THERMOCRETE'!$A$18</f>
        <v>1</v>
      </c>
      <c r="B183" s="48" t="str">
        <f aca="false">'FLUES - LINER - THERMOCRETE'!$B$24</f>
        <v>Permit Chimney Liner</v>
      </c>
      <c r="C183" s="48"/>
      <c r="D183" s="48"/>
      <c r="E183" s="102" t="n">
        <f aca="false">'FLUES - LINER - THERMOCRETE'!$E$24</f>
        <v>125</v>
      </c>
      <c r="F183" s="42" t="n">
        <f aca="false">E183*A183</f>
        <v>125</v>
      </c>
      <c r="G183" s="330"/>
    </row>
    <row r="184" customFormat="false" ht="12.8" hidden="false" customHeight="true" outlineLevel="0" collapsed="false">
      <c r="A184" s="39"/>
      <c r="B184" s="189" t="n">
        <f aca="false">'FLUES - LINER - THERMOCRETE'!$B$25</f>
        <v>0</v>
      </c>
      <c r="C184" s="189"/>
      <c r="D184" s="189"/>
      <c r="E184" s="102"/>
      <c r="F184" s="57" t="n">
        <f aca="false">SUM(F182:F183)</f>
        <v>2135</v>
      </c>
      <c r="G184" s="330"/>
    </row>
    <row r="185" customFormat="false" ht="12.8" hidden="false" customHeight="true" outlineLevel="0" collapsed="false">
      <c r="A185" s="39"/>
      <c r="B185" s="189"/>
      <c r="C185" s="189"/>
      <c r="D185" s="189"/>
      <c r="E185" s="102"/>
      <c r="F185" s="111"/>
      <c r="G185" s="330"/>
    </row>
    <row r="186" customFormat="false" ht="5.1" hidden="false" customHeight="true" outlineLevel="0" collapsed="false">
      <c r="A186" s="74"/>
      <c r="B186" s="74"/>
      <c r="C186" s="74"/>
      <c r="D186" s="74"/>
      <c r="E186" s="74"/>
      <c r="F186" s="74"/>
      <c r="G186" s="74"/>
      <c r="H186" s="74"/>
      <c r="I186" s="74"/>
      <c r="J186" s="74"/>
      <c r="K186" s="74"/>
      <c r="L186" s="74"/>
      <c r="M186" s="74"/>
      <c r="N186" s="74"/>
      <c r="O186" s="74"/>
      <c r="P186" s="74"/>
      <c r="Q186" s="74"/>
    </row>
    <row r="187" customFormat="false" ht="12.8" hidden="false" customHeight="true" outlineLevel="0" collapsed="false">
      <c r="A187" s="39"/>
      <c r="B187" s="101" t="s">
        <v>176</v>
      </c>
      <c r="C187" s="101"/>
      <c r="D187" s="101"/>
      <c r="E187" s="102"/>
      <c r="F187" s="226" t="n">
        <v>0</v>
      </c>
      <c r="G187" s="103" t="s">
        <v>33</v>
      </c>
      <c r="H187" s="104" t="s">
        <v>34</v>
      </c>
      <c r="I187" s="45" t="s">
        <v>35</v>
      </c>
      <c r="J187" s="46" t="s">
        <v>36</v>
      </c>
      <c r="K187" s="45" t="s">
        <v>37</v>
      </c>
      <c r="L187" s="46" t="s">
        <v>38</v>
      </c>
      <c r="M187" s="45" t="s">
        <v>39</v>
      </c>
      <c r="N187" s="46" t="s">
        <v>40</v>
      </c>
      <c r="O187" s="45" t="s">
        <v>41</v>
      </c>
      <c r="P187" s="46" t="s">
        <v>42</v>
      </c>
      <c r="Q187" s="47" t="s">
        <v>43</v>
      </c>
    </row>
    <row r="188" customFormat="false" ht="12.8" hidden="false" customHeight="true" outlineLevel="0" collapsed="false">
      <c r="A188" s="39" t="n">
        <v>1</v>
      </c>
      <c r="B188" s="48" t="s">
        <v>200</v>
      </c>
      <c r="C188" s="48"/>
      <c r="D188" s="48"/>
      <c r="E188" s="102" t="n">
        <f aca="false">$Q188</f>
        <v>5586.168615</v>
      </c>
      <c r="F188" s="226" t="n">
        <f aca="false">E188*A188</f>
        <v>5586.168615</v>
      </c>
      <c r="G188" s="49" t="s">
        <v>90</v>
      </c>
      <c r="H188" s="132" t="n">
        <f aca="false">J202</f>
        <v>3619.3</v>
      </c>
      <c r="I188" s="133" t="n">
        <f aca="false">'INCREASE, LABOR, 911, WARRANTY,'!$A$5</f>
        <v>1.05</v>
      </c>
      <c r="J188" s="52" t="n">
        <f aca="false">I188*H188</f>
        <v>3800.265</v>
      </c>
      <c r="K188" s="133" t="n">
        <f aca="false">'INCREASE, LABOR, 911, WARRANTY,'!$A$13</f>
        <v>1.07</v>
      </c>
      <c r="L188" s="52" t="n">
        <f aca="false">J188*K188</f>
        <v>4066.28355</v>
      </c>
      <c r="M188" s="133" t="n">
        <f aca="false">'INCREASE, LABOR, 911, WARRANTY,'!$A$17</f>
        <v>1.3</v>
      </c>
      <c r="N188" s="52" t="n">
        <f aca="false">L188*M188</f>
        <v>5286.168615</v>
      </c>
      <c r="O188" s="53" t="n">
        <v>1</v>
      </c>
      <c r="P188" s="54" t="n">
        <f aca="false">'INCREASE, LABOR, 911, WARRANTY,'!$A$9</f>
        <v>300</v>
      </c>
      <c r="Q188" s="135" t="n">
        <f aca="false">(N188*O188)+(O188*P188)</f>
        <v>5586.168615</v>
      </c>
    </row>
    <row r="189" customFormat="false" ht="12.8" hidden="false" customHeight="true" outlineLevel="0" collapsed="false">
      <c r="A189" s="39" t="n">
        <v>1</v>
      </c>
      <c r="B189" s="48" t="s">
        <v>91</v>
      </c>
      <c r="C189" s="48"/>
      <c r="D189" s="48"/>
      <c r="E189" s="102" t="n">
        <f aca="false">$Q189</f>
        <v>2018.341</v>
      </c>
      <c r="F189" s="226" t="n">
        <f aca="false">E189*A189</f>
        <v>2018.341</v>
      </c>
      <c r="G189" s="49" t="s">
        <v>91</v>
      </c>
      <c r="H189" s="50" t="n">
        <v>1451</v>
      </c>
      <c r="I189" s="133" t="n">
        <f aca="false">'INCREASE, LABOR, 911, WARRANTY,'!$A$6</f>
        <v>1</v>
      </c>
      <c r="J189" s="52" t="n">
        <f aca="false">I189*H189</f>
        <v>1451</v>
      </c>
      <c r="K189" s="133" t="n">
        <f aca="false">'INCREASE, LABOR, 911, WARRANTY,'!$A$13</f>
        <v>1.07</v>
      </c>
      <c r="L189" s="52" t="n">
        <f aca="false">J189*K189</f>
        <v>1552.57</v>
      </c>
      <c r="M189" s="133" t="n">
        <f aca="false">'INCREASE, LABOR, 911, WARRANTY,'!$A$17</f>
        <v>1.3</v>
      </c>
      <c r="N189" s="52" t="n">
        <f aca="false">L189*M189</f>
        <v>2018.341</v>
      </c>
      <c r="O189" s="53" t="n">
        <v>1</v>
      </c>
      <c r="P189" s="224" t="n">
        <v>0</v>
      </c>
      <c r="Q189" s="135" t="n">
        <f aca="false">(N189*O189)+(O189*P189)</f>
        <v>2018.341</v>
      </c>
    </row>
    <row r="190" customFormat="false" ht="12.8" hidden="false" customHeight="true" outlineLevel="0" collapsed="false">
      <c r="A190" s="39" t="n">
        <v>1</v>
      </c>
      <c r="B190" s="48" t="s">
        <v>92</v>
      </c>
      <c r="C190" s="48"/>
      <c r="D190" s="48"/>
      <c r="E190" s="102" t="n">
        <f aca="false">$Q190</f>
        <v>300.01088</v>
      </c>
      <c r="F190" s="226" t="n">
        <f aca="false">E190*A190</f>
        <v>300.01088</v>
      </c>
      <c r="G190" s="66" t="s">
        <v>93</v>
      </c>
      <c r="H190" s="50" t="n">
        <v>215.68</v>
      </c>
      <c r="I190" s="133" t="n">
        <f aca="false">'INCREASE, LABOR, 911, WARRANTY,'!$A$6</f>
        <v>1</v>
      </c>
      <c r="J190" s="52" t="n">
        <f aca="false">H190*I190</f>
        <v>215.68</v>
      </c>
      <c r="K190" s="133" t="n">
        <f aca="false">'INCREASE, LABOR, 911, WARRANTY,'!$A$13</f>
        <v>1.07</v>
      </c>
      <c r="L190" s="52" t="n">
        <f aca="false">J190*K190</f>
        <v>230.7776</v>
      </c>
      <c r="M190" s="133" t="n">
        <f aca="false">'INCREASE, LABOR, 911, WARRANTY,'!$A$17</f>
        <v>1.3</v>
      </c>
      <c r="N190" s="52" t="n">
        <f aca="false">L190*M190</f>
        <v>300.01088</v>
      </c>
      <c r="O190" s="53" t="n">
        <v>1</v>
      </c>
      <c r="P190" s="224" t="n">
        <v>0</v>
      </c>
      <c r="Q190" s="135" t="n">
        <f aca="false">(N190*O190)+(O190*P190)</f>
        <v>300.01088</v>
      </c>
    </row>
    <row r="191" customFormat="false" ht="12.8" hidden="false" customHeight="true" outlineLevel="0" collapsed="false">
      <c r="A191" s="39" t="n">
        <v>1</v>
      </c>
      <c r="B191" s="48" t="s">
        <v>94</v>
      </c>
      <c r="C191" s="48"/>
      <c r="D191" s="48"/>
      <c r="E191" s="102" t="n">
        <f aca="false">$Q191</f>
        <v>270.00701</v>
      </c>
      <c r="F191" s="226" t="n">
        <f aca="false">E191*A191</f>
        <v>270.00701</v>
      </c>
      <c r="G191" s="66" t="s">
        <v>95</v>
      </c>
      <c r="H191" s="50" t="n">
        <v>194.11</v>
      </c>
      <c r="I191" s="133" t="n">
        <f aca="false">'INCREASE, LABOR, 911, WARRANTY,'!$A$6</f>
        <v>1</v>
      </c>
      <c r="J191" s="52" t="n">
        <f aca="false">H191*I191</f>
        <v>194.11</v>
      </c>
      <c r="K191" s="133" t="n">
        <f aca="false">'INCREASE, LABOR, 911, WARRANTY,'!$A$13</f>
        <v>1.07</v>
      </c>
      <c r="L191" s="52" t="n">
        <f aca="false">J191*K191</f>
        <v>207.6977</v>
      </c>
      <c r="M191" s="133" t="n">
        <f aca="false">'INCREASE, LABOR, 911, WARRANTY,'!$A$17</f>
        <v>1.3</v>
      </c>
      <c r="N191" s="52" t="n">
        <f aca="false">L191*M191</f>
        <v>270.00701</v>
      </c>
      <c r="O191" s="53" t="n">
        <v>1</v>
      </c>
      <c r="P191" s="224" t="n">
        <v>0</v>
      </c>
      <c r="Q191" s="135" t="n">
        <f aca="false">(N191*O191)+(O191*P191)</f>
        <v>270.00701</v>
      </c>
    </row>
    <row r="192" customFormat="false" ht="12.8" hidden="false" customHeight="true" outlineLevel="0" collapsed="false">
      <c r="A192" s="39" t="n">
        <v>1</v>
      </c>
      <c r="B192" s="48" t="s">
        <v>115</v>
      </c>
      <c r="C192" s="48"/>
      <c r="D192" s="48"/>
      <c r="E192" s="102" t="n">
        <f aca="false">$Q192</f>
        <v>485</v>
      </c>
      <c r="F192" s="226" t="n">
        <f aca="false">E192*A192</f>
        <v>485</v>
      </c>
      <c r="G192" s="49" t="s">
        <v>97</v>
      </c>
      <c r="H192" s="78" t="n">
        <f aca="false">'INCREASE, LABOR, 911, WARRANTY,'!$C$26</f>
        <v>485</v>
      </c>
      <c r="I192" s="139" t="n">
        <f aca="false">'INCREASE, LABOR, 911, WARRANTY,'!$A$6</f>
        <v>1</v>
      </c>
      <c r="J192" s="59" t="n">
        <f aca="false">H192*I192</f>
        <v>485</v>
      </c>
      <c r="K192" s="139" t="n">
        <f aca="false">'INCREASE, LABOR, 911, WARRANTY,'!$A$6</f>
        <v>1</v>
      </c>
      <c r="L192" s="59" t="n">
        <f aca="false">J192*K192</f>
        <v>485</v>
      </c>
      <c r="M192" s="139" t="n">
        <f aca="false">'INCREASE, LABOR, 911, WARRANTY,'!$A$6</f>
        <v>1</v>
      </c>
      <c r="N192" s="59" t="n">
        <f aca="false">L192*M192</f>
        <v>485</v>
      </c>
      <c r="O192" s="60" t="n">
        <v>1</v>
      </c>
      <c r="P192" s="225" t="n">
        <v>0</v>
      </c>
      <c r="Q192" s="108" t="n">
        <f aca="false">(N192*O192)+(O192*P192)</f>
        <v>485</v>
      </c>
    </row>
    <row r="193" customFormat="false" ht="12.8" hidden="false" customHeight="true" outlineLevel="0" collapsed="false">
      <c r="A193" s="39" t="n">
        <v>24</v>
      </c>
      <c r="B193" s="48" t="s">
        <v>197</v>
      </c>
      <c r="C193" s="48"/>
      <c r="D193" s="48"/>
      <c r="E193" s="102" t="n">
        <f aca="false">'INCREASE, LABOR, 911, WARRANTY,'!$C$5</f>
        <v>175</v>
      </c>
      <c r="F193" s="226" t="n">
        <f aca="false">E193*A193</f>
        <v>4200</v>
      </c>
      <c r="G193" s="64"/>
      <c r="H193" s="64"/>
      <c r="I193" s="66"/>
      <c r="J193" s="64"/>
      <c r="K193" s="67"/>
      <c r="L193" s="68"/>
      <c r="M193" s="64"/>
      <c r="N193" s="143"/>
      <c r="O193" s="64"/>
      <c r="P193" s="67" t="s">
        <v>51</v>
      </c>
      <c r="Q193" s="62" t="n">
        <f aca="false">SUM(Q188:Q192)</f>
        <v>8659.527505</v>
      </c>
    </row>
    <row r="194" customFormat="false" ht="12.8" hidden="false" customHeight="true" outlineLevel="0" collapsed="false">
      <c r="A194" s="126"/>
      <c r="B194" s="114" t="s">
        <v>201</v>
      </c>
      <c r="C194" s="114"/>
      <c r="D194" s="114"/>
      <c r="E194" s="200"/>
      <c r="F194" s="235" t="n">
        <f aca="false">SUM(F187:F193)</f>
        <v>12859.527505</v>
      </c>
      <c r="G194" s="330"/>
      <c r="H194" s="1"/>
      <c r="I194" s="1"/>
      <c r="J194" s="1"/>
      <c r="K194" s="1"/>
      <c r="L194" s="1"/>
      <c r="M194" s="1"/>
      <c r="N194" s="1"/>
      <c r="O194" s="1"/>
      <c r="P194" s="64"/>
      <c r="Q194" s="64"/>
    </row>
    <row r="195" customFormat="false" ht="12.8" hidden="false" customHeight="true" outlineLevel="0" collapsed="false">
      <c r="A195" s="39"/>
      <c r="B195" s="48"/>
      <c r="C195" s="48"/>
      <c r="D195" s="48"/>
      <c r="E195" s="102"/>
      <c r="F195" s="331"/>
      <c r="G195" s="330"/>
      <c r="H195" s="147" t="s">
        <v>144</v>
      </c>
      <c r="I195" s="148" t="s">
        <v>99</v>
      </c>
      <c r="J195" s="149" t="s">
        <v>100</v>
      </c>
      <c r="K195" s="149" t="s">
        <v>101</v>
      </c>
      <c r="L195" s="150" t="s">
        <v>102</v>
      </c>
      <c r="M195" s="1"/>
      <c r="N195" s="1"/>
      <c r="O195" s="1"/>
      <c r="P195" s="64"/>
      <c r="Q195" s="64"/>
    </row>
    <row r="196" customFormat="false" ht="12.8" hidden="false" customHeight="true" outlineLevel="0" collapsed="false">
      <c r="A196" s="39"/>
      <c r="B196" s="156" t="str">
        <f aca="false">'Backflow &amp; Auto Waterfeed'!$B$4</f>
        <v>BACK FLOW PREVENTER</v>
      </c>
      <c r="C196" s="156"/>
      <c r="D196" s="156"/>
      <c r="E196" s="102"/>
      <c r="F196" s="226" t="n">
        <v>0</v>
      </c>
      <c r="G196" s="330"/>
      <c r="H196" s="238" t="s">
        <v>202</v>
      </c>
      <c r="I196" s="230" t="n">
        <v>282000</v>
      </c>
      <c r="J196" s="231" t="n">
        <v>3619.3</v>
      </c>
      <c r="K196" s="232" t="n">
        <v>0.83</v>
      </c>
      <c r="L196" s="233" t="s">
        <v>128</v>
      </c>
      <c r="M196" s="1"/>
      <c r="N196" s="1"/>
      <c r="O196" s="1"/>
      <c r="P196" s="64"/>
      <c r="Q196" s="64"/>
    </row>
    <row r="197" s="3" customFormat="true" ht="12.8" hidden="false" customHeight="true" outlineLevel="0" collapsed="false">
      <c r="A197" s="39" t="n">
        <f aca="false">'Backflow &amp; Auto Waterfeed'!$A$5</f>
        <v>1</v>
      </c>
      <c r="B197" s="329" t="str">
        <f aca="false">'Backflow &amp; Auto Waterfeed'!$B$5</f>
        <v>Back Flow Preventer</v>
      </c>
      <c r="C197" s="329"/>
      <c r="D197" s="329"/>
      <c r="E197" s="102" t="n">
        <f aca="false">'Backflow &amp; Auto Waterfeed'!$F$5</f>
        <v>230.06495</v>
      </c>
      <c r="F197" s="226" t="n">
        <f aca="false">E197*A197</f>
        <v>230.06495</v>
      </c>
      <c r="G197" s="330"/>
      <c r="H197" s="332"/>
      <c r="I197" s="230"/>
      <c r="J197" s="231"/>
      <c r="K197" s="232"/>
      <c r="L197" s="233"/>
      <c r="M197" s="1"/>
      <c r="N197" s="1"/>
      <c r="O197" s="1"/>
    </row>
    <row r="198" customFormat="false" ht="12.8" hidden="false" customHeight="true" outlineLevel="0" collapsed="false">
      <c r="A198" s="39" t="n">
        <f aca="false">'Backflow &amp; Auto Waterfeed'!$A$6</f>
        <v>1</v>
      </c>
      <c r="B198" s="329" t="str">
        <f aca="false">'Backflow &amp; Auto Waterfeed'!$B$6</f>
        <v>Labor</v>
      </c>
      <c r="C198" s="329"/>
      <c r="D198" s="329"/>
      <c r="E198" s="102" t="n">
        <f aca="false">'Backflow &amp; Auto Waterfeed'!$E$6</f>
        <v>175</v>
      </c>
      <c r="F198" s="226" t="n">
        <f aca="false">E198*A198</f>
        <v>175</v>
      </c>
      <c r="G198" s="330"/>
      <c r="H198" s="333"/>
      <c r="I198" s="334"/>
      <c r="J198" s="231"/>
      <c r="K198" s="334"/>
      <c r="L198" s="335"/>
      <c r="M198" s="1"/>
      <c r="N198" s="1"/>
      <c r="O198" s="1"/>
    </row>
    <row r="199" customFormat="false" ht="12.8" hidden="false" customHeight="true" outlineLevel="0" collapsed="false">
      <c r="A199" s="39"/>
      <c r="B199" s="48"/>
      <c r="C199" s="48"/>
      <c r="D199" s="48"/>
      <c r="E199" s="102"/>
      <c r="F199" s="235" t="n">
        <f aca="false">SUM(F196:F198)</f>
        <v>405.06495</v>
      </c>
      <c r="G199" s="330"/>
      <c r="H199" s="333"/>
      <c r="I199" s="334"/>
      <c r="J199" s="231"/>
      <c r="K199" s="334"/>
      <c r="L199" s="335"/>
      <c r="M199" s="1"/>
      <c r="N199" s="1"/>
      <c r="O199" s="1"/>
    </row>
    <row r="200" customFormat="false" ht="12.8" hidden="false" customHeight="true" outlineLevel="0" collapsed="false">
      <c r="A200" s="39"/>
      <c r="B200" s="156" t="str">
        <f aca="false">'Backflow &amp; Auto Waterfeed'!$B$9</f>
        <v>AUTO WATER FEED</v>
      </c>
      <c r="C200" s="156"/>
      <c r="D200" s="156"/>
      <c r="E200" s="102"/>
      <c r="F200" s="226" t="n">
        <v>0</v>
      </c>
      <c r="G200" s="330"/>
      <c r="H200" s="333"/>
      <c r="I200" s="334"/>
      <c r="J200" s="231"/>
      <c r="K200" s="334"/>
      <c r="L200" s="325"/>
      <c r="M200" s="1"/>
      <c r="N200" s="1"/>
      <c r="O200" s="1"/>
    </row>
    <row r="201" customFormat="false" ht="12.8" hidden="false" customHeight="true" outlineLevel="0" collapsed="false">
      <c r="A201" s="39" t="n">
        <f aca="false">'Backflow &amp; Auto Waterfeed'!$A$10</f>
        <v>1</v>
      </c>
      <c r="B201" s="48" t="str">
        <f aca="false">'Backflow &amp; Auto Waterfeed'!B10</f>
        <v>Material</v>
      </c>
      <c r="C201" s="48"/>
      <c r="D201" s="48"/>
      <c r="E201" s="102" t="n">
        <f aca="false">'Backflow &amp; Auto Waterfeed'!$E$10</f>
        <v>398.8628</v>
      </c>
      <c r="F201" s="226" t="n">
        <f aca="false">E201*A201</f>
        <v>398.8628</v>
      </c>
      <c r="G201" s="330"/>
      <c r="H201" s="207"/>
      <c r="I201" s="208"/>
      <c r="J201" s="327"/>
      <c r="K201" s="241"/>
      <c r="L201" s="218"/>
    </row>
    <row r="202" customFormat="false" ht="12.8" hidden="false" customHeight="true" outlineLevel="0" collapsed="false">
      <c r="A202" s="39" t="n">
        <f aca="false">'Backflow &amp; Auto Waterfeed'!$A$11</f>
        <v>1</v>
      </c>
      <c r="B202" s="48" t="str">
        <f aca="false">'Backflow &amp; Auto Waterfeed'!B11</f>
        <v>Labor</v>
      </c>
      <c r="C202" s="48"/>
      <c r="D202" s="48"/>
      <c r="E202" s="102" t="n">
        <f aca="false">'Backflow &amp; Auto Waterfeed'!$E$11</f>
        <v>175</v>
      </c>
      <c r="F202" s="226" t="n">
        <f aca="false">E202*A202</f>
        <v>175</v>
      </c>
      <c r="G202" s="330"/>
      <c r="I202" s="177" t="s">
        <v>105</v>
      </c>
      <c r="J202" s="178" t="n">
        <f aca="false">SUM(J196:J201)/COUNTA(J196:J201)</f>
        <v>3619.3</v>
      </c>
      <c r="K202" s="179"/>
    </row>
    <row r="203" customFormat="false" ht="12.8" hidden="false" customHeight="true" outlineLevel="0" collapsed="false">
      <c r="A203" s="39"/>
      <c r="B203" s="48"/>
      <c r="C203" s="48"/>
      <c r="D203" s="48"/>
      <c r="E203" s="102"/>
      <c r="F203" s="235" t="n">
        <f aca="false">SUM(F200:F202)</f>
        <v>573.8628</v>
      </c>
      <c r="G203" s="330"/>
    </row>
    <row r="204" customFormat="false" ht="12.8" hidden="false" customHeight="true" outlineLevel="0" collapsed="false">
      <c r="A204" s="170" t="s">
        <v>128</v>
      </c>
      <c r="B204" s="101" t="str">
        <f aca="false">'FLUES - LINER - THERMOCRETE'!$B$16</f>
        <v>UPGRADE BOILER FLUE – CHECK MATERIALS &amp; LABOR 7” &amp; 8” AND RUN</v>
      </c>
      <c r="C204" s="101"/>
      <c r="D204" s="101"/>
      <c r="E204" s="102"/>
      <c r="F204" s="111"/>
      <c r="G204" s="330"/>
    </row>
    <row r="205" customFormat="false" ht="12.8" hidden="false" customHeight="true" outlineLevel="0" collapsed="false">
      <c r="A205" s="39" t="n">
        <f aca="false">'FLUES - LINER - THERMOCRETE'!$A$17</f>
        <v>1</v>
      </c>
      <c r="B205" s="48" t="str">
        <f aca="false">'FLUES - LINER - THERMOCRETE'!$B$17</f>
        <v>Material</v>
      </c>
      <c r="C205" s="48"/>
      <c r="D205" s="48"/>
      <c r="E205" s="102" t="n">
        <f aca="false">'FLUES - LINER - THERMOCRETE'!$E$17</f>
        <v>192.88</v>
      </c>
      <c r="F205" s="42" t="n">
        <f aca="false">E205*A205</f>
        <v>192.88</v>
      </c>
      <c r="G205" s="330"/>
    </row>
    <row r="206" customFormat="false" ht="12.8" hidden="false" customHeight="true" outlineLevel="0" collapsed="false">
      <c r="A206" s="39" t="n">
        <f aca="false">'FLUES - LINER - THERMOCRETE'!$A$18</f>
        <v>1</v>
      </c>
      <c r="B206" s="48" t="str">
        <f aca="false">'FLUES - LINER - THERMOCRETE'!$B$18</f>
        <v>Labor</v>
      </c>
      <c r="C206" s="48"/>
      <c r="D206" s="48"/>
      <c r="E206" s="102" t="n">
        <f aca="false">'FLUES - LINER - THERMOCRETE'!$E$18</f>
        <v>175</v>
      </c>
      <c r="F206" s="42" t="n">
        <f aca="false">E206*A206</f>
        <v>175</v>
      </c>
      <c r="G206" s="330"/>
    </row>
    <row r="207" customFormat="false" ht="12.8" hidden="false" customHeight="true" outlineLevel="0" collapsed="false">
      <c r="A207" s="39"/>
      <c r="B207" s="189"/>
      <c r="C207" s="189"/>
      <c r="D207" s="189"/>
      <c r="E207" s="102"/>
      <c r="F207" s="57" t="n">
        <f aca="false">SUM(F205:F206)</f>
        <v>367.88</v>
      </c>
      <c r="G207" s="330"/>
    </row>
    <row r="208" customFormat="false" ht="12.8" hidden="false" customHeight="true" outlineLevel="0" collapsed="false">
      <c r="A208" s="39"/>
      <c r="B208" s="101" t="str">
        <f aca="false">'FLUES - LINER - THERMOCRETE'!$B$22</f>
        <v>CHIMNEY LINER and CAP</v>
      </c>
      <c r="C208" s="101"/>
      <c r="D208" s="101"/>
      <c r="E208" s="41"/>
      <c r="F208" s="42"/>
      <c r="G208" s="330"/>
    </row>
    <row r="209" customFormat="false" ht="12.8" hidden="false" customHeight="true" outlineLevel="0" collapsed="false">
      <c r="A209" s="145" t="n">
        <f aca="false">'FLUES - LINER - THERMOCRETE'!$A$23</f>
        <v>1</v>
      </c>
      <c r="B209" s="48" t="str">
        <f aca="false">'FLUES - LINER - THERMOCRETE'!$B$23</f>
        <v>Liner       ● IRV, TOT, S-ORNG, W-ORNG  ●  ADD $600 for clack-out ●</v>
      </c>
      <c r="C209" s="48"/>
      <c r="D209" s="48"/>
      <c r="E209" s="41" t="n">
        <f aca="false">'FLUES - LINER - THERMOCRETE'!$E$23</f>
        <v>2010</v>
      </c>
      <c r="F209" s="42" t="n">
        <v>1875</v>
      </c>
      <c r="G209" s="330"/>
    </row>
    <row r="210" customFormat="false" ht="12.8" hidden="false" customHeight="true" outlineLevel="0" collapsed="false">
      <c r="A210" s="145" t="n">
        <f aca="false">'FLUES - LINER - THERMOCRETE'!$A$24</f>
        <v>1</v>
      </c>
      <c r="B210" s="48" t="str">
        <f aca="false">'FLUES - LINER - THERMOCRETE'!$B$24</f>
        <v>Permit Chimney Liner</v>
      </c>
      <c r="C210" s="48"/>
      <c r="D210" s="48"/>
      <c r="E210" s="41" t="n">
        <f aca="false">'FLUES - LINER - THERMOCRETE'!$E$24</f>
        <v>125</v>
      </c>
      <c r="F210" s="42" t="n">
        <v>125</v>
      </c>
      <c r="G210" s="330"/>
    </row>
    <row r="211" customFormat="false" ht="12.8" hidden="false" customHeight="true" outlineLevel="0" collapsed="false">
      <c r="A211" s="39"/>
      <c r="B211" s="189" t="s">
        <v>186</v>
      </c>
      <c r="C211" s="189"/>
      <c r="D211" s="189"/>
      <c r="E211" s="102"/>
      <c r="F211" s="57" t="n">
        <f aca="false">SUM(F209:F210)</f>
        <v>2000</v>
      </c>
      <c r="G211" s="330"/>
    </row>
    <row r="212" customFormat="false" ht="5.1" hidden="false" customHeight="true" outlineLevel="0" collapsed="false">
      <c r="A212" s="74"/>
      <c r="B212" s="74"/>
      <c r="C212" s="74"/>
      <c r="D212" s="74"/>
      <c r="E212" s="74"/>
      <c r="F212" s="74"/>
      <c r="G212" s="74"/>
      <c r="H212" s="74"/>
      <c r="I212" s="74"/>
      <c r="J212" s="74"/>
      <c r="K212" s="74"/>
      <c r="L212" s="74"/>
      <c r="M212" s="74"/>
      <c r="N212" s="74"/>
      <c r="O212" s="74"/>
      <c r="P212" s="74"/>
      <c r="Q212" s="74"/>
    </row>
    <row r="213" customFormat="false" ht="14.65" hidden="false" customHeight="true" outlineLevel="0" collapsed="false">
      <c r="A213" s="91"/>
      <c r="B213" s="92" t="s">
        <v>203</v>
      </c>
      <c r="C213" s="91"/>
      <c r="D213" s="91"/>
      <c r="E213" s="93"/>
      <c r="F213" s="91"/>
    </row>
    <row r="214" customFormat="false" ht="88.85" hidden="false" customHeight="true" outlineLevel="0" collapsed="false">
      <c r="A214" s="64"/>
      <c r="B214" s="117" t="s">
        <v>204</v>
      </c>
      <c r="C214" s="117"/>
      <c r="D214" s="117"/>
      <c r="E214" s="121"/>
      <c r="F214" s="64"/>
    </row>
    <row r="215" customFormat="false" ht="14.65" hidden="false" customHeight="true" outlineLevel="0" collapsed="false">
      <c r="A215" s="91"/>
      <c r="B215" s="92" t="s">
        <v>205</v>
      </c>
      <c r="C215" s="91"/>
      <c r="D215" s="91"/>
      <c r="E215" s="93"/>
      <c r="F215" s="91"/>
    </row>
    <row r="216" customFormat="false" ht="50.4" hidden="false" customHeight="true" outlineLevel="0" collapsed="false">
      <c r="B216" s="96" t="s">
        <v>206</v>
      </c>
      <c r="C216" s="96"/>
      <c r="D216" s="96"/>
    </row>
    <row r="217" customFormat="false" ht="14.65" hidden="false" customHeight="true" outlineLevel="0" collapsed="false">
      <c r="A217" s="91"/>
      <c r="B217" s="92" t="s">
        <v>207</v>
      </c>
      <c r="C217" s="91"/>
      <c r="D217" s="91"/>
      <c r="E217" s="93"/>
      <c r="F217" s="91"/>
    </row>
    <row r="218" customFormat="false" ht="50.4" hidden="false" customHeight="true" outlineLevel="0" collapsed="false">
      <c r="B218" s="96" t="s">
        <v>208</v>
      </c>
      <c r="C218" s="96"/>
      <c r="D218" s="96"/>
    </row>
    <row r="219" customFormat="false" ht="14.65" hidden="false" customHeight="true" outlineLevel="0" collapsed="false">
      <c r="A219" s="91"/>
      <c r="B219" s="91"/>
      <c r="C219" s="91"/>
      <c r="D219" s="91"/>
      <c r="E219" s="93"/>
      <c r="F219" s="91"/>
    </row>
    <row r="220" s="3" customFormat="true" ht="28.8" hidden="false" customHeight="true" outlineLevel="0" collapsed="false">
      <c r="A220" s="2" t="s">
        <v>16</v>
      </c>
      <c r="B220" s="2" t="s">
        <v>16</v>
      </c>
      <c r="C220" s="2" t="s">
        <v>16</v>
      </c>
      <c r="D220" s="2" t="s">
        <v>16</v>
      </c>
      <c r="E220" s="2" t="s">
        <v>16</v>
      </c>
      <c r="F220" s="2" t="s">
        <v>16</v>
      </c>
      <c r="G220" s="2" t="s">
        <v>16</v>
      </c>
      <c r="H220" s="2" t="s">
        <v>16</v>
      </c>
      <c r="I220" s="2" t="s">
        <v>16</v>
      </c>
      <c r="J220" s="2" t="s">
        <v>16</v>
      </c>
      <c r="K220" s="2" t="s">
        <v>16</v>
      </c>
      <c r="L220" s="2" t="s">
        <v>16</v>
      </c>
      <c r="M220" s="2" t="s">
        <v>16</v>
      </c>
      <c r="N220" s="2" t="s">
        <v>16</v>
      </c>
      <c r="O220" s="2" t="s">
        <v>16</v>
      </c>
      <c r="P220" s="2" t="s">
        <v>16</v>
      </c>
      <c r="Q220" s="2" t="s">
        <v>16</v>
      </c>
    </row>
  </sheetData>
  <mergeCells count="216">
    <mergeCell ref="A1:F1"/>
    <mergeCell ref="B2:D2"/>
    <mergeCell ref="A3:Q3"/>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A29:Q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A55:Q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A81:Q81"/>
    <mergeCell ref="B82:D82"/>
    <mergeCell ref="B83:D83"/>
    <mergeCell ref="B84:D84"/>
    <mergeCell ref="B85:D85"/>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03:D103"/>
    <mergeCell ref="B104:D104"/>
    <mergeCell ref="B105:D105"/>
    <mergeCell ref="B106:D106"/>
    <mergeCell ref="A107:Q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A133:Q133"/>
    <mergeCell ref="B134:D134"/>
    <mergeCell ref="B135:D135"/>
    <mergeCell ref="B136:D136"/>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A159:Q159"/>
    <mergeCell ref="B160:D160"/>
    <mergeCell ref="B161:D161"/>
    <mergeCell ref="B162:D162"/>
    <mergeCell ref="B163:D163"/>
    <mergeCell ref="B164:D164"/>
    <mergeCell ref="B165:D165"/>
    <mergeCell ref="B166:D166"/>
    <mergeCell ref="B167:D167"/>
    <mergeCell ref="B168:D168"/>
    <mergeCell ref="B169:D169"/>
    <mergeCell ref="B170:D170"/>
    <mergeCell ref="B171:D171"/>
    <mergeCell ref="B172:D172"/>
    <mergeCell ref="B173:D173"/>
    <mergeCell ref="B174:D174"/>
    <mergeCell ref="B175:D175"/>
    <mergeCell ref="B176:D176"/>
    <mergeCell ref="B177:D177"/>
    <mergeCell ref="B178:D178"/>
    <mergeCell ref="B179:D179"/>
    <mergeCell ref="B180:D180"/>
    <mergeCell ref="B181:D181"/>
    <mergeCell ref="B182:D182"/>
    <mergeCell ref="B183:D183"/>
    <mergeCell ref="B184:D184"/>
    <mergeCell ref="B185:D185"/>
    <mergeCell ref="A186:Q186"/>
    <mergeCell ref="B187:D187"/>
    <mergeCell ref="B188:D188"/>
    <mergeCell ref="B189:D189"/>
    <mergeCell ref="B190:D190"/>
    <mergeCell ref="B191:D191"/>
    <mergeCell ref="B192:D192"/>
    <mergeCell ref="B193:D193"/>
    <mergeCell ref="B194:D194"/>
    <mergeCell ref="B195:D195"/>
    <mergeCell ref="B196:D196"/>
    <mergeCell ref="B197:D197"/>
    <mergeCell ref="B198:D198"/>
    <mergeCell ref="B199:D199"/>
    <mergeCell ref="B200:D200"/>
    <mergeCell ref="B201:D201"/>
    <mergeCell ref="B202:D202"/>
    <mergeCell ref="B203:D203"/>
    <mergeCell ref="B204:D204"/>
    <mergeCell ref="B205:D205"/>
    <mergeCell ref="B206:D206"/>
    <mergeCell ref="B207:D207"/>
    <mergeCell ref="B208:D208"/>
    <mergeCell ref="B209:D209"/>
    <mergeCell ref="B210:D210"/>
    <mergeCell ref="B211:D211"/>
    <mergeCell ref="A212:Q212"/>
    <mergeCell ref="B214:D214"/>
    <mergeCell ref="B216:D216"/>
    <mergeCell ref="B218:D218"/>
    <mergeCell ref="A220:Q220"/>
  </mergeCells>
  <printOptions headings="false" gridLines="false" gridLinesSet="true" horizontalCentered="true" verticalCentered="false"/>
  <pageMargins left="0.4" right="0.393055555555556" top="0.752777777777778" bottom="0.029861111111111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T3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L17" activeCellId="0" sqref="L17"/>
    </sheetView>
  </sheetViews>
  <sheetFormatPr defaultColWidth="13.09375" defaultRowHeight="12.8" zeroHeight="false" outlineLevelRow="0" outlineLevelCol="0"/>
  <cols>
    <col collapsed="false" customWidth="true" hidden="false" outlineLevel="0" max="3" min="1" style="3" width="11.48"/>
    <col collapsed="false" customWidth="true" hidden="false" outlineLevel="0" max="4" min="4" style="3" width="16.48"/>
    <col collapsed="false" customWidth="true" hidden="false" outlineLevel="0" max="9" min="5" style="3" width="11.48"/>
    <col collapsed="false" customWidth="true" hidden="false" outlineLevel="0" max="10" min="10" style="3" width="12.57"/>
    <col collapsed="false" customWidth="true" hidden="false" outlineLevel="0" max="257" min="11" style="3" width="11.48"/>
  </cols>
  <sheetData>
    <row r="1" customFormat="false" ht="28.8" hidden="false" customHeight="true" outlineLevel="0" collapsed="false">
      <c r="A1" s="337" t="s">
        <v>209</v>
      </c>
      <c r="B1" s="337"/>
      <c r="C1" s="337"/>
      <c r="D1" s="337"/>
      <c r="E1" s="337"/>
      <c r="F1" s="337"/>
    </row>
    <row r="2" customFormat="false" ht="15.9" hidden="false" customHeight="true" outlineLevel="0" collapsed="false">
      <c r="A2" s="37" t="s">
        <v>27</v>
      </c>
      <c r="B2" s="37" t="s">
        <v>28</v>
      </c>
      <c r="C2" s="37"/>
      <c r="D2" s="37"/>
      <c r="E2" s="37" t="s">
        <v>29</v>
      </c>
      <c r="F2" s="37" t="s">
        <v>30</v>
      </c>
      <c r="L2" s="123"/>
      <c r="M2" s="124"/>
      <c r="N2" s="125"/>
      <c r="O2" s="121"/>
    </row>
    <row r="3" customFormat="false" ht="5.1" hidden="false" customHeight="true" outlineLevel="0" collapsed="false">
      <c r="A3" s="74"/>
      <c r="B3" s="74"/>
      <c r="C3" s="74"/>
      <c r="D3" s="74"/>
      <c r="E3" s="74"/>
      <c r="F3" s="74"/>
      <c r="G3" s="74"/>
      <c r="H3" s="74"/>
      <c r="I3" s="74"/>
      <c r="J3" s="74"/>
      <c r="K3" s="74"/>
      <c r="L3" s="74"/>
      <c r="M3" s="74"/>
      <c r="N3" s="74"/>
      <c r="O3" s="74"/>
      <c r="P3" s="74"/>
      <c r="Q3" s="74"/>
    </row>
    <row r="4" customFormat="false" ht="14.75" hidden="false" customHeight="true" outlineLevel="0" collapsed="false">
      <c r="A4" s="39"/>
      <c r="B4" s="156" t="s">
        <v>210</v>
      </c>
      <c r="C4" s="156"/>
      <c r="D4" s="156"/>
      <c r="E4" s="102"/>
      <c r="F4" s="226" t="n">
        <v>0</v>
      </c>
      <c r="G4" s="103" t="s">
        <v>33</v>
      </c>
      <c r="H4" s="104" t="s">
        <v>34</v>
      </c>
      <c r="I4" s="45" t="s">
        <v>35</v>
      </c>
      <c r="J4" s="46" t="s">
        <v>36</v>
      </c>
      <c r="K4" s="45" t="s">
        <v>37</v>
      </c>
      <c r="L4" s="46" t="s">
        <v>38</v>
      </c>
      <c r="M4" s="45" t="s">
        <v>39</v>
      </c>
      <c r="N4" s="46" t="s">
        <v>40</v>
      </c>
      <c r="O4" s="45" t="s">
        <v>41</v>
      </c>
      <c r="P4" s="46" t="s">
        <v>42</v>
      </c>
      <c r="Q4" s="47" t="s">
        <v>43</v>
      </c>
    </row>
    <row r="5" customFormat="false" ht="14.75" hidden="false" customHeight="true" outlineLevel="0" collapsed="false">
      <c r="A5" s="39" t="n">
        <v>1</v>
      </c>
      <c r="B5" s="48" t="s">
        <v>211</v>
      </c>
      <c r="C5" s="48" t="n">
        <v>165</v>
      </c>
      <c r="D5" s="48" t="n">
        <v>215</v>
      </c>
      <c r="E5" s="102" t="n">
        <f aca="false">$Q5</f>
        <v>230.06495</v>
      </c>
      <c r="F5" s="226" t="n">
        <f aca="false">E5*A5</f>
        <v>230.06495</v>
      </c>
      <c r="G5" s="49" t="s">
        <v>212</v>
      </c>
      <c r="H5" s="50" t="n">
        <v>129.45</v>
      </c>
      <c r="I5" s="139" t="n">
        <f aca="false">'INCREASE, LABOR, 911, WARRANTY,'!$A$6</f>
        <v>1</v>
      </c>
      <c r="J5" s="59" t="n">
        <f aca="false">I5*H5</f>
        <v>129.45</v>
      </c>
      <c r="K5" s="139" t="n">
        <f aca="false">'INCREASE, LABOR, 911, WARRANTY,'!$A$13</f>
        <v>1.07</v>
      </c>
      <c r="L5" s="59" t="n">
        <f aca="false">J5*K5</f>
        <v>138.5115</v>
      </c>
      <c r="M5" s="139" t="n">
        <f aca="false">'INCREASE, LABOR, 911, WARRANTY,'!$A$17</f>
        <v>1.3</v>
      </c>
      <c r="N5" s="59" t="n">
        <f aca="false">L5*M5</f>
        <v>180.06495</v>
      </c>
      <c r="O5" s="60" t="n">
        <v>1</v>
      </c>
      <c r="P5" s="338" t="n">
        <f aca="false">'INCREASE, LABOR, 911, WARRANTY,'!$D$9</f>
        <v>50</v>
      </c>
      <c r="Q5" s="108" t="n">
        <f aca="false">(N5*O5)+(O5*P5)</f>
        <v>230.06495</v>
      </c>
    </row>
    <row r="6" customFormat="false" ht="14.75" hidden="false" customHeight="true" outlineLevel="0" collapsed="false">
      <c r="A6" s="39" t="n">
        <v>1</v>
      </c>
      <c r="B6" s="48" t="s">
        <v>46</v>
      </c>
      <c r="C6" s="48"/>
      <c r="D6" s="48"/>
      <c r="E6" s="102" t="n">
        <f aca="false">'INCREASE, LABOR, 911, WARRANTY,'!$C$5</f>
        <v>175</v>
      </c>
      <c r="F6" s="226" t="n">
        <f aca="false">E6*A6</f>
        <v>175</v>
      </c>
      <c r="G6" s="109" t="s">
        <v>212</v>
      </c>
      <c r="H6" s="110" t="n">
        <v>117.68</v>
      </c>
      <c r="P6" s="67" t="s">
        <v>51</v>
      </c>
      <c r="Q6" s="62" t="n">
        <f aca="false">SUM(Q5:Q5)</f>
        <v>230.06495</v>
      </c>
    </row>
    <row r="7" customFormat="false" ht="13.1" hidden="false" customHeight="true" outlineLevel="0" collapsed="false">
      <c r="A7" s="39"/>
      <c r="B7" s="48"/>
      <c r="C7" s="48"/>
      <c r="D7" s="48"/>
      <c r="E7" s="102"/>
      <c r="F7" s="235" t="n">
        <f aca="false">SUM(F4:F6)</f>
        <v>405.06495</v>
      </c>
      <c r="H7" s="339"/>
    </row>
    <row r="8" customFormat="false" ht="13.1" hidden="false" customHeight="true" outlineLevel="0" collapsed="false">
      <c r="A8" s="39"/>
      <c r="B8" s="48"/>
      <c r="C8" s="48"/>
      <c r="D8" s="48"/>
      <c r="E8" s="102"/>
      <c r="F8" s="331"/>
      <c r="H8" s="339"/>
    </row>
    <row r="9" customFormat="false" ht="14.75" hidden="false" customHeight="true" outlineLevel="0" collapsed="false">
      <c r="A9" s="39"/>
      <c r="B9" s="156" t="s">
        <v>213</v>
      </c>
      <c r="C9" s="156"/>
      <c r="D9" s="156"/>
      <c r="E9" s="102"/>
      <c r="F9" s="226" t="n">
        <v>0</v>
      </c>
      <c r="G9" s="103" t="s">
        <v>33</v>
      </c>
      <c r="H9" s="104" t="s">
        <v>34</v>
      </c>
      <c r="I9" s="45" t="s">
        <v>35</v>
      </c>
      <c r="J9" s="46" t="s">
        <v>36</v>
      </c>
      <c r="K9" s="45" t="s">
        <v>37</v>
      </c>
      <c r="L9" s="46" t="s">
        <v>38</v>
      </c>
      <c r="M9" s="45" t="s">
        <v>39</v>
      </c>
      <c r="N9" s="46" t="s">
        <v>40</v>
      </c>
      <c r="O9" s="45" t="s">
        <v>41</v>
      </c>
      <c r="P9" s="46" t="s">
        <v>42</v>
      </c>
      <c r="Q9" s="47" t="s">
        <v>43</v>
      </c>
    </row>
    <row r="10" customFormat="false" ht="14.75" hidden="false" customHeight="true" outlineLevel="0" collapsed="false">
      <c r="A10" s="39" t="n">
        <v>1</v>
      </c>
      <c r="B10" s="48" t="s">
        <v>214</v>
      </c>
      <c r="C10" s="48"/>
      <c r="D10" s="48"/>
      <c r="E10" s="102" t="n">
        <f aca="false">$Q10</f>
        <v>398.8628</v>
      </c>
      <c r="F10" s="226" t="n">
        <f aca="false">A10*E10</f>
        <v>398.8628</v>
      </c>
      <c r="G10" s="49" t="s">
        <v>215</v>
      </c>
      <c r="H10" s="50" t="n">
        <v>250.8</v>
      </c>
      <c r="I10" s="139" t="n">
        <f aca="false">'INCREASE, LABOR, 911, WARRANTY,'!$A$6</f>
        <v>1</v>
      </c>
      <c r="J10" s="59" t="n">
        <f aca="false">I10*H10</f>
        <v>250.8</v>
      </c>
      <c r="K10" s="139" t="n">
        <f aca="false">'INCREASE, LABOR, 911, WARRANTY,'!$A$13</f>
        <v>1.07</v>
      </c>
      <c r="L10" s="59" t="n">
        <f aca="false">J10*K10</f>
        <v>268.356</v>
      </c>
      <c r="M10" s="139" t="n">
        <f aca="false">'INCREASE, LABOR, 911, WARRANTY,'!$A$17</f>
        <v>1.3</v>
      </c>
      <c r="N10" s="59" t="n">
        <f aca="false">L10*M10</f>
        <v>348.8628</v>
      </c>
      <c r="O10" s="60" t="n">
        <v>1</v>
      </c>
      <c r="P10" s="338" t="n">
        <f aca="false">'INCREASE, LABOR, 911, WARRANTY,'!$D$9</f>
        <v>50</v>
      </c>
      <c r="Q10" s="108" t="n">
        <f aca="false">(N10*O10)+(O10*P10)</f>
        <v>398.8628</v>
      </c>
    </row>
    <row r="11" customFormat="false" ht="14.75" hidden="false" customHeight="true" outlineLevel="0" collapsed="false">
      <c r="A11" s="39" t="n">
        <v>1</v>
      </c>
      <c r="B11" s="48" t="s">
        <v>46</v>
      </c>
      <c r="C11" s="48"/>
      <c r="D11" s="48"/>
      <c r="E11" s="102" t="n">
        <f aca="false">'INCREASE, LABOR, 911, WARRANTY,'!$C$5</f>
        <v>175</v>
      </c>
      <c r="F11" s="226" t="n">
        <f aca="false">E11*A11</f>
        <v>175</v>
      </c>
      <c r="G11" s="109" t="s">
        <v>215</v>
      </c>
      <c r="H11" s="110" t="n">
        <v>228</v>
      </c>
      <c r="P11" s="67" t="s">
        <v>51</v>
      </c>
      <c r="Q11" s="62" t="n">
        <f aca="false">SUM(Q10:Q10)</f>
        <v>398.8628</v>
      </c>
    </row>
    <row r="12" customFormat="false" ht="13.1" hidden="false" customHeight="true" outlineLevel="0" collapsed="false">
      <c r="A12" s="39"/>
      <c r="B12" s="48"/>
      <c r="C12" s="48"/>
      <c r="D12" s="48"/>
      <c r="E12" s="102"/>
      <c r="F12" s="235" t="n">
        <f aca="false">SUM(F9:F11)</f>
        <v>573.8628</v>
      </c>
    </row>
    <row r="13" customFormat="false" ht="13.1" hidden="false" customHeight="true" outlineLevel="0" collapsed="false">
      <c r="A13" s="180"/>
      <c r="B13" s="48"/>
      <c r="C13" s="48"/>
      <c r="D13" s="48"/>
      <c r="E13" s="102"/>
      <c r="F13" s="331"/>
    </row>
    <row r="14" customFormat="false" ht="5.1" hidden="false" customHeight="true" outlineLevel="0" collapsed="false">
      <c r="A14" s="74"/>
      <c r="B14" s="74"/>
      <c r="C14" s="74"/>
      <c r="D14" s="74"/>
      <c r="E14" s="74"/>
      <c r="F14" s="74"/>
      <c r="G14" s="74"/>
      <c r="H14" s="74"/>
      <c r="I14" s="74"/>
      <c r="J14" s="74"/>
      <c r="K14" s="74"/>
      <c r="L14" s="74"/>
      <c r="M14" s="74"/>
      <c r="N14" s="74"/>
      <c r="O14" s="74"/>
      <c r="P14" s="74"/>
      <c r="Q14" s="74"/>
    </row>
    <row r="15" customFormat="false" ht="13.1" hidden="false" customHeight="true" outlineLevel="0" collapsed="false">
      <c r="A15" s="91"/>
      <c r="B15" s="92" t="s">
        <v>28</v>
      </c>
      <c r="C15" s="91"/>
      <c r="D15" s="91"/>
      <c r="E15" s="93"/>
      <c r="F15" s="91"/>
    </row>
    <row r="16" customFormat="false" ht="63.55" hidden="false" customHeight="true" outlineLevel="0" collapsed="false">
      <c r="A16" s="64"/>
      <c r="B16" s="117" t="s">
        <v>216</v>
      </c>
      <c r="C16" s="117"/>
      <c r="D16" s="117"/>
      <c r="E16" s="121"/>
      <c r="F16" s="64"/>
    </row>
    <row r="17" s="3" customFormat="true" ht="14.4" hidden="false" customHeight="true" outlineLevel="0" collapsed="false">
      <c r="A17" s="118"/>
      <c r="B17" s="92"/>
      <c r="C17" s="91"/>
      <c r="D17" s="91"/>
      <c r="E17" s="93"/>
      <c r="F17" s="91"/>
      <c r="H17" s="94"/>
      <c r="K17" s="95"/>
      <c r="N17" s="94"/>
      <c r="Q17" s="95"/>
      <c r="T17" s="94"/>
      <c r="W17" s="95"/>
      <c r="Z17" s="94"/>
      <c r="AC17" s="95"/>
      <c r="AF17" s="94"/>
      <c r="AI17" s="95"/>
      <c r="AL17" s="94"/>
      <c r="AO17" s="95"/>
      <c r="AR17" s="94"/>
      <c r="AU17" s="95"/>
      <c r="AX17" s="94"/>
      <c r="BA17" s="95"/>
      <c r="BD17" s="94"/>
      <c r="BG17" s="95"/>
      <c r="BJ17" s="94"/>
      <c r="BM17" s="95"/>
      <c r="BP17" s="94"/>
      <c r="BS17" s="95"/>
      <c r="BV17" s="94"/>
      <c r="BY17" s="95"/>
      <c r="CB17" s="94"/>
      <c r="CE17" s="95"/>
      <c r="CH17" s="94"/>
      <c r="CK17" s="95"/>
      <c r="CN17" s="94"/>
      <c r="CQ17" s="95"/>
      <c r="CT17" s="94"/>
      <c r="CW17" s="95"/>
      <c r="CZ17" s="94"/>
      <c r="DC17" s="95"/>
      <c r="DF17" s="94"/>
      <c r="DI17" s="95"/>
      <c r="DL17" s="94"/>
      <c r="DO17" s="95"/>
      <c r="DR17" s="94"/>
      <c r="DU17" s="95"/>
      <c r="DX17" s="94"/>
      <c r="EA17" s="95"/>
      <c r="ED17" s="94"/>
      <c r="EG17" s="95"/>
      <c r="EJ17" s="94"/>
      <c r="EM17" s="95"/>
      <c r="EP17" s="94"/>
      <c r="ES17" s="95"/>
      <c r="EV17" s="94"/>
      <c r="EY17" s="95"/>
      <c r="FB17" s="94"/>
      <c r="FE17" s="95"/>
      <c r="FH17" s="94"/>
      <c r="FK17" s="95"/>
      <c r="FN17" s="94"/>
      <c r="FQ17" s="95"/>
      <c r="FT17" s="94"/>
      <c r="FW17" s="95"/>
      <c r="FZ17" s="94"/>
      <c r="GC17" s="95"/>
      <c r="GF17" s="94"/>
      <c r="GI17" s="95"/>
      <c r="GL17" s="94"/>
      <c r="GO17" s="95"/>
      <c r="GR17" s="94"/>
      <c r="GU17" s="95"/>
      <c r="GX17" s="94"/>
      <c r="HA17" s="95"/>
      <c r="HD17" s="94"/>
      <c r="HG17" s="95"/>
      <c r="HJ17" s="94"/>
      <c r="HM17" s="95"/>
      <c r="HP17" s="94"/>
      <c r="HS17" s="95"/>
      <c r="HV17" s="94"/>
      <c r="HY17" s="95"/>
      <c r="IB17" s="94"/>
      <c r="IE17" s="95"/>
      <c r="IH17" s="94"/>
      <c r="IK17" s="95"/>
      <c r="IN17" s="94"/>
      <c r="IQ17" s="95"/>
      <c r="IT17" s="94"/>
    </row>
    <row r="18" customFormat="false" ht="28.8" hidden="false" customHeight="true" outlineLevel="0" collapsed="false">
      <c r="A18" s="119" t="s">
        <v>16</v>
      </c>
      <c r="B18" s="119"/>
      <c r="C18" s="119"/>
      <c r="D18" s="119"/>
      <c r="E18" s="119"/>
      <c r="F18" s="119"/>
      <c r="G18" s="119"/>
      <c r="H18" s="119"/>
      <c r="I18" s="119"/>
      <c r="J18" s="119"/>
    </row>
    <row r="24" customFormat="false" ht="12.8" hidden="false" customHeight="false" outlineLevel="0" collapsed="false">
      <c r="C24" s="120"/>
    </row>
    <row r="26" customFormat="false" ht="12.8" hidden="false" customHeight="false" outlineLevel="0" collapsed="false">
      <c r="C26" s="120"/>
    </row>
    <row r="28" customFormat="false" ht="12.8" hidden="false" customHeight="false" outlineLevel="0" collapsed="false">
      <c r="C28" s="120"/>
    </row>
    <row r="30" customFormat="false" ht="12.8" hidden="false" customHeight="false" outlineLevel="0" collapsed="false">
      <c r="C30" s="120"/>
    </row>
    <row r="32" customFormat="false" ht="12.8" hidden="false" customHeight="false" outlineLevel="0" collapsed="false">
      <c r="C32" s="120"/>
    </row>
    <row r="34" customFormat="false" ht="12.8" hidden="false" customHeight="false" outlineLevel="0" collapsed="false">
      <c r="C34" s="120"/>
    </row>
    <row r="36" customFormat="false" ht="12.8" hidden="false" customHeight="false" outlineLevel="0" collapsed="false">
      <c r="C36" s="120"/>
    </row>
  </sheetData>
  <mergeCells count="16">
    <mergeCell ref="A1:F1"/>
    <mergeCell ref="B2:D2"/>
    <mergeCell ref="A3:Q3"/>
    <mergeCell ref="B4:D4"/>
    <mergeCell ref="B5:D5"/>
    <mergeCell ref="B6:D6"/>
    <mergeCell ref="B7:D7"/>
    <mergeCell ref="B8:D8"/>
    <mergeCell ref="B9:D9"/>
    <mergeCell ref="B10:D10"/>
    <mergeCell ref="B11:D11"/>
    <mergeCell ref="B12:D12"/>
    <mergeCell ref="B13:D13"/>
    <mergeCell ref="A14:Q14"/>
    <mergeCell ref="B16:D16"/>
    <mergeCell ref="A18:J18"/>
  </mergeCells>
  <printOptions headings="false" gridLines="false" gridLinesSet="true" horizontalCentered="false" verticalCentered="false"/>
  <pageMargins left="0.7875" right="0.7875" top="0.7875" bottom="0.78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T84"/>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G10" activeCellId="0" sqref="G10"/>
    </sheetView>
  </sheetViews>
  <sheetFormatPr defaultColWidth="8.4609375" defaultRowHeight="12.8" zeroHeight="false" outlineLevelRow="0" outlineLevelCol="0"/>
  <cols>
    <col collapsed="false" customWidth="true" hidden="false" outlineLevel="0" max="1" min="1" style="3" width="13.48"/>
    <col collapsed="false" customWidth="true" hidden="false" outlineLevel="0" max="3" min="2" style="3" width="11.48"/>
    <col collapsed="false" customWidth="true" hidden="false" outlineLevel="0" max="4" min="4" style="3" width="30.46"/>
    <col collapsed="false" customWidth="true" hidden="false" outlineLevel="0" max="5" min="5" style="3" width="14.48"/>
    <col collapsed="false" customWidth="true" hidden="false" outlineLevel="0" max="6" min="6" style="3" width="13.48"/>
    <col collapsed="false" customWidth="true" hidden="false" outlineLevel="0" max="7" min="7" style="121" width="16.48"/>
    <col collapsed="false" customWidth="false" hidden="false" outlineLevel="0" max="8" min="8" style="340" width="8.48"/>
    <col collapsed="false" customWidth="true" hidden="false" outlineLevel="0" max="9" min="9" style="121" width="9.47"/>
    <col collapsed="false" customWidth="true" hidden="false" outlineLevel="0" max="10" min="10" style="121" width="12.48"/>
    <col collapsed="false" customWidth="true" hidden="false" outlineLevel="0" max="11" min="11" style="3" width="4.48"/>
    <col collapsed="false" customWidth="false" hidden="false" outlineLevel="0" max="13" min="12" style="3" width="8.48"/>
    <col collapsed="false" customWidth="true" hidden="false" outlineLevel="0" max="15" min="14" style="3" width="7.49"/>
    <col collapsed="false" customWidth="true" hidden="false" outlineLevel="0" max="17" min="16" style="3" width="10.46"/>
    <col collapsed="false" customWidth="true" hidden="false" outlineLevel="0" max="24" min="18" style="3" width="7.49"/>
    <col collapsed="false" customWidth="true" hidden="false" outlineLevel="0" max="25" min="25" style="3" width="11.48"/>
    <col collapsed="false" customWidth="true" hidden="false" outlineLevel="0" max="257" min="26" style="3" width="7.49"/>
  </cols>
  <sheetData>
    <row r="1" customFormat="false" ht="28.8" hidden="false" customHeight="true" outlineLevel="0" collapsed="false">
      <c r="A1" s="341" t="s">
        <v>217</v>
      </c>
      <c r="B1" s="341"/>
      <c r="C1" s="341"/>
      <c r="D1" s="341"/>
      <c r="E1" s="341"/>
      <c r="F1" s="341"/>
    </row>
    <row r="2" customFormat="false" ht="15.9" hidden="false" customHeight="true" outlineLevel="0" collapsed="false">
      <c r="A2" s="37" t="s">
        <v>27</v>
      </c>
      <c r="B2" s="37" t="s">
        <v>28</v>
      </c>
      <c r="C2" s="37"/>
      <c r="D2" s="37"/>
      <c r="E2" s="37" t="s">
        <v>29</v>
      </c>
      <c r="F2" s="37" t="s">
        <v>30</v>
      </c>
      <c r="H2" s="3"/>
      <c r="I2" s="3"/>
      <c r="J2" s="3"/>
      <c r="L2" s="123"/>
      <c r="M2" s="124"/>
      <c r="N2" s="125"/>
      <c r="O2" s="121"/>
    </row>
    <row r="3" customFormat="false" ht="17.4" hidden="false" customHeight="true" outlineLevel="0" collapsed="false">
      <c r="A3" s="38" t="s">
        <v>218</v>
      </c>
      <c r="B3" s="38"/>
      <c r="C3" s="38"/>
      <c r="D3" s="38"/>
      <c r="E3" s="38"/>
      <c r="F3" s="38"/>
      <c r="G3" s="38"/>
      <c r="H3" s="38"/>
      <c r="I3" s="38"/>
      <c r="J3" s="38"/>
      <c r="K3" s="38"/>
      <c r="L3" s="38"/>
      <c r="M3" s="38"/>
      <c r="N3" s="38"/>
      <c r="O3" s="38"/>
      <c r="P3" s="38"/>
      <c r="Q3" s="38"/>
    </row>
    <row r="4" customFormat="false" ht="11.45" hidden="false" customHeight="true" outlineLevel="0" collapsed="false">
      <c r="A4" s="126"/>
      <c r="B4" s="342" t="s">
        <v>219</v>
      </c>
      <c r="C4" s="342"/>
      <c r="D4" s="342"/>
      <c r="E4" s="223"/>
      <c r="F4" s="42" t="n">
        <v>0</v>
      </c>
      <c r="G4" s="103" t="s">
        <v>33</v>
      </c>
      <c r="H4" s="104" t="s">
        <v>34</v>
      </c>
      <c r="I4" s="45" t="s">
        <v>35</v>
      </c>
      <c r="J4" s="46" t="s">
        <v>36</v>
      </c>
      <c r="K4" s="45" t="s">
        <v>37</v>
      </c>
      <c r="L4" s="46" t="s">
        <v>38</v>
      </c>
      <c r="M4" s="45" t="s">
        <v>39</v>
      </c>
      <c r="N4" s="46" t="s">
        <v>40</v>
      </c>
      <c r="O4" s="45" t="s">
        <v>41</v>
      </c>
      <c r="P4" s="46" t="s">
        <v>42</v>
      </c>
      <c r="Q4" s="47" t="s">
        <v>43</v>
      </c>
    </row>
    <row r="5" customFormat="false" ht="11.45" hidden="false" customHeight="true" outlineLevel="0" collapsed="false">
      <c r="A5" s="180" t="n">
        <v>1</v>
      </c>
      <c r="B5" s="48" t="s">
        <v>220</v>
      </c>
      <c r="C5" s="48"/>
      <c r="D5" s="48"/>
      <c r="E5" s="343" t="n">
        <f aca="false">$Q5</f>
        <v>200</v>
      </c>
      <c r="F5" s="223" t="n">
        <f aca="false">E5*A5</f>
        <v>200</v>
      </c>
      <c r="G5" s="49" t="s">
        <v>221</v>
      </c>
      <c r="H5" s="50" t="n">
        <v>0</v>
      </c>
      <c r="I5" s="133" t="n">
        <f aca="false">'INCREASE, LABOR, 911, WARRANTY,'!$A$5</f>
        <v>1.05</v>
      </c>
      <c r="J5" s="52" t="n">
        <f aca="false">I5*H5</f>
        <v>0</v>
      </c>
      <c r="K5" s="133" t="n">
        <f aca="false">'INCREASE, LABOR, 911, WARRANTY,'!$A$13</f>
        <v>1.07</v>
      </c>
      <c r="L5" s="52" t="n">
        <f aca="false">J5*K5</f>
        <v>0</v>
      </c>
      <c r="M5" s="133" t="n">
        <f aca="false">'INCREASE, LABOR, 911, WARRANTY,'!$A$17</f>
        <v>1.3</v>
      </c>
      <c r="N5" s="52" t="n">
        <f aca="false">L5*M5</f>
        <v>0</v>
      </c>
      <c r="O5" s="344" t="n">
        <v>1</v>
      </c>
      <c r="P5" s="54" t="n">
        <f aca="false">'INCREASE, LABOR, 911, WARRANTY,'!$B$9</f>
        <v>200</v>
      </c>
      <c r="Q5" s="135" t="n">
        <f aca="false">(N5*O5)+(O5*P5)</f>
        <v>200</v>
      </c>
    </row>
    <row r="6" customFormat="false" ht="11.45" hidden="false" customHeight="true" outlineLevel="0" collapsed="false">
      <c r="A6" s="39" t="n">
        <v>1</v>
      </c>
      <c r="B6" s="48" t="s">
        <v>158</v>
      </c>
      <c r="C6" s="48"/>
      <c r="D6" s="48"/>
      <c r="E6" s="102" t="n">
        <f aca="false">$Q6</f>
        <v>175.266</v>
      </c>
      <c r="F6" s="42" t="n">
        <f aca="false">E6*A6</f>
        <v>175.266</v>
      </c>
      <c r="G6" s="49" t="s">
        <v>159</v>
      </c>
      <c r="H6" s="50" t="n">
        <v>126</v>
      </c>
      <c r="I6" s="133" t="n">
        <f aca="false">'INCREASE, LABOR, 911, WARRANTY,'!$A$6</f>
        <v>1</v>
      </c>
      <c r="J6" s="52" t="n">
        <f aca="false">I6*H6</f>
        <v>126</v>
      </c>
      <c r="K6" s="133" t="n">
        <f aca="false">'INCREASE, LABOR, 911, WARRANTY,'!$A$13</f>
        <v>1.07</v>
      </c>
      <c r="L6" s="52" t="n">
        <f aca="false">J6*K6</f>
        <v>134.82</v>
      </c>
      <c r="M6" s="133" t="n">
        <f aca="false">'INCREASE, LABOR, 911, WARRANTY,'!$A$17</f>
        <v>1.3</v>
      </c>
      <c r="N6" s="52" t="n">
        <f aca="false">L6*M6</f>
        <v>175.266</v>
      </c>
      <c r="O6" s="344" t="n">
        <v>1</v>
      </c>
      <c r="P6" s="54" t="n">
        <v>0</v>
      </c>
      <c r="Q6" s="135" t="n">
        <f aca="false">(N6*O6)+(O6*P6)</f>
        <v>175.266</v>
      </c>
    </row>
    <row r="7" customFormat="false" ht="11.45" hidden="false" customHeight="true" outlineLevel="0" collapsed="false">
      <c r="A7" s="39" t="n">
        <v>1</v>
      </c>
      <c r="B7" s="48" t="s">
        <v>97</v>
      </c>
      <c r="C7" s="48"/>
      <c r="D7" s="48"/>
      <c r="E7" s="102" t="n">
        <f aca="false">$Q7</f>
        <v>415</v>
      </c>
      <c r="F7" s="42" t="n">
        <f aca="false">E7*A7</f>
        <v>415</v>
      </c>
      <c r="G7" s="66" t="s">
        <v>97</v>
      </c>
      <c r="H7" s="78" t="n">
        <f aca="false">'INCREASE, LABOR, 911, WARRANTY,'!$C$34</f>
        <v>415</v>
      </c>
      <c r="I7" s="133" t="n">
        <f aca="false">'INCREASE, LABOR, 911, WARRANTY,'!$A$6</f>
        <v>1</v>
      </c>
      <c r="J7" s="52" t="n">
        <f aca="false">H7*I7</f>
        <v>415</v>
      </c>
      <c r="K7" s="133" t="n">
        <f aca="false">'INCREASE, LABOR, 911, WARRANTY,'!$A$6</f>
        <v>1</v>
      </c>
      <c r="L7" s="52" t="n">
        <f aca="false">J7*K7</f>
        <v>415</v>
      </c>
      <c r="M7" s="133" t="n">
        <f aca="false">'INCREASE, LABOR, 911, WARRANTY,'!$A$6</f>
        <v>1</v>
      </c>
      <c r="N7" s="52" t="n">
        <f aca="false">L7*M7</f>
        <v>415</v>
      </c>
      <c r="O7" s="344" t="n">
        <v>1</v>
      </c>
      <c r="P7" s="54" t="n">
        <v>0</v>
      </c>
      <c r="Q7" s="135" t="n">
        <f aca="false">(N7*O7)+(O7*P7)</f>
        <v>415</v>
      </c>
    </row>
    <row r="8" customFormat="false" ht="11.45" hidden="false" customHeight="true" outlineLevel="0" collapsed="false">
      <c r="A8" s="39" t="n">
        <v>3</v>
      </c>
      <c r="B8" s="48" t="s">
        <v>46</v>
      </c>
      <c r="C8" s="48"/>
      <c r="D8" s="48"/>
      <c r="E8" s="102" t="n">
        <f aca="false">'INCREASE, LABOR, 911, WARRANTY,'!$C$5</f>
        <v>175</v>
      </c>
      <c r="F8" s="42" t="n">
        <f aca="false">E8*A8</f>
        <v>525</v>
      </c>
      <c r="G8" s="1"/>
      <c r="H8" s="265" t="n">
        <v>0</v>
      </c>
      <c r="I8" s="266" t="n">
        <v>0</v>
      </c>
      <c r="J8" s="267" t="n">
        <f aca="false">H8*I8</f>
        <v>0</v>
      </c>
      <c r="K8" s="266" t="n">
        <f aca="false">'INCREASE, LABOR, 911, WARRANTY,'!$A$13</f>
        <v>1.07</v>
      </c>
      <c r="L8" s="267" t="n">
        <f aca="false">J8*K8</f>
        <v>0</v>
      </c>
      <c r="M8" s="266" t="n">
        <f aca="false">'INCREASE, LABOR, 911, WARRANTY,'!$A$17</f>
        <v>1.3</v>
      </c>
      <c r="N8" s="267" t="n">
        <f aca="false">L8*M8</f>
        <v>0</v>
      </c>
      <c r="O8" s="268" t="n">
        <v>0</v>
      </c>
      <c r="P8" s="224" t="n">
        <v>0</v>
      </c>
      <c r="Q8" s="345" t="n">
        <f aca="false">(N8*O8)+(O8*P8)</f>
        <v>0</v>
      </c>
    </row>
    <row r="9" customFormat="false" ht="11.45" hidden="false" customHeight="true" outlineLevel="0" collapsed="false">
      <c r="A9" s="346"/>
      <c r="B9" s="184"/>
      <c r="C9" s="184"/>
      <c r="D9" s="184"/>
      <c r="E9" s="200"/>
      <c r="F9" s="57" t="n">
        <f aca="false">SUM(F4:F8)</f>
        <v>1315.266</v>
      </c>
      <c r="G9" s="1"/>
      <c r="H9" s="265" t="n">
        <v>0</v>
      </c>
      <c r="I9" s="271" t="n">
        <v>0</v>
      </c>
      <c r="J9" s="272" t="n">
        <f aca="false">H9*I9</f>
        <v>0</v>
      </c>
      <c r="K9" s="271" t="n">
        <f aca="false">'INCREASE, LABOR, 911, WARRANTY,'!$A$6</f>
        <v>1</v>
      </c>
      <c r="L9" s="272" t="n">
        <f aca="false">J9*K9</f>
        <v>0</v>
      </c>
      <c r="M9" s="271" t="n">
        <f aca="false">'INCREASE, LABOR, 911, WARRANTY,'!$A$6</f>
        <v>1</v>
      </c>
      <c r="N9" s="272" t="n">
        <f aca="false">L9*M9</f>
        <v>0</v>
      </c>
      <c r="O9" s="273" t="n">
        <v>0</v>
      </c>
      <c r="P9" s="225" t="n">
        <v>0</v>
      </c>
      <c r="Q9" s="347" t="n">
        <f aca="false">(N9*O9)+(O9*P9)</f>
        <v>0</v>
      </c>
    </row>
    <row r="10" customFormat="false" ht="11.45" hidden="false" customHeight="true" outlineLevel="0" collapsed="false">
      <c r="A10" s="126"/>
      <c r="B10" s="348" t="str">
        <f aca="false">'FLUES - LINER - THERMOCRETE'!$B$4</f>
        <v>UPGRADE DHW FLUE 4” – CHECK LENGTH OF RUN for $$ and LABOR</v>
      </c>
      <c r="C10" s="348"/>
      <c r="D10" s="348"/>
      <c r="E10" s="200"/>
      <c r="F10" s="111"/>
      <c r="G10" s="109" t="s">
        <v>159</v>
      </c>
      <c r="H10" s="349" t="n">
        <v>93</v>
      </c>
      <c r="I10" s="64"/>
      <c r="J10" s="64"/>
      <c r="K10" s="64"/>
      <c r="L10" s="64"/>
      <c r="M10" s="64"/>
      <c r="N10" s="66"/>
      <c r="O10" s="64"/>
      <c r="P10" s="67" t="s">
        <v>51</v>
      </c>
      <c r="Q10" s="62" t="n">
        <f aca="false">SUM(Q5:Q9)</f>
        <v>790.266</v>
      </c>
    </row>
    <row r="11" customFormat="false" ht="11.45" hidden="false" customHeight="true" outlineLevel="0" collapsed="false">
      <c r="A11" s="145" t="n">
        <f aca="false">'FLUES - LINER - THERMOCRETE'!$A$5</f>
        <v>1</v>
      </c>
      <c r="B11" s="243" t="str">
        <f aca="false">'FLUES - LINER - THERMOCRETE'!$B$5</f>
        <v>Material</v>
      </c>
      <c r="C11" s="243"/>
      <c r="D11" s="243"/>
      <c r="E11" s="200" t="n">
        <f aca="false">'FLUES - LINER - THERMOCRETE'!$E$5</f>
        <v>148.61</v>
      </c>
      <c r="F11" s="42" t="n">
        <f aca="false">E11*A11</f>
        <v>148.61</v>
      </c>
      <c r="G11" s="1"/>
      <c r="H11" s="64"/>
      <c r="I11" s="64"/>
      <c r="J11" s="64"/>
      <c r="K11" s="64"/>
      <c r="L11" s="64"/>
      <c r="M11" s="64"/>
      <c r="N11" s="176"/>
      <c r="O11" s="64"/>
      <c r="P11" s="64"/>
      <c r="Q11" s="64"/>
    </row>
    <row r="12" customFormat="false" ht="11.45" hidden="false" customHeight="true" outlineLevel="0" collapsed="false">
      <c r="A12" s="145" t="n">
        <f aca="false">'FLUES - LINER - THERMOCRETE'!$A$6</f>
        <v>1</v>
      </c>
      <c r="B12" s="48" t="str">
        <f aca="false">'FLUES - LINER - THERMOCRETE'!$B$6</f>
        <v>Labor</v>
      </c>
      <c r="C12" s="48"/>
      <c r="D12" s="48"/>
      <c r="E12" s="200" t="n">
        <f aca="false">'FLUES - LINER - THERMOCRETE'!$E$6</f>
        <v>175</v>
      </c>
      <c r="F12" s="42" t="n">
        <f aca="false">E12*A12</f>
        <v>175</v>
      </c>
      <c r="G12" s="1"/>
      <c r="H12" s="64"/>
      <c r="I12" s="64"/>
      <c r="J12" s="64"/>
      <c r="K12" s="64"/>
      <c r="L12" s="64"/>
      <c r="M12" s="64"/>
      <c r="N12" s="176"/>
      <c r="O12" s="64"/>
      <c r="P12" s="64"/>
      <c r="Q12" s="64"/>
    </row>
    <row r="13" customFormat="false" ht="11.45" hidden="false" customHeight="true" outlineLevel="0" collapsed="false">
      <c r="A13" s="310"/>
      <c r="B13" s="189"/>
      <c r="C13" s="189"/>
      <c r="D13" s="189"/>
      <c r="E13" s="200"/>
      <c r="F13" s="57" t="n">
        <f aca="false">SUM(F11:F12)</f>
        <v>323.61</v>
      </c>
      <c r="G13" s="64"/>
      <c r="H13" s="64"/>
      <c r="I13" s="64"/>
      <c r="J13" s="64"/>
      <c r="K13" s="64"/>
      <c r="L13" s="64"/>
      <c r="M13" s="64"/>
      <c r="N13" s="176"/>
      <c r="O13" s="64"/>
      <c r="P13" s="64"/>
      <c r="Q13" s="64"/>
    </row>
    <row r="14" customFormat="false" ht="11.45" hidden="false" customHeight="true" outlineLevel="0" collapsed="false">
      <c r="A14" s="145"/>
      <c r="B14" s="48"/>
      <c r="C14" s="48"/>
      <c r="D14" s="48"/>
      <c r="E14" s="200"/>
      <c r="F14" s="234"/>
      <c r="G14" s="64"/>
      <c r="H14" s="64"/>
      <c r="I14" s="64"/>
      <c r="J14" s="64"/>
      <c r="K14" s="64"/>
      <c r="L14" s="64"/>
      <c r="M14" s="64"/>
      <c r="N14" s="64"/>
      <c r="O14" s="64"/>
      <c r="P14" s="64"/>
      <c r="Q14" s="64"/>
    </row>
    <row r="15" customFormat="false" ht="5.1" hidden="false" customHeight="true" outlineLevel="0" collapsed="false">
      <c r="A15" s="74"/>
      <c r="B15" s="74"/>
      <c r="C15" s="74"/>
      <c r="D15" s="74"/>
      <c r="E15" s="74"/>
      <c r="F15" s="74"/>
      <c r="G15" s="74"/>
      <c r="H15" s="74"/>
      <c r="I15" s="74"/>
      <c r="J15" s="74"/>
      <c r="K15" s="74"/>
      <c r="L15" s="74"/>
      <c r="M15" s="74"/>
      <c r="N15" s="74"/>
      <c r="O15" s="74"/>
      <c r="P15" s="74"/>
      <c r="Q15" s="74"/>
    </row>
    <row r="16" customFormat="false" ht="11.45" hidden="false" customHeight="true" outlineLevel="0" collapsed="false">
      <c r="A16" s="126"/>
      <c r="B16" s="348" t="s">
        <v>222</v>
      </c>
      <c r="C16" s="348"/>
      <c r="D16" s="348"/>
      <c r="E16" s="223"/>
      <c r="F16" s="42" t="n">
        <f aca="false">E16*A16</f>
        <v>0</v>
      </c>
      <c r="G16" s="103" t="s">
        <v>33</v>
      </c>
      <c r="H16" s="104" t="s">
        <v>34</v>
      </c>
      <c r="I16" s="45" t="s">
        <v>35</v>
      </c>
      <c r="J16" s="46" t="s">
        <v>36</v>
      </c>
      <c r="K16" s="45" t="s">
        <v>37</v>
      </c>
      <c r="L16" s="46" t="s">
        <v>38</v>
      </c>
      <c r="M16" s="45" t="s">
        <v>39</v>
      </c>
      <c r="N16" s="46" t="s">
        <v>40</v>
      </c>
      <c r="O16" s="45" t="s">
        <v>41</v>
      </c>
      <c r="P16" s="46" t="s">
        <v>42</v>
      </c>
      <c r="Q16" s="47" t="s">
        <v>43</v>
      </c>
    </row>
    <row r="17" customFormat="false" ht="11.45" hidden="false" customHeight="true" outlineLevel="0" collapsed="false">
      <c r="A17" s="180" t="n">
        <v>1</v>
      </c>
      <c r="B17" s="48" t="s">
        <v>223</v>
      </c>
      <c r="C17" s="48"/>
      <c r="D17" s="48"/>
      <c r="E17" s="102" t="n">
        <f aca="false">$Q17</f>
        <v>1236.9905</v>
      </c>
      <c r="F17" s="42" t="n">
        <f aca="false">E17*A17</f>
        <v>1236.9905</v>
      </c>
      <c r="G17" s="49" t="s">
        <v>221</v>
      </c>
      <c r="H17" s="50" t="n">
        <v>710</v>
      </c>
      <c r="I17" s="133" t="n">
        <f aca="false">'INCREASE, LABOR, 911, WARRANTY,'!$A$5</f>
        <v>1.05</v>
      </c>
      <c r="J17" s="52" t="n">
        <f aca="false">I17*H17</f>
        <v>745.5</v>
      </c>
      <c r="K17" s="133" t="n">
        <f aca="false">'INCREASE, LABOR, 911, WARRANTY,'!$A$13</f>
        <v>1.07</v>
      </c>
      <c r="L17" s="52" t="n">
        <f aca="false">J17*K17</f>
        <v>797.685</v>
      </c>
      <c r="M17" s="133" t="n">
        <f aca="false">'INCREASE, LABOR, 911, WARRANTY,'!$A$17</f>
        <v>1.3</v>
      </c>
      <c r="N17" s="52" t="n">
        <f aca="false">L17*M17</f>
        <v>1036.9905</v>
      </c>
      <c r="O17" s="344" t="n">
        <v>1</v>
      </c>
      <c r="P17" s="54" t="n">
        <f aca="false">'INCREASE, LABOR, 911, WARRANTY,'!$B$9</f>
        <v>200</v>
      </c>
      <c r="Q17" s="135" t="n">
        <f aca="false">(N17*O17)+(O17*P17)</f>
        <v>1236.9905</v>
      </c>
    </row>
    <row r="18" customFormat="false" ht="11.45" hidden="false" customHeight="true" outlineLevel="0" collapsed="false">
      <c r="A18" s="39" t="n">
        <v>1</v>
      </c>
      <c r="B18" s="48" t="s">
        <v>158</v>
      </c>
      <c r="C18" s="48"/>
      <c r="D18" s="48"/>
      <c r="E18" s="102" t="n">
        <f aca="false">$Q18</f>
        <v>344.2725</v>
      </c>
      <c r="F18" s="42" t="n">
        <f aca="false">E18*A18</f>
        <v>344.2725</v>
      </c>
      <c r="G18" s="49" t="s">
        <v>159</v>
      </c>
      <c r="H18" s="50" t="n">
        <v>247.5</v>
      </c>
      <c r="I18" s="133" t="n">
        <f aca="false">'INCREASE, LABOR, 911, WARRANTY,'!$A$6</f>
        <v>1</v>
      </c>
      <c r="J18" s="52" t="n">
        <f aca="false">I18*H18</f>
        <v>247.5</v>
      </c>
      <c r="K18" s="133" t="n">
        <f aca="false">'INCREASE, LABOR, 911, WARRANTY,'!$A$13</f>
        <v>1.07</v>
      </c>
      <c r="L18" s="52" t="n">
        <f aca="false">J18*K18</f>
        <v>264.825</v>
      </c>
      <c r="M18" s="133" t="n">
        <f aca="false">'INCREASE, LABOR, 911, WARRANTY,'!$A$17</f>
        <v>1.3</v>
      </c>
      <c r="N18" s="52" t="n">
        <f aca="false">L18*M18</f>
        <v>344.2725</v>
      </c>
      <c r="O18" s="344" t="n">
        <v>1</v>
      </c>
      <c r="P18" s="54" t="n">
        <v>0</v>
      </c>
      <c r="Q18" s="135" t="n">
        <f aca="false">(N18*O18)+(O18*P18)</f>
        <v>344.2725</v>
      </c>
    </row>
    <row r="19" customFormat="false" ht="11.45" hidden="false" customHeight="true" outlineLevel="0" collapsed="false">
      <c r="A19" s="39" t="n">
        <v>1</v>
      </c>
      <c r="B19" s="48" t="s">
        <v>97</v>
      </c>
      <c r="C19" s="48"/>
      <c r="D19" s="48"/>
      <c r="E19" s="102" t="n">
        <f aca="false">$Q19</f>
        <v>415</v>
      </c>
      <c r="F19" s="42" t="n">
        <f aca="false">E19*A19</f>
        <v>415</v>
      </c>
      <c r="G19" s="66" t="s">
        <v>97</v>
      </c>
      <c r="H19" s="78" t="n">
        <f aca="false">'INCREASE, LABOR, 911, WARRANTY,'!$C$34</f>
        <v>415</v>
      </c>
      <c r="I19" s="133" t="n">
        <f aca="false">'INCREASE, LABOR, 911, WARRANTY,'!$A$6</f>
        <v>1</v>
      </c>
      <c r="J19" s="52" t="n">
        <f aca="false">H19*I19</f>
        <v>415</v>
      </c>
      <c r="K19" s="133" t="n">
        <f aca="false">'INCREASE, LABOR, 911, WARRANTY,'!$A$6</f>
        <v>1</v>
      </c>
      <c r="L19" s="52" t="n">
        <f aca="false">J19*K19</f>
        <v>415</v>
      </c>
      <c r="M19" s="133" t="n">
        <f aca="false">'INCREASE, LABOR, 911, WARRANTY,'!$A$6</f>
        <v>1</v>
      </c>
      <c r="N19" s="52" t="n">
        <f aca="false">L19*M19</f>
        <v>415</v>
      </c>
      <c r="O19" s="344" t="n">
        <v>1</v>
      </c>
      <c r="P19" s="54" t="n">
        <v>0</v>
      </c>
      <c r="Q19" s="135" t="n">
        <f aca="false">(N19*O19)+(O19*P19)</f>
        <v>415</v>
      </c>
    </row>
    <row r="20" customFormat="false" ht="11.45" hidden="false" customHeight="true" outlineLevel="0" collapsed="false">
      <c r="A20" s="39" t="n">
        <v>3</v>
      </c>
      <c r="B20" s="48" t="s">
        <v>46</v>
      </c>
      <c r="C20" s="48"/>
      <c r="D20" s="48"/>
      <c r="E20" s="102" t="n">
        <f aca="false">'INCREASE, LABOR, 911, WARRANTY,'!$C$5</f>
        <v>175</v>
      </c>
      <c r="F20" s="42" t="n">
        <f aca="false">E20*A20</f>
        <v>525</v>
      </c>
      <c r="G20" s="1"/>
      <c r="H20" s="265" t="n">
        <v>0</v>
      </c>
      <c r="I20" s="266" t="n">
        <v>0</v>
      </c>
      <c r="J20" s="267" t="n">
        <f aca="false">H20*I20</f>
        <v>0</v>
      </c>
      <c r="K20" s="268" t="n">
        <v>0</v>
      </c>
      <c r="L20" s="267" t="n">
        <f aca="false">J20*K20</f>
        <v>0</v>
      </c>
      <c r="M20" s="268" t="n">
        <v>0</v>
      </c>
      <c r="N20" s="267" t="n">
        <f aca="false">L20*M20</f>
        <v>0</v>
      </c>
      <c r="O20" s="268" t="n">
        <v>0</v>
      </c>
      <c r="P20" s="224" t="n">
        <v>0</v>
      </c>
      <c r="Q20" s="345" t="n">
        <f aca="false">(N20*O20)+(O20*P20)</f>
        <v>0</v>
      </c>
    </row>
    <row r="21" customFormat="false" ht="11.45" hidden="false" customHeight="true" outlineLevel="0" collapsed="false">
      <c r="A21" s="126"/>
      <c r="B21" s="48"/>
      <c r="C21" s="48"/>
      <c r="D21" s="48"/>
      <c r="E21" s="200"/>
      <c r="F21" s="57" t="n">
        <f aca="false">SUM(F16:F20)</f>
        <v>2521.263</v>
      </c>
      <c r="G21" s="1"/>
      <c r="H21" s="265" t="n">
        <v>0</v>
      </c>
      <c r="I21" s="271" t="n">
        <v>0</v>
      </c>
      <c r="J21" s="272" t="n">
        <f aca="false">H21*I21</f>
        <v>0</v>
      </c>
      <c r="K21" s="273" t="n">
        <v>0</v>
      </c>
      <c r="L21" s="272" t="n">
        <f aca="false">J21*K21</f>
        <v>0</v>
      </c>
      <c r="M21" s="273" t="n">
        <v>0</v>
      </c>
      <c r="N21" s="272" t="n">
        <f aca="false">L21*M21</f>
        <v>0</v>
      </c>
      <c r="O21" s="273" t="n">
        <v>0</v>
      </c>
      <c r="P21" s="225" t="n">
        <v>0</v>
      </c>
      <c r="Q21" s="347" t="n">
        <f aca="false">(N21*O21)+(O21*P21)</f>
        <v>0</v>
      </c>
    </row>
    <row r="22" customFormat="false" ht="11.45" hidden="false" customHeight="true" outlineLevel="0" collapsed="false">
      <c r="A22" s="126"/>
      <c r="B22" s="348" t="str">
        <f aca="false">'FLUES - LINER - THERMOCRETE'!$B$4</f>
        <v>UPGRADE DHW FLUE 4” – CHECK LENGTH OF RUN for $$ and LABOR</v>
      </c>
      <c r="C22" s="348"/>
      <c r="D22" s="348"/>
      <c r="E22" s="200"/>
      <c r="F22" s="111"/>
      <c r="G22" s="109" t="s">
        <v>159</v>
      </c>
      <c r="H22" s="110" t="n">
        <v>225</v>
      </c>
      <c r="I22" s="64"/>
      <c r="J22" s="64"/>
      <c r="K22" s="64"/>
      <c r="L22" s="64"/>
      <c r="M22" s="64"/>
      <c r="N22" s="64"/>
      <c r="O22" s="64"/>
      <c r="P22" s="67" t="s">
        <v>51</v>
      </c>
      <c r="Q22" s="62" t="n">
        <f aca="false">SUM(Q17:Q21)</f>
        <v>1996.263</v>
      </c>
    </row>
    <row r="23" customFormat="false" ht="11.45" hidden="false" customHeight="true" outlineLevel="0" collapsed="false">
      <c r="A23" s="145" t="n">
        <f aca="false">'FLUES - LINER - THERMOCRETE'!$A$5</f>
        <v>1</v>
      </c>
      <c r="B23" s="243" t="str">
        <f aca="false">'FLUES - LINER - THERMOCRETE'!$B$5</f>
        <v>Material</v>
      </c>
      <c r="C23" s="243"/>
      <c r="D23" s="243"/>
      <c r="E23" s="200" t="n">
        <f aca="false">'FLUES - LINER - THERMOCRETE'!$E$5</f>
        <v>148.61</v>
      </c>
      <c r="F23" s="42" t="n">
        <f aca="false">E23*A23</f>
        <v>148.61</v>
      </c>
      <c r="G23" s="1"/>
      <c r="H23" s="1"/>
      <c r="I23" s="1"/>
      <c r="J23" s="1"/>
      <c r="K23" s="64"/>
      <c r="L23" s="64"/>
      <c r="M23" s="64"/>
      <c r="N23" s="64"/>
      <c r="O23" s="64"/>
      <c r="P23" s="64"/>
      <c r="Q23" s="64"/>
    </row>
    <row r="24" customFormat="false" ht="11.45" hidden="false" customHeight="true" outlineLevel="0" collapsed="false">
      <c r="A24" s="145" t="n">
        <f aca="false">'FLUES - LINER - THERMOCRETE'!$A$6</f>
        <v>1</v>
      </c>
      <c r="B24" s="48" t="str">
        <f aca="false">'FLUES - LINER - THERMOCRETE'!$B$6</f>
        <v>Labor</v>
      </c>
      <c r="C24" s="48"/>
      <c r="D24" s="48"/>
      <c r="E24" s="200" t="n">
        <f aca="false">'FLUES - LINER - THERMOCRETE'!$E$6</f>
        <v>175</v>
      </c>
      <c r="F24" s="42" t="n">
        <f aca="false">E24*A24</f>
        <v>175</v>
      </c>
      <c r="G24" s="1"/>
      <c r="H24" s="1"/>
      <c r="I24" s="1"/>
      <c r="J24" s="1"/>
      <c r="K24" s="64"/>
      <c r="L24" s="64"/>
      <c r="M24" s="64"/>
      <c r="N24" s="64"/>
      <c r="O24" s="64"/>
      <c r="P24" s="64"/>
      <c r="Q24" s="64"/>
    </row>
    <row r="25" customFormat="false" ht="11.45" hidden="false" customHeight="true" outlineLevel="0" collapsed="false">
      <c r="A25" s="126"/>
      <c r="B25" s="48"/>
      <c r="C25" s="48"/>
      <c r="D25" s="48"/>
      <c r="E25" s="200"/>
      <c r="F25" s="57" t="n">
        <f aca="false">SUM(F23:F24)</f>
        <v>323.61</v>
      </c>
      <c r="G25" s="64"/>
      <c r="H25" s="1"/>
      <c r="I25" s="1"/>
      <c r="J25" s="1"/>
      <c r="K25" s="64"/>
      <c r="L25" s="64"/>
      <c r="M25" s="64"/>
      <c r="N25" s="64"/>
      <c r="O25" s="64"/>
      <c r="P25" s="64"/>
      <c r="Q25" s="64"/>
    </row>
    <row r="26" customFormat="false" ht="11.45" hidden="false" customHeight="true" outlineLevel="0" collapsed="false">
      <c r="A26" s="126"/>
      <c r="B26" s="48"/>
      <c r="C26" s="48"/>
      <c r="D26" s="48"/>
      <c r="E26" s="200"/>
      <c r="F26" s="111"/>
      <c r="G26" s="64"/>
      <c r="H26" s="64"/>
      <c r="I26" s="64"/>
      <c r="J26" s="64"/>
      <c r="K26" s="64"/>
      <c r="L26" s="64"/>
      <c r="M26" s="64"/>
      <c r="N26" s="64"/>
      <c r="O26" s="64"/>
      <c r="P26" s="64"/>
      <c r="Q26" s="64"/>
    </row>
    <row r="27" customFormat="false" ht="5.1" hidden="false" customHeight="true" outlineLevel="0" collapsed="false">
      <c r="A27" s="74"/>
      <c r="B27" s="74"/>
      <c r="C27" s="74"/>
      <c r="D27" s="74"/>
      <c r="E27" s="74"/>
      <c r="F27" s="74"/>
      <c r="G27" s="74"/>
      <c r="H27" s="74"/>
      <c r="I27" s="74"/>
      <c r="J27" s="74"/>
      <c r="K27" s="74"/>
      <c r="L27" s="74"/>
      <c r="M27" s="74"/>
      <c r="N27" s="74"/>
      <c r="O27" s="74"/>
      <c r="P27" s="74"/>
      <c r="Q27" s="74"/>
    </row>
    <row r="28" customFormat="false" ht="11.45" hidden="false" customHeight="true" outlineLevel="0" collapsed="false">
      <c r="A28" s="126"/>
      <c r="B28" s="348" t="s">
        <v>224</v>
      </c>
      <c r="C28" s="348"/>
      <c r="D28" s="348"/>
      <c r="E28" s="200"/>
      <c r="F28" s="42" t="n">
        <f aca="false">E28*A28</f>
        <v>0</v>
      </c>
      <c r="G28" s="103" t="s">
        <v>33</v>
      </c>
      <c r="H28" s="104" t="s">
        <v>34</v>
      </c>
      <c r="I28" s="45" t="s">
        <v>35</v>
      </c>
      <c r="J28" s="46" t="s">
        <v>36</v>
      </c>
      <c r="K28" s="45" t="s">
        <v>37</v>
      </c>
      <c r="L28" s="46" t="s">
        <v>38</v>
      </c>
      <c r="M28" s="45" t="s">
        <v>39</v>
      </c>
      <c r="N28" s="46" t="s">
        <v>40</v>
      </c>
      <c r="O28" s="45" t="s">
        <v>41</v>
      </c>
      <c r="P28" s="46" t="s">
        <v>42</v>
      </c>
      <c r="Q28" s="47" t="s">
        <v>43</v>
      </c>
    </row>
    <row r="29" customFormat="false" ht="11.45" hidden="false" customHeight="true" outlineLevel="0" collapsed="false">
      <c r="A29" s="39" t="n">
        <v>1</v>
      </c>
      <c r="B29" s="48" t="s">
        <v>225</v>
      </c>
      <c r="C29" s="48"/>
      <c r="D29" s="48"/>
      <c r="E29" s="102" t="n">
        <f aca="false">$Q29</f>
        <v>1358.6981315</v>
      </c>
      <c r="F29" s="42" t="n">
        <f aca="false">E29*A29</f>
        <v>1358.6981315</v>
      </c>
      <c r="G29" s="49" t="s">
        <v>221</v>
      </c>
      <c r="H29" s="50" t="n">
        <v>793.33</v>
      </c>
      <c r="I29" s="133" t="n">
        <f aca="false">'INCREASE, LABOR, 911, WARRANTY,'!$A$5</f>
        <v>1.05</v>
      </c>
      <c r="J29" s="52" t="n">
        <f aca="false">I29*H29</f>
        <v>832.9965</v>
      </c>
      <c r="K29" s="133" t="n">
        <f aca="false">'INCREASE, LABOR, 911, WARRANTY,'!$A$13</f>
        <v>1.07</v>
      </c>
      <c r="L29" s="52" t="n">
        <f aca="false">J29*K29</f>
        <v>891.306255</v>
      </c>
      <c r="M29" s="133" t="n">
        <f aca="false">'INCREASE, LABOR, 911, WARRANTY,'!$A$17</f>
        <v>1.3</v>
      </c>
      <c r="N29" s="52" t="n">
        <f aca="false">L29*M29</f>
        <v>1158.6981315</v>
      </c>
      <c r="O29" s="344" t="n">
        <v>1</v>
      </c>
      <c r="P29" s="54" t="n">
        <f aca="false">'INCREASE, LABOR, 911, WARRANTY,'!$B$9</f>
        <v>200</v>
      </c>
      <c r="Q29" s="135" t="n">
        <f aca="false">(N29*O29)+(O29*P29)</f>
        <v>1358.6981315</v>
      </c>
    </row>
    <row r="30" customFormat="false" ht="11.45" hidden="false" customHeight="true" outlineLevel="0" collapsed="false">
      <c r="A30" s="39" t="n">
        <v>1</v>
      </c>
      <c r="B30" s="48" t="s">
        <v>158</v>
      </c>
      <c r="C30" s="48"/>
      <c r="D30" s="48"/>
      <c r="E30" s="102" t="n">
        <f aca="false">$Q30</f>
        <v>359.5735</v>
      </c>
      <c r="F30" s="42" t="n">
        <f aca="false">E30*A30</f>
        <v>359.5735</v>
      </c>
      <c r="G30" s="49" t="s">
        <v>159</v>
      </c>
      <c r="H30" s="50" t="n">
        <v>258.5</v>
      </c>
      <c r="I30" s="133" t="n">
        <v>1</v>
      </c>
      <c r="J30" s="52" t="n">
        <f aca="false">I30*H30</f>
        <v>258.5</v>
      </c>
      <c r="K30" s="133" t="n">
        <f aca="false">'INCREASE, LABOR, 911, WARRANTY,'!$A$13</f>
        <v>1.07</v>
      </c>
      <c r="L30" s="52" t="n">
        <f aca="false">J30*K30</f>
        <v>276.595</v>
      </c>
      <c r="M30" s="133" t="n">
        <f aca="false">'INCREASE, LABOR, 911, WARRANTY,'!$A$17</f>
        <v>1.3</v>
      </c>
      <c r="N30" s="52" t="n">
        <f aca="false">L30*M30</f>
        <v>359.5735</v>
      </c>
      <c r="O30" s="344" t="n">
        <v>1</v>
      </c>
      <c r="P30" s="54" t="n">
        <v>0</v>
      </c>
      <c r="Q30" s="135" t="n">
        <f aca="false">(N30*O30)+(O30*P30)</f>
        <v>359.5735</v>
      </c>
    </row>
    <row r="31" customFormat="false" ht="11.45" hidden="false" customHeight="true" outlineLevel="0" collapsed="false">
      <c r="A31" s="39" t="n">
        <v>1</v>
      </c>
      <c r="B31" s="48" t="s">
        <v>97</v>
      </c>
      <c r="C31" s="48"/>
      <c r="D31" s="48"/>
      <c r="E31" s="102" t="n">
        <f aca="false">$Q31</f>
        <v>415</v>
      </c>
      <c r="F31" s="42" t="n">
        <f aca="false">E31*A31</f>
        <v>415</v>
      </c>
      <c r="G31" s="66" t="s">
        <v>97</v>
      </c>
      <c r="H31" s="78" t="n">
        <f aca="false">'INCREASE, LABOR, 911, WARRANTY,'!$C$34</f>
        <v>415</v>
      </c>
      <c r="I31" s="133" t="n">
        <f aca="false">'INCREASE, LABOR, 911, WARRANTY,'!$A$6</f>
        <v>1</v>
      </c>
      <c r="J31" s="52" t="n">
        <f aca="false">H31*I31</f>
        <v>415</v>
      </c>
      <c r="K31" s="133" t="n">
        <f aca="false">'INCREASE, LABOR, 911, WARRANTY,'!$A$6</f>
        <v>1</v>
      </c>
      <c r="L31" s="52" t="n">
        <f aca="false">J31*K31</f>
        <v>415</v>
      </c>
      <c r="M31" s="133" t="n">
        <f aca="false">'INCREASE, LABOR, 911, WARRANTY,'!$A$6</f>
        <v>1</v>
      </c>
      <c r="N31" s="52" t="n">
        <f aca="false">L31*M31</f>
        <v>415</v>
      </c>
      <c r="O31" s="344" t="n">
        <v>1</v>
      </c>
      <c r="P31" s="54" t="n">
        <v>0</v>
      </c>
      <c r="Q31" s="135" t="n">
        <f aca="false">(N31*O31)+(O31*P31)</f>
        <v>415</v>
      </c>
    </row>
    <row r="32" customFormat="false" ht="11.45" hidden="false" customHeight="true" outlineLevel="0" collapsed="false">
      <c r="A32" s="39" t="n">
        <v>3</v>
      </c>
      <c r="B32" s="48" t="s">
        <v>46</v>
      </c>
      <c r="C32" s="48"/>
      <c r="D32" s="48"/>
      <c r="E32" s="102" t="n">
        <f aca="false">'INCREASE, LABOR, 911, WARRANTY,'!$C$5</f>
        <v>175</v>
      </c>
      <c r="F32" s="42" t="n">
        <f aca="false">E32*A32</f>
        <v>525</v>
      </c>
      <c r="G32" s="1"/>
      <c r="H32" s="265" t="n">
        <v>0</v>
      </c>
      <c r="I32" s="266" t="n">
        <v>0</v>
      </c>
      <c r="J32" s="267" t="n">
        <f aca="false">H32*I32</f>
        <v>0</v>
      </c>
      <c r="K32" s="266" t="n">
        <v>0</v>
      </c>
      <c r="L32" s="267" t="n">
        <f aca="false">J32*K32</f>
        <v>0</v>
      </c>
      <c r="M32" s="266" t="n">
        <v>0</v>
      </c>
      <c r="N32" s="267" t="n">
        <f aca="false">L32*M32</f>
        <v>0</v>
      </c>
      <c r="O32" s="268" t="n">
        <v>0</v>
      </c>
      <c r="P32" s="224" t="n">
        <v>0</v>
      </c>
      <c r="Q32" s="135" t="n">
        <f aca="false">(N32*O32)+(O32*P32)</f>
        <v>0</v>
      </c>
    </row>
    <row r="33" customFormat="false" ht="11.45" hidden="false" customHeight="true" outlineLevel="0" collapsed="false">
      <c r="A33" s="126"/>
      <c r="B33" s="48"/>
      <c r="C33" s="48"/>
      <c r="D33" s="48"/>
      <c r="E33" s="200"/>
      <c r="F33" s="57" t="n">
        <f aca="false">SUM(F28:F32)</f>
        <v>2658.2716315</v>
      </c>
      <c r="G33" s="1"/>
      <c r="H33" s="265" t="n">
        <v>0</v>
      </c>
      <c r="I33" s="271" t="n">
        <v>0</v>
      </c>
      <c r="J33" s="272" t="n">
        <f aca="false">H33*I33</f>
        <v>0</v>
      </c>
      <c r="K33" s="271" t="n">
        <v>0</v>
      </c>
      <c r="L33" s="272" t="n">
        <f aca="false">J33*K33</f>
        <v>0</v>
      </c>
      <c r="M33" s="271" t="n">
        <v>0</v>
      </c>
      <c r="N33" s="272" t="n">
        <f aca="false">L33*M33</f>
        <v>0</v>
      </c>
      <c r="O33" s="273" t="n">
        <v>0</v>
      </c>
      <c r="P33" s="225" t="n">
        <v>0</v>
      </c>
      <c r="Q33" s="108" t="n">
        <f aca="false">(N33*O33)+(O33*P33)</f>
        <v>0</v>
      </c>
    </row>
    <row r="34" customFormat="false" ht="11.45" hidden="false" customHeight="true" outlineLevel="0" collapsed="false">
      <c r="A34" s="145"/>
      <c r="B34" s="348" t="str">
        <f aca="false">'FLUES - LINER - THERMOCRETE'!$B$4</f>
        <v>UPGRADE DHW FLUE 4” – CHECK LENGTH OF RUN for $$ and LABOR</v>
      </c>
      <c r="C34" s="348"/>
      <c r="D34" s="348"/>
      <c r="E34" s="200"/>
      <c r="F34" s="111"/>
      <c r="G34" s="109" t="s">
        <v>159</v>
      </c>
      <c r="H34" s="110" t="n">
        <v>235</v>
      </c>
      <c r="I34" s="64"/>
      <c r="J34" s="64"/>
      <c r="K34" s="64"/>
      <c r="L34" s="64"/>
      <c r="M34" s="64"/>
      <c r="N34" s="64"/>
      <c r="O34" s="64"/>
      <c r="P34" s="67" t="s">
        <v>51</v>
      </c>
      <c r="Q34" s="62" t="n">
        <f aca="false">SUM(Q29:Q33)</f>
        <v>2133.2716315</v>
      </c>
    </row>
    <row r="35" customFormat="false" ht="11.45" hidden="false" customHeight="true" outlineLevel="0" collapsed="false">
      <c r="A35" s="145" t="n">
        <f aca="false">'FLUES - LINER - THERMOCRETE'!$A$5</f>
        <v>1</v>
      </c>
      <c r="B35" s="243" t="str">
        <f aca="false">'FLUES - LINER - THERMOCRETE'!$B$5</f>
        <v>Material</v>
      </c>
      <c r="C35" s="243"/>
      <c r="D35" s="243"/>
      <c r="E35" s="200" t="n">
        <f aca="false">'FLUES - LINER - THERMOCRETE'!$E$5</f>
        <v>148.61</v>
      </c>
      <c r="F35" s="42" t="n">
        <f aca="false">E35*A35</f>
        <v>148.61</v>
      </c>
      <c r="G35" s="1"/>
      <c r="H35" s="1"/>
      <c r="I35" s="1"/>
      <c r="J35" s="1"/>
      <c r="K35" s="64"/>
      <c r="L35" s="64"/>
      <c r="M35" s="64"/>
      <c r="N35" s="64"/>
      <c r="O35" s="64"/>
      <c r="P35" s="64"/>
      <c r="Q35" s="64"/>
    </row>
    <row r="36" customFormat="false" ht="11.45" hidden="false" customHeight="true" outlineLevel="0" collapsed="false">
      <c r="A36" s="145" t="n">
        <f aca="false">'FLUES - LINER - THERMOCRETE'!$A$6</f>
        <v>1</v>
      </c>
      <c r="B36" s="48" t="str">
        <f aca="false">'FLUES - LINER - THERMOCRETE'!$B$6</f>
        <v>Labor</v>
      </c>
      <c r="C36" s="48"/>
      <c r="D36" s="48"/>
      <c r="E36" s="200" t="n">
        <f aca="false">'FLUES - LINER - THERMOCRETE'!$E$6</f>
        <v>175</v>
      </c>
      <c r="F36" s="42" t="n">
        <f aca="false">E36*A36</f>
        <v>175</v>
      </c>
      <c r="G36" s="1"/>
      <c r="H36" s="1"/>
      <c r="I36" s="1"/>
      <c r="J36" s="1"/>
      <c r="K36" s="64"/>
      <c r="L36" s="64"/>
      <c r="M36" s="64"/>
      <c r="N36" s="64"/>
      <c r="O36" s="64"/>
      <c r="P36" s="64"/>
      <c r="Q36" s="64"/>
    </row>
    <row r="37" customFormat="false" ht="11.45" hidden="false" customHeight="true" outlineLevel="0" collapsed="false">
      <c r="A37" s="145"/>
      <c r="B37" s="48"/>
      <c r="C37" s="48"/>
      <c r="D37" s="48"/>
      <c r="E37" s="200"/>
      <c r="F37" s="57" t="n">
        <f aca="false">SUM(F35:F36)</f>
        <v>323.61</v>
      </c>
      <c r="G37" s="64"/>
      <c r="H37" s="1"/>
      <c r="I37" s="1"/>
      <c r="J37" s="1"/>
      <c r="K37" s="64"/>
      <c r="L37" s="64"/>
      <c r="M37" s="64"/>
      <c r="N37" s="64"/>
      <c r="O37" s="64"/>
      <c r="P37" s="64"/>
      <c r="Q37" s="64"/>
    </row>
    <row r="38" customFormat="false" ht="11.45" hidden="false" customHeight="true" outlineLevel="0" collapsed="false">
      <c r="A38" s="145"/>
      <c r="B38" s="48"/>
      <c r="C38" s="48"/>
      <c r="D38" s="48"/>
      <c r="E38" s="200"/>
      <c r="F38" s="111"/>
      <c r="G38" s="64"/>
      <c r="H38" s="64"/>
      <c r="I38" s="64"/>
      <c r="J38" s="64"/>
      <c r="K38" s="64"/>
      <c r="L38" s="64"/>
      <c r="M38" s="64"/>
      <c r="N38" s="64"/>
      <c r="O38" s="64"/>
      <c r="P38" s="64"/>
      <c r="Q38" s="64"/>
    </row>
    <row r="39" customFormat="false" ht="5.1" hidden="false" customHeight="true" outlineLevel="0" collapsed="false">
      <c r="A39" s="74"/>
      <c r="B39" s="74"/>
      <c r="C39" s="74"/>
      <c r="D39" s="74"/>
      <c r="E39" s="74"/>
      <c r="F39" s="74"/>
      <c r="G39" s="74"/>
      <c r="H39" s="74"/>
      <c r="I39" s="74"/>
      <c r="J39" s="74"/>
      <c r="K39" s="74"/>
      <c r="L39" s="74"/>
      <c r="M39" s="74"/>
      <c r="N39" s="74"/>
      <c r="O39" s="74"/>
      <c r="P39" s="74"/>
      <c r="Q39" s="74"/>
    </row>
    <row r="40" customFormat="false" ht="11.45" hidden="false" customHeight="true" outlineLevel="0" collapsed="false">
      <c r="A40" s="126"/>
      <c r="B40" s="348" t="s">
        <v>226</v>
      </c>
      <c r="C40" s="348"/>
      <c r="D40" s="348"/>
      <c r="E40" s="200"/>
      <c r="F40" s="42" t="n">
        <f aca="false">E40*A40</f>
        <v>0</v>
      </c>
      <c r="G40" s="103" t="s">
        <v>33</v>
      </c>
      <c r="H40" s="104" t="s">
        <v>34</v>
      </c>
      <c r="I40" s="45" t="s">
        <v>35</v>
      </c>
      <c r="J40" s="46" t="s">
        <v>36</v>
      </c>
      <c r="K40" s="45" t="s">
        <v>37</v>
      </c>
      <c r="L40" s="46" t="s">
        <v>38</v>
      </c>
      <c r="M40" s="45" t="s">
        <v>39</v>
      </c>
      <c r="N40" s="46" t="s">
        <v>40</v>
      </c>
      <c r="O40" s="45" t="s">
        <v>41</v>
      </c>
      <c r="P40" s="46" t="s">
        <v>42</v>
      </c>
      <c r="Q40" s="47" t="s">
        <v>43</v>
      </c>
    </row>
    <row r="41" customFormat="false" ht="11.45" hidden="false" customHeight="true" outlineLevel="0" collapsed="false">
      <c r="A41" s="39" t="n">
        <v>1</v>
      </c>
      <c r="B41" s="48" t="s">
        <v>227</v>
      </c>
      <c r="C41" s="48"/>
      <c r="D41" s="48"/>
      <c r="E41" s="102" t="n">
        <f aca="false">$Q41</f>
        <v>2208.25625</v>
      </c>
      <c r="F41" s="42" t="n">
        <f aca="false">E41*A41</f>
        <v>2208.25625</v>
      </c>
      <c r="G41" s="49" t="s">
        <v>221</v>
      </c>
      <c r="H41" s="50" t="n">
        <v>1375</v>
      </c>
      <c r="I41" s="133" t="n">
        <f aca="false">'INCREASE, LABOR, 911, WARRANTY,'!$A$5</f>
        <v>1.05</v>
      </c>
      <c r="J41" s="52" t="n">
        <f aca="false">I41*H41</f>
        <v>1443.75</v>
      </c>
      <c r="K41" s="133" t="n">
        <f aca="false">'INCREASE, LABOR, 911, WARRANTY,'!$A$13</f>
        <v>1.07</v>
      </c>
      <c r="L41" s="52" t="n">
        <f aca="false">J41*K41</f>
        <v>1544.8125</v>
      </c>
      <c r="M41" s="133" t="n">
        <f aca="false">'INCREASE, LABOR, 911, WARRANTY,'!$A$17</f>
        <v>1.3</v>
      </c>
      <c r="N41" s="52" t="n">
        <f aca="false">L41*M41</f>
        <v>2008.25625</v>
      </c>
      <c r="O41" s="344" t="n">
        <v>1</v>
      </c>
      <c r="P41" s="54" t="n">
        <f aca="false">'INCREASE, LABOR, 911, WARRANTY,'!$B$9</f>
        <v>200</v>
      </c>
      <c r="Q41" s="135" t="n">
        <f aca="false">(N41*O41)+(O41*P41)</f>
        <v>2208.25625</v>
      </c>
    </row>
    <row r="42" customFormat="false" ht="11.45" hidden="false" customHeight="true" outlineLevel="0" collapsed="false">
      <c r="A42" s="39" t="n">
        <v>1</v>
      </c>
      <c r="B42" s="48" t="s">
        <v>158</v>
      </c>
      <c r="C42" s="48"/>
      <c r="D42" s="48"/>
      <c r="E42" s="102" t="n">
        <f aca="false">$Q42</f>
        <v>359.5735</v>
      </c>
      <c r="F42" s="42" t="n">
        <f aca="false">E42*A42</f>
        <v>359.5735</v>
      </c>
      <c r="G42" s="49" t="s">
        <v>159</v>
      </c>
      <c r="H42" s="50" t="n">
        <v>258.5</v>
      </c>
      <c r="I42" s="133" t="n">
        <v>1</v>
      </c>
      <c r="J42" s="52" t="n">
        <f aca="false">I42*H42</f>
        <v>258.5</v>
      </c>
      <c r="K42" s="133" t="n">
        <f aca="false">'INCREASE, LABOR, 911, WARRANTY,'!$A$13</f>
        <v>1.07</v>
      </c>
      <c r="L42" s="52" t="n">
        <f aca="false">J42*K42</f>
        <v>276.595</v>
      </c>
      <c r="M42" s="133" t="n">
        <f aca="false">'INCREASE, LABOR, 911, WARRANTY,'!$A$17</f>
        <v>1.3</v>
      </c>
      <c r="N42" s="52" t="n">
        <f aca="false">L42*M42</f>
        <v>359.5735</v>
      </c>
      <c r="O42" s="344" t="n">
        <v>1</v>
      </c>
      <c r="P42" s="54" t="n">
        <v>0</v>
      </c>
      <c r="Q42" s="135" t="n">
        <f aca="false">(N42*O42)+(O42*P42)</f>
        <v>359.5735</v>
      </c>
    </row>
    <row r="43" customFormat="false" ht="11.45" hidden="false" customHeight="true" outlineLevel="0" collapsed="false">
      <c r="A43" s="39" t="n">
        <v>1</v>
      </c>
      <c r="B43" s="48" t="s">
        <v>97</v>
      </c>
      <c r="C43" s="48"/>
      <c r="D43" s="48"/>
      <c r="E43" s="102" t="n">
        <f aca="false">$Q43</f>
        <v>415</v>
      </c>
      <c r="F43" s="42" t="n">
        <f aca="false">E43*A43</f>
        <v>415</v>
      </c>
      <c r="G43" s="66" t="s">
        <v>97</v>
      </c>
      <c r="H43" s="78" t="n">
        <f aca="false">'INCREASE, LABOR, 911, WARRANTY,'!$C$34</f>
        <v>415</v>
      </c>
      <c r="I43" s="133" t="n">
        <f aca="false">'INCREASE, LABOR, 911, WARRANTY,'!$A$6</f>
        <v>1</v>
      </c>
      <c r="J43" s="52" t="n">
        <f aca="false">H43*I43</f>
        <v>415</v>
      </c>
      <c r="K43" s="133" t="n">
        <f aca="false">'INCREASE, LABOR, 911, WARRANTY,'!$A$6</f>
        <v>1</v>
      </c>
      <c r="L43" s="52" t="n">
        <f aca="false">J43*K43</f>
        <v>415</v>
      </c>
      <c r="M43" s="133" t="n">
        <f aca="false">'INCREASE, LABOR, 911, WARRANTY,'!$A$6</f>
        <v>1</v>
      </c>
      <c r="N43" s="52" t="n">
        <f aca="false">L43*M43</f>
        <v>415</v>
      </c>
      <c r="O43" s="344" t="n">
        <v>1</v>
      </c>
      <c r="P43" s="54" t="n">
        <v>0</v>
      </c>
      <c r="Q43" s="135" t="n">
        <f aca="false">(N43*O43)+(O43*P43)</f>
        <v>415</v>
      </c>
    </row>
    <row r="44" customFormat="false" ht="11.45" hidden="false" customHeight="true" outlineLevel="0" collapsed="false">
      <c r="A44" s="39" t="n">
        <v>3</v>
      </c>
      <c r="B44" s="48" t="s">
        <v>46</v>
      </c>
      <c r="C44" s="48"/>
      <c r="D44" s="48"/>
      <c r="E44" s="102" t="n">
        <f aca="false">'INCREASE, LABOR, 911, WARRANTY,'!$C$5</f>
        <v>175</v>
      </c>
      <c r="F44" s="42" t="n">
        <f aca="false">E44*A44</f>
        <v>525</v>
      </c>
      <c r="G44" s="1"/>
      <c r="H44" s="265" t="n">
        <v>0</v>
      </c>
      <c r="I44" s="266" t="n">
        <v>0</v>
      </c>
      <c r="J44" s="267" t="n">
        <f aca="false">H44*I44</f>
        <v>0</v>
      </c>
      <c r="K44" s="266" t="n">
        <v>0</v>
      </c>
      <c r="L44" s="267" t="n">
        <f aca="false">J44*K44</f>
        <v>0</v>
      </c>
      <c r="M44" s="266" t="n">
        <v>0</v>
      </c>
      <c r="N44" s="267" t="n">
        <f aca="false">L44*M44</f>
        <v>0</v>
      </c>
      <c r="O44" s="268" t="n">
        <v>0</v>
      </c>
      <c r="P44" s="224" t="n">
        <v>0</v>
      </c>
      <c r="Q44" s="135" t="n">
        <f aca="false">(N44*O44)+(O44*P44)</f>
        <v>0</v>
      </c>
    </row>
    <row r="45" customFormat="false" ht="11.45" hidden="false" customHeight="true" outlineLevel="0" collapsed="false">
      <c r="A45" s="126"/>
      <c r="B45" s="48"/>
      <c r="C45" s="48"/>
      <c r="D45" s="48"/>
      <c r="E45" s="200"/>
      <c r="F45" s="57" t="n">
        <f aca="false">SUM(F40:F44)</f>
        <v>3507.82975</v>
      </c>
      <c r="G45" s="1"/>
      <c r="H45" s="265" t="n">
        <v>0</v>
      </c>
      <c r="I45" s="271" t="n">
        <v>0</v>
      </c>
      <c r="J45" s="272" t="n">
        <f aca="false">H45*I45</f>
        <v>0</v>
      </c>
      <c r="K45" s="271" t="n">
        <v>0</v>
      </c>
      <c r="L45" s="272" t="n">
        <f aca="false">J45*K45</f>
        <v>0</v>
      </c>
      <c r="M45" s="271" t="n">
        <v>0</v>
      </c>
      <c r="N45" s="272" t="n">
        <f aca="false">L45*M45</f>
        <v>0</v>
      </c>
      <c r="O45" s="273" t="n">
        <v>0</v>
      </c>
      <c r="P45" s="225" t="n">
        <v>0</v>
      </c>
      <c r="Q45" s="108" t="n">
        <f aca="false">(N45*O45)+(O45*P45)</f>
        <v>0</v>
      </c>
    </row>
    <row r="46" customFormat="false" ht="11.45" hidden="false" customHeight="true" outlineLevel="0" collapsed="false">
      <c r="A46" s="145"/>
      <c r="B46" s="348" t="str">
        <f aca="false">'FLUES - LINER - THERMOCRETE'!$B$4</f>
        <v>UPGRADE DHW FLUE 4” – CHECK LENGTH OF RUN for $$ and LABOR</v>
      </c>
      <c r="C46" s="348"/>
      <c r="D46" s="348"/>
      <c r="E46" s="200"/>
      <c r="F46" s="111"/>
      <c r="G46" s="109" t="s">
        <v>159</v>
      </c>
      <c r="H46" s="110" t="n">
        <v>235</v>
      </c>
      <c r="I46" s="64"/>
      <c r="J46" s="64"/>
      <c r="K46" s="64"/>
      <c r="L46" s="64"/>
      <c r="M46" s="64"/>
      <c r="N46" s="64"/>
      <c r="O46" s="64"/>
      <c r="P46" s="67" t="s">
        <v>51</v>
      </c>
      <c r="Q46" s="62" t="n">
        <f aca="false">SUM(Q41:Q45)</f>
        <v>2982.82975</v>
      </c>
    </row>
    <row r="47" customFormat="false" ht="11.45" hidden="false" customHeight="true" outlineLevel="0" collapsed="false">
      <c r="A47" s="145" t="n">
        <f aca="false">'FLUES - LINER - THERMOCRETE'!$A$5</f>
        <v>1</v>
      </c>
      <c r="B47" s="243" t="str">
        <f aca="false">'FLUES - LINER - THERMOCRETE'!$B$5</f>
        <v>Material</v>
      </c>
      <c r="C47" s="243"/>
      <c r="D47" s="243"/>
      <c r="E47" s="200" t="n">
        <f aca="false">'FLUES - LINER - THERMOCRETE'!$E$5</f>
        <v>148.61</v>
      </c>
      <c r="F47" s="42" t="n">
        <f aca="false">E47*A47</f>
        <v>148.61</v>
      </c>
      <c r="G47" s="1"/>
      <c r="H47" s="1"/>
      <c r="I47" s="1"/>
      <c r="J47" s="1"/>
      <c r="K47" s="64"/>
      <c r="L47" s="64"/>
      <c r="M47" s="64"/>
      <c r="N47" s="64"/>
      <c r="O47" s="64"/>
      <c r="P47" s="64"/>
      <c r="Q47" s="64"/>
    </row>
    <row r="48" customFormat="false" ht="11.45" hidden="false" customHeight="true" outlineLevel="0" collapsed="false">
      <c r="A48" s="145" t="n">
        <f aca="false">'FLUES - LINER - THERMOCRETE'!$A$6</f>
        <v>1</v>
      </c>
      <c r="B48" s="48" t="str">
        <f aca="false">'FLUES - LINER - THERMOCRETE'!$B$6</f>
        <v>Labor</v>
      </c>
      <c r="C48" s="48"/>
      <c r="D48" s="48"/>
      <c r="E48" s="200" t="n">
        <f aca="false">'FLUES - LINER - THERMOCRETE'!$E$6</f>
        <v>175</v>
      </c>
      <c r="F48" s="42" t="n">
        <f aca="false">E48*A48</f>
        <v>175</v>
      </c>
      <c r="G48" s="1"/>
      <c r="H48" s="1"/>
      <c r="I48" s="1"/>
      <c r="J48" s="1"/>
      <c r="K48" s="64"/>
      <c r="L48" s="64"/>
      <c r="M48" s="64"/>
      <c r="N48" s="64"/>
      <c r="O48" s="64"/>
      <c r="P48" s="64"/>
      <c r="Q48" s="64"/>
    </row>
    <row r="49" customFormat="false" ht="11.45" hidden="false" customHeight="true" outlineLevel="0" collapsed="false">
      <c r="A49" s="145"/>
      <c r="B49" s="48"/>
      <c r="C49" s="48"/>
      <c r="D49" s="48"/>
      <c r="E49" s="200"/>
      <c r="F49" s="57" t="n">
        <f aca="false">SUM(F47:F48)</f>
        <v>323.61</v>
      </c>
      <c r="G49" s="64"/>
      <c r="H49" s="1"/>
      <c r="I49" s="1"/>
      <c r="J49" s="1"/>
      <c r="K49" s="64"/>
      <c r="L49" s="64"/>
      <c r="M49" s="64"/>
      <c r="N49" s="64"/>
      <c r="O49" s="64"/>
      <c r="P49" s="64"/>
      <c r="Q49" s="64"/>
    </row>
    <row r="50" customFormat="false" ht="11.45" hidden="false" customHeight="true" outlineLevel="0" collapsed="false">
      <c r="A50" s="145"/>
      <c r="B50" s="48"/>
      <c r="C50" s="48"/>
      <c r="D50" s="48"/>
      <c r="E50" s="200"/>
      <c r="F50" s="111"/>
      <c r="G50" s="64"/>
      <c r="H50" s="64"/>
      <c r="I50" s="64"/>
      <c r="J50" s="64"/>
      <c r="K50" s="64"/>
      <c r="L50" s="64"/>
      <c r="M50" s="64"/>
      <c r="N50" s="64"/>
      <c r="O50" s="64"/>
      <c r="P50" s="64"/>
      <c r="Q50" s="64"/>
    </row>
    <row r="51" customFormat="false" ht="17.4" hidden="false" customHeight="true" outlineLevel="0" collapsed="false">
      <c r="A51" s="38" t="s">
        <v>228</v>
      </c>
      <c r="B51" s="38"/>
      <c r="C51" s="38"/>
      <c r="D51" s="38"/>
      <c r="E51" s="38"/>
      <c r="F51" s="38"/>
      <c r="G51" s="38"/>
      <c r="H51" s="38"/>
      <c r="I51" s="38"/>
      <c r="J51" s="38"/>
      <c r="K51" s="38"/>
      <c r="L51" s="38"/>
      <c r="M51" s="38"/>
      <c r="N51" s="38"/>
      <c r="O51" s="38"/>
      <c r="P51" s="38"/>
      <c r="Q51" s="38"/>
    </row>
    <row r="52" customFormat="false" ht="11.45" hidden="false" customHeight="true" outlineLevel="0" collapsed="false">
      <c r="A52" s="126"/>
      <c r="B52" s="348" t="s">
        <v>229</v>
      </c>
      <c r="C52" s="348"/>
      <c r="D52" s="348"/>
      <c r="E52" s="200"/>
      <c r="F52" s="42" t="n">
        <f aca="false">E52*A52</f>
        <v>0</v>
      </c>
      <c r="G52" s="103" t="s">
        <v>33</v>
      </c>
      <c r="H52" s="104" t="s">
        <v>34</v>
      </c>
      <c r="I52" s="45" t="s">
        <v>35</v>
      </c>
      <c r="J52" s="46" t="s">
        <v>36</v>
      </c>
      <c r="K52" s="45" t="s">
        <v>37</v>
      </c>
      <c r="L52" s="46" t="s">
        <v>38</v>
      </c>
      <c r="M52" s="45" t="s">
        <v>39</v>
      </c>
      <c r="N52" s="46" t="s">
        <v>40</v>
      </c>
      <c r="O52" s="45" t="s">
        <v>41</v>
      </c>
      <c r="P52" s="46" t="s">
        <v>42</v>
      </c>
      <c r="Q52" s="47" t="s">
        <v>43</v>
      </c>
    </row>
    <row r="53" customFormat="false" ht="11.45" hidden="false" customHeight="true" outlineLevel="0" collapsed="false">
      <c r="A53" s="39" t="n">
        <v>1</v>
      </c>
      <c r="B53" s="48" t="s">
        <v>230</v>
      </c>
      <c r="C53" s="48"/>
      <c r="D53" s="48"/>
      <c r="E53" s="102" t="n">
        <f aca="false">$Q53</f>
        <v>1251.596</v>
      </c>
      <c r="F53" s="42" t="n">
        <f aca="false">E53*A53</f>
        <v>1251.596</v>
      </c>
      <c r="G53" s="49" t="s">
        <v>221</v>
      </c>
      <c r="H53" s="50" t="n">
        <v>720</v>
      </c>
      <c r="I53" s="133" t="n">
        <f aca="false">'INCREASE, LABOR, 911, WARRANTY,'!$A$5</f>
        <v>1.05</v>
      </c>
      <c r="J53" s="52" t="n">
        <f aca="false">I53*H53</f>
        <v>756</v>
      </c>
      <c r="K53" s="133" t="n">
        <f aca="false">'INCREASE, LABOR, 911, WARRANTY,'!$A$13</f>
        <v>1.07</v>
      </c>
      <c r="L53" s="52" t="n">
        <f aca="false">J53*K53</f>
        <v>808.92</v>
      </c>
      <c r="M53" s="133" t="n">
        <f aca="false">'INCREASE, LABOR, 911, WARRANTY,'!$A$17</f>
        <v>1.3</v>
      </c>
      <c r="N53" s="52" t="n">
        <f aca="false">L53*M53</f>
        <v>1051.596</v>
      </c>
      <c r="O53" s="344" t="n">
        <v>1</v>
      </c>
      <c r="P53" s="54" t="n">
        <f aca="false">'INCREASE, LABOR, 911, WARRANTY,'!$B$9</f>
        <v>200</v>
      </c>
      <c r="Q53" s="135" t="n">
        <f aca="false">(N53*O53)+(O53*P53)</f>
        <v>1251.596</v>
      </c>
    </row>
    <row r="54" customFormat="false" ht="11.45" hidden="false" customHeight="true" outlineLevel="0" collapsed="false">
      <c r="A54" s="39" t="n">
        <v>1</v>
      </c>
      <c r="B54" s="48" t="s">
        <v>158</v>
      </c>
      <c r="C54" s="48"/>
      <c r="D54" s="48"/>
      <c r="E54" s="102" t="n">
        <f aca="false">$Q54</f>
        <v>344.2725</v>
      </c>
      <c r="F54" s="42" t="n">
        <f aca="false">E54*A54</f>
        <v>344.2725</v>
      </c>
      <c r="G54" s="49" t="s">
        <v>159</v>
      </c>
      <c r="H54" s="50" t="n">
        <v>247.5</v>
      </c>
      <c r="I54" s="133" t="n">
        <v>1</v>
      </c>
      <c r="J54" s="52" t="n">
        <f aca="false">I54*H54</f>
        <v>247.5</v>
      </c>
      <c r="K54" s="133" t="n">
        <f aca="false">'INCREASE, LABOR, 911, WARRANTY,'!$A$13</f>
        <v>1.07</v>
      </c>
      <c r="L54" s="52" t="n">
        <f aca="false">J54*K54</f>
        <v>264.825</v>
      </c>
      <c r="M54" s="133" t="n">
        <f aca="false">'INCREASE, LABOR, 911, WARRANTY,'!$A$17</f>
        <v>1.3</v>
      </c>
      <c r="N54" s="52" t="n">
        <f aca="false">L54*M54</f>
        <v>344.2725</v>
      </c>
      <c r="O54" s="344" t="n">
        <v>1</v>
      </c>
      <c r="P54" s="54" t="n">
        <v>0</v>
      </c>
      <c r="Q54" s="135" t="n">
        <f aca="false">(N54*O54)+(O54*P54)</f>
        <v>344.2725</v>
      </c>
    </row>
    <row r="55" customFormat="false" ht="11.45" hidden="false" customHeight="true" outlineLevel="0" collapsed="false">
      <c r="A55" s="39" t="n">
        <v>1</v>
      </c>
      <c r="B55" s="48" t="s">
        <v>97</v>
      </c>
      <c r="C55" s="48"/>
      <c r="D55" s="48"/>
      <c r="E55" s="102" t="n">
        <f aca="false">$Q55</f>
        <v>415</v>
      </c>
      <c r="F55" s="42" t="n">
        <f aca="false">E55*A55</f>
        <v>415</v>
      </c>
      <c r="G55" s="66" t="s">
        <v>97</v>
      </c>
      <c r="H55" s="78" t="n">
        <f aca="false">'INCREASE, LABOR, 911, WARRANTY,'!$C$34</f>
        <v>415</v>
      </c>
      <c r="I55" s="133" t="n">
        <f aca="false">'INCREASE, LABOR, 911, WARRANTY,'!$A$6</f>
        <v>1</v>
      </c>
      <c r="J55" s="52" t="n">
        <f aca="false">H55*I55</f>
        <v>415</v>
      </c>
      <c r="K55" s="133" t="n">
        <f aca="false">'INCREASE, LABOR, 911, WARRANTY,'!$A$6</f>
        <v>1</v>
      </c>
      <c r="L55" s="52" t="n">
        <f aca="false">J55*K55</f>
        <v>415</v>
      </c>
      <c r="M55" s="133" t="n">
        <f aca="false">'INCREASE, LABOR, 911, WARRANTY,'!$A$6</f>
        <v>1</v>
      </c>
      <c r="N55" s="52" t="n">
        <f aca="false">L55*M55</f>
        <v>415</v>
      </c>
      <c r="O55" s="344" t="n">
        <v>1</v>
      </c>
      <c r="P55" s="54" t="n">
        <v>0</v>
      </c>
      <c r="Q55" s="135" t="n">
        <f aca="false">(N55*O55)+(O55*P55)</f>
        <v>415</v>
      </c>
    </row>
    <row r="56" customFormat="false" ht="11.45" hidden="false" customHeight="true" outlineLevel="0" collapsed="false">
      <c r="A56" s="39" t="n">
        <v>3</v>
      </c>
      <c r="B56" s="48" t="s">
        <v>46</v>
      </c>
      <c r="C56" s="48"/>
      <c r="D56" s="48"/>
      <c r="E56" s="102" t="n">
        <f aca="false">'INCREASE, LABOR, 911, WARRANTY,'!$C$5</f>
        <v>175</v>
      </c>
      <c r="F56" s="42" t="n">
        <f aca="false">E56*A56</f>
        <v>525</v>
      </c>
      <c r="G56" s="1"/>
      <c r="H56" s="265" t="n">
        <v>0</v>
      </c>
      <c r="I56" s="266" t="n">
        <v>0</v>
      </c>
      <c r="J56" s="267" t="n">
        <f aca="false">H56*I56</f>
        <v>0</v>
      </c>
      <c r="K56" s="266" t="n">
        <v>0</v>
      </c>
      <c r="L56" s="267" t="n">
        <f aca="false">J56*K56</f>
        <v>0</v>
      </c>
      <c r="M56" s="266" t="n">
        <v>0</v>
      </c>
      <c r="N56" s="52" t="n">
        <f aca="false">L56*M56</f>
        <v>0</v>
      </c>
      <c r="O56" s="268" t="n">
        <v>0</v>
      </c>
      <c r="P56" s="224" t="n">
        <v>0</v>
      </c>
      <c r="Q56" s="135" t="n">
        <f aca="false">(N56*O56)+(O56*P56)</f>
        <v>0</v>
      </c>
    </row>
    <row r="57" customFormat="false" ht="11.45" hidden="false" customHeight="true" outlineLevel="0" collapsed="false">
      <c r="A57" s="126"/>
      <c r="B57" s="48"/>
      <c r="C57" s="48"/>
      <c r="D57" s="48"/>
      <c r="E57" s="200"/>
      <c r="F57" s="57" t="n">
        <f aca="false">SUM(F52:F56)</f>
        <v>2535.8685</v>
      </c>
      <c r="G57" s="1"/>
      <c r="H57" s="265" t="n">
        <v>0</v>
      </c>
      <c r="I57" s="271" t="n">
        <v>0</v>
      </c>
      <c r="J57" s="272" t="n">
        <f aca="false">H57*I57</f>
        <v>0</v>
      </c>
      <c r="K57" s="271" t="n">
        <v>0</v>
      </c>
      <c r="L57" s="272" t="n">
        <f aca="false">J57*K57</f>
        <v>0</v>
      </c>
      <c r="M57" s="271" t="n">
        <v>0</v>
      </c>
      <c r="N57" s="59" t="n">
        <f aca="false">L57*M57</f>
        <v>0</v>
      </c>
      <c r="O57" s="273" t="n">
        <v>0</v>
      </c>
      <c r="P57" s="225" t="n">
        <v>0</v>
      </c>
      <c r="Q57" s="108" t="n">
        <f aca="false">(N57*O57)+(O57*P57)</f>
        <v>0</v>
      </c>
    </row>
    <row r="58" customFormat="false" ht="11.45" hidden="false" customHeight="true" outlineLevel="0" collapsed="false">
      <c r="A58" s="126"/>
      <c r="B58" s="348" t="str">
        <f aca="false">'FLUES - LINER - THERMOCRETE'!$B$4</f>
        <v>UPGRADE DHW FLUE 4” – CHECK LENGTH OF RUN for $$ and LABOR</v>
      </c>
      <c r="C58" s="348"/>
      <c r="D58" s="348"/>
      <c r="E58" s="200"/>
      <c r="F58" s="111"/>
      <c r="G58" s="109" t="s">
        <v>159</v>
      </c>
      <c r="H58" s="110" t="n">
        <v>225</v>
      </c>
      <c r="I58" s="64"/>
      <c r="J58" s="64"/>
      <c r="K58" s="64"/>
      <c r="L58" s="64"/>
      <c r="M58" s="64"/>
      <c r="N58" s="64"/>
      <c r="O58" s="64"/>
      <c r="P58" s="67" t="s">
        <v>51</v>
      </c>
      <c r="Q58" s="62" t="n">
        <f aca="false">SUM(Q53:Q57)</f>
        <v>2010.8685</v>
      </c>
    </row>
    <row r="59" customFormat="false" ht="11.45" hidden="false" customHeight="true" outlineLevel="0" collapsed="false">
      <c r="A59" s="145" t="n">
        <f aca="false">'FLUES - LINER - THERMOCRETE'!$A$5</f>
        <v>1</v>
      </c>
      <c r="B59" s="243" t="str">
        <f aca="false">'FLUES - LINER - THERMOCRETE'!$B$5</f>
        <v>Material</v>
      </c>
      <c r="C59" s="243"/>
      <c r="D59" s="243"/>
      <c r="E59" s="200" t="n">
        <f aca="false">'FLUES - LINER - THERMOCRETE'!$E$5</f>
        <v>148.61</v>
      </c>
      <c r="F59" s="42" t="n">
        <f aca="false">E59*A59</f>
        <v>148.61</v>
      </c>
      <c r="G59" s="1"/>
      <c r="H59" s="1"/>
      <c r="I59" s="1"/>
      <c r="J59" s="1"/>
      <c r="K59" s="64"/>
      <c r="L59" s="64"/>
      <c r="M59" s="64"/>
      <c r="N59" s="64"/>
      <c r="O59" s="64"/>
      <c r="P59" s="64"/>
      <c r="Q59" s="64"/>
    </row>
    <row r="60" customFormat="false" ht="11.45" hidden="false" customHeight="true" outlineLevel="0" collapsed="false">
      <c r="A60" s="145" t="n">
        <f aca="false">'FLUES - LINER - THERMOCRETE'!$A$6</f>
        <v>1</v>
      </c>
      <c r="B60" s="48" t="str">
        <f aca="false">'FLUES - LINER - THERMOCRETE'!$B$6</f>
        <v>Labor</v>
      </c>
      <c r="C60" s="48"/>
      <c r="D60" s="48"/>
      <c r="E60" s="200" t="n">
        <f aca="false">'FLUES - LINER - THERMOCRETE'!$E$6</f>
        <v>175</v>
      </c>
      <c r="F60" s="42" t="n">
        <f aca="false">E60*A60</f>
        <v>175</v>
      </c>
      <c r="G60" s="1"/>
      <c r="H60" s="1"/>
      <c r="I60" s="1"/>
      <c r="J60" s="1"/>
      <c r="K60" s="64"/>
      <c r="L60" s="64"/>
      <c r="M60" s="64"/>
      <c r="N60" s="64"/>
      <c r="O60" s="64"/>
      <c r="P60" s="64"/>
      <c r="Q60" s="64"/>
    </row>
    <row r="61" customFormat="false" ht="11.45" hidden="false" customHeight="true" outlineLevel="0" collapsed="false">
      <c r="A61" s="126"/>
      <c r="B61" s="48"/>
      <c r="C61" s="48"/>
      <c r="D61" s="48"/>
      <c r="E61" s="200"/>
      <c r="F61" s="57" t="n">
        <f aca="false">SUM(F59:F60)</f>
        <v>323.61</v>
      </c>
      <c r="G61" s="64"/>
      <c r="H61" s="1"/>
      <c r="I61" s="1"/>
      <c r="J61" s="1"/>
      <c r="K61" s="64"/>
      <c r="L61" s="64"/>
      <c r="M61" s="64"/>
      <c r="N61" s="64"/>
      <c r="O61" s="64"/>
      <c r="P61" s="64"/>
      <c r="Q61" s="64"/>
    </row>
    <row r="62" customFormat="false" ht="11.45" hidden="false" customHeight="true" outlineLevel="0" collapsed="false">
      <c r="A62" s="126"/>
      <c r="B62" s="48"/>
      <c r="C62" s="48"/>
      <c r="D62" s="48"/>
      <c r="E62" s="200"/>
      <c r="F62" s="111"/>
      <c r="G62" s="64"/>
      <c r="H62" s="64"/>
      <c r="I62" s="64"/>
      <c r="J62" s="64"/>
      <c r="K62" s="64"/>
      <c r="L62" s="64"/>
      <c r="M62" s="64"/>
      <c r="N62" s="64"/>
      <c r="O62" s="64"/>
      <c r="P62" s="64"/>
      <c r="Q62" s="64"/>
    </row>
    <row r="63" customFormat="false" ht="5.1" hidden="false" customHeight="true" outlineLevel="0" collapsed="false">
      <c r="A63" s="74"/>
      <c r="B63" s="74"/>
      <c r="C63" s="74"/>
      <c r="D63" s="74"/>
      <c r="E63" s="74"/>
      <c r="F63" s="74"/>
      <c r="G63" s="74"/>
      <c r="H63" s="74"/>
      <c r="I63" s="74"/>
      <c r="J63" s="74"/>
      <c r="K63" s="74"/>
      <c r="L63" s="74"/>
      <c r="M63" s="74"/>
      <c r="N63" s="74"/>
      <c r="O63" s="74"/>
      <c r="P63" s="74"/>
      <c r="Q63" s="74"/>
    </row>
    <row r="64" customFormat="false" ht="11.45" hidden="false" customHeight="true" outlineLevel="0" collapsed="false">
      <c r="A64" s="126"/>
      <c r="B64" s="348" t="s">
        <v>231</v>
      </c>
      <c r="C64" s="348"/>
      <c r="D64" s="348"/>
      <c r="E64" s="200"/>
      <c r="F64" s="42" t="n">
        <f aca="false">E64*A64</f>
        <v>0</v>
      </c>
      <c r="G64" s="103" t="s">
        <v>33</v>
      </c>
      <c r="H64" s="104" t="s">
        <v>34</v>
      </c>
      <c r="I64" s="45" t="s">
        <v>35</v>
      </c>
      <c r="J64" s="46" t="s">
        <v>36</v>
      </c>
      <c r="K64" s="45" t="s">
        <v>37</v>
      </c>
      <c r="L64" s="46" t="s">
        <v>38</v>
      </c>
      <c r="M64" s="45" t="s">
        <v>39</v>
      </c>
      <c r="N64" s="46" t="s">
        <v>40</v>
      </c>
      <c r="O64" s="45" t="s">
        <v>41</v>
      </c>
      <c r="P64" s="46" t="s">
        <v>42</v>
      </c>
      <c r="Q64" s="47" t="s">
        <v>43</v>
      </c>
    </row>
    <row r="65" customFormat="false" ht="11.5" hidden="false" customHeight="true" outlineLevel="0" collapsed="false">
      <c r="A65" s="39" t="n">
        <v>1</v>
      </c>
      <c r="B65" s="48" t="s">
        <v>232</v>
      </c>
      <c r="C65" s="48"/>
      <c r="D65" s="48"/>
      <c r="E65" s="102" t="n">
        <f aca="false">$Q65</f>
        <v>1512.8737895</v>
      </c>
      <c r="F65" s="42" t="n">
        <f aca="false">E65*A65</f>
        <v>1512.8737895</v>
      </c>
      <c r="G65" s="49" t="s">
        <v>221</v>
      </c>
      <c r="H65" s="50" t="n">
        <v>898.89</v>
      </c>
      <c r="I65" s="133" t="n">
        <f aca="false">'INCREASE, LABOR, 911, WARRANTY,'!$A$5</f>
        <v>1.05</v>
      </c>
      <c r="J65" s="52" t="n">
        <f aca="false">I65*H65</f>
        <v>943.8345</v>
      </c>
      <c r="K65" s="133" t="n">
        <f aca="false">'INCREASE, LABOR, 911, WARRANTY,'!$A$13</f>
        <v>1.07</v>
      </c>
      <c r="L65" s="52" t="n">
        <f aca="false">J65*K65</f>
        <v>1009.902915</v>
      </c>
      <c r="M65" s="133" t="n">
        <f aca="false">'INCREASE, LABOR, 911, WARRANTY,'!$A$17</f>
        <v>1.3</v>
      </c>
      <c r="N65" s="52" t="n">
        <f aca="false">L65*M65</f>
        <v>1312.8737895</v>
      </c>
      <c r="O65" s="344" t="n">
        <v>1</v>
      </c>
      <c r="P65" s="54" t="n">
        <f aca="false">'INCREASE, LABOR, 911, WARRANTY,'!$B$9</f>
        <v>200</v>
      </c>
      <c r="Q65" s="135" t="n">
        <f aca="false">(N65*O65)+(O65*P65)</f>
        <v>1512.8737895</v>
      </c>
    </row>
    <row r="66" customFormat="false" ht="11.45" hidden="false" customHeight="true" outlineLevel="0" collapsed="false">
      <c r="A66" s="39" t="n">
        <v>1</v>
      </c>
      <c r="B66" s="48" t="s">
        <v>158</v>
      </c>
      <c r="C66" s="48"/>
      <c r="D66" s="48"/>
      <c r="E66" s="102" t="n">
        <f aca="false">$Q66</f>
        <v>344.2725</v>
      </c>
      <c r="F66" s="42" t="n">
        <f aca="false">E66*A66</f>
        <v>344.2725</v>
      </c>
      <c r="G66" s="49" t="s">
        <v>159</v>
      </c>
      <c r="H66" s="50" t="n">
        <v>247.5</v>
      </c>
      <c r="I66" s="133" t="n">
        <v>1</v>
      </c>
      <c r="J66" s="52" t="n">
        <f aca="false">I66*H66</f>
        <v>247.5</v>
      </c>
      <c r="K66" s="133" t="n">
        <f aca="false">'INCREASE, LABOR, 911, WARRANTY,'!$A$13</f>
        <v>1.07</v>
      </c>
      <c r="L66" s="52" t="n">
        <f aca="false">J66*K66</f>
        <v>264.825</v>
      </c>
      <c r="M66" s="133" t="n">
        <f aca="false">'INCREASE, LABOR, 911, WARRANTY,'!$A$17</f>
        <v>1.3</v>
      </c>
      <c r="N66" s="52" t="n">
        <f aca="false">L66*M66</f>
        <v>344.2725</v>
      </c>
      <c r="O66" s="344" t="n">
        <v>1</v>
      </c>
      <c r="P66" s="54" t="n">
        <v>0</v>
      </c>
      <c r="Q66" s="135" t="n">
        <f aca="false">(N66*O66)+(O66*P66)</f>
        <v>344.2725</v>
      </c>
    </row>
    <row r="67" customFormat="false" ht="11.45" hidden="false" customHeight="true" outlineLevel="0" collapsed="false">
      <c r="A67" s="39" t="n">
        <v>1</v>
      </c>
      <c r="B67" s="48" t="s">
        <v>97</v>
      </c>
      <c r="C67" s="48"/>
      <c r="D67" s="48"/>
      <c r="E67" s="102" t="n">
        <f aca="false">$Q67</f>
        <v>415</v>
      </c>
      <c r="F67" s="42" t="n">
        <f aca="false">E67*A67</f>
        <v>415</v>
      </c>
      <c r="G67" s="66" t="s">
        <v>97</v>
      </c>
      <c r="H67" s="78" t="n">
        <f aca="false">'INCREASE, LABOR, 911, WARRANTY,'!$C$34</f>
        <v>415</v>
      </c>
      <c r="I67" s="133" t="n">
        <f aca="false">'INCREASE, LABOR, 911, WARRANTY,'!$A$6</f>
        <v>1</v>
      </c>
      <c r="J67" s="52" t="n">
        <f aca="false">H67*I67</f>
        <v>415</v>
      </c>
      <c r="K67" s="133" t="n">
        <f aca="false">'INCREASE, LABOR, 911, WARRANTY,'!$A$6</f>
        <v>1</v>
      </c>
      <c r="L67" s="52" t="n">
        <f aca="false">J67*K67</f>
        <v>415</v>
      </c>
      <c r="M67" s="133" t="n">
        <f aca="false">'INCREASE, LABOR, 911, WARRANTY,'!$A$6</f>
        <v>1</v>
      </c>
      <c r="N67" s="52" t="n">
        <f aca="false">L67*M67</f>
        <v>415</v>
      </c>
      <c r="O67" s="344" t="n">
        <v>1</v>
      </c>
      <c r="P67" s="54" t="n">
        <v>0</v>
      </c>
      <c r="Q67" s="135" t="n">
        <f aca="false">(N67*O67)+(O67*P67)</f>
        <v>415</v>
      </c>
    </row>
    <row r="68" customFormat="false" ht="11.45" hidden="false" customHeight="true" outlineLevel="0" collapsed="false">
      <c r="A68" s="39" t="n">
        <v>3</v>
      </c>
      <c r="B68" s="48" t="s">
        <v>46</v>
      </c>
      <c r="C68" s="48"/>
      <c r="D68" s="48"/>
      <c r="E68" s="102" t="n">
        <f aca="false">'INCREASE, LABOR, 911, WARRANTY,'!$C$5</f>
        <v>175</v>
      </c>
      <c r="F68" s="42" t="n">
        <f aca="false">E68*A68</f>
        <v>525</v>
      </c>
      <c r="G68" s="1"/>
      <c r="H68" s="265" t="n">
        <v>0</v>
      </c>
      <c r="I68" s="266" t="n">
        <v>0</v>
      </c>
      <c r="J68" s="267" t="n">
        <f aca="false">H68*I68</f>
        <v>0</v>
      </c>
      <c r="K68" s="266" t="n">
        <v>0</v>
      </c>
      <c r="L68" s="267" t="n">
        <f aca="false">J68*K68</f>
        <v>0</v>
      </c>
      <c r="M68" s="266" t="n">
        <v>0</v>
      </c>
      <c r="N68" s="267" t="n">
        <f aca="false">L68*M68</f>
        <v>0</v>
      </c>
      <c r="O68" s="268" t="n">
        <v>0</v>
      </c>
      <c r="P68" s="224" t="n">
        <v>0</v>
      </c>
      <c r="Q68" s="135" t="n">
        <f aca="false">(N68*O68)+(O68*P68)</f>
        <v>0</v>
      </c>
    </row>
    <row r="69" customFormat="false" ht="11.45" hidden="false" customHeight="true" outlineLevel="0" collapsed="false">
      <c r="A69" s="39"/>
      <c r="B69" s="189"/>
      <c r="C69" s="189"/>
      <c r="D69" s="189"/>
      <c r="E69" s="102"/>
      <c r="F69" s="57" t="n">
        <f aca="false">SUM(F64:F68)</f>
        <v>2797.1462895</v>
      </c>
      <c r="G69" s="1"/>
      <c r="H69" s="265" t="n">
        <v>0</v>
      </c>
      <c r="I69" s="271" t="n">
        <v>0</v>
      </c>
      <c r="J69" s="272" t="n">
        <f aca="false">H69*I69</f>
        <v>0</v>
      </c>
      <c r="K69" s="271" t="n">
        <v>0</v>
      </c>
      <c r="L69" s="272" t="n">
        <f aca="false">J69*K69</f>
        <v>0</v>
      </c>
      <c r="M69" s="271" t="n">
        <v>0</v>
      </c>
      <c r="N69" s="272" t="n">
        <f aca="false">L69*M69</f>
        <v>0</v>
      </c>
      <c r="O69" s="273" t="n">
        <v>0</v>
      </c>
      <c r="P69" s="225" t="n">
        <v>0</v>
      </c>
      <c r="Q69" s="108" t="n">
        <f aca="false">(N69*O69)+(O69*P69)</f>
        <v>0</v>
      </c>
    </row>
    <row r="70" customFormat="false" ht="11.45" hidden="false" customHeight="true" outlineLevel="0" collapsed="false">
      <c r="A70" s="39"/>
      <c r="B70" s="348" t="str">
        <f aca="false">'FLUES - LINER - THERMOCRETE'!$B$4</f>
        <v>UPGRADE DHW FLUE 4” – CHECK LENGTH OF RUN for $$ and LABOR</v>
      </c>
      <c r="C70" s="348"/>
      <c r="D70" s="348"/>
      <c r="E70" s="102"/>
      <c r="F70" s="111"/>
      <c r="G70" s="109" t="s">
        <v>159</v>
      </c>
      <c r="H70" s="110" t="n">
        <v>225</v>
      </c>
      <c r="I70" s="3"/>
      <c r="J70" s="3"/>
      <c r="P70" s="67" t="s">
        <v>51</v>
      </c>
      <c r="Q70" s="62" t="n">
        <f aca="false">SUM(Q65:Q69)</f>
        <v>2272.1462895</v>
      </c>
    </row>
    <row r="71" customFormat="false" ht="11.45" hidden="false" customHeight="true" outlineLevel="0" collapsed="false">
      <c r="A71" s="39" t="n">
        <f aca="false">'FLUES - LINER - THERMOCRETE'!$A$5</f>
        <v>1</v>
      </c>
      <c r="B71" s="243" t="str">
        <f aca="false">'FLUES - LINER - THERMOCRETE'!$B$5</f>
        <v>Material</v>
      </c>
      <c r="C71" s="243"/>
      <c r="D71" s="243"/>
      <c r="E71" s="200" t="n">
        <f aca="false">'FLUES - LINER - THERMOCRETE'!$E$5</f>
        <v>148.61</v>
      </c>
      <c r="F71" s="42" t="n">
        <f aca="false">E71*A71</f>
        <v>148.61</v>
      </c>
      <c r="G71" s="1"/>
      <c r="H71" s="176"/>
      <c r="I71" s="1"/>
      <c r="J71" s="1"/>
    </row>
    <row r="72" customFormat="false" ht="11.45" hidden="false" customHeight="true" outlineLevel="0" collapsed="false">
      <c r="A72" s="39" t="n">
        <f aca="false">'FLUES - LINER - THERMOCRETE'!$A$6</f>
        <v>1</v>
      </c>
      <c r="B72" s="48" t="str">
        <f aca="false">'FLUES - LINER - THERMOCRETE'!$B$6</f>
        <v>Labor</v>
      </c>
      <c r="C72" s="48"/>
      <c r="D72" s="48"/>
      <c r="E72" s="200" t="n">
        <f aca="false">'FLUES - LINER - THERMOCRETE'!$E$6</f>
        <v>175</v>
      </c>
      <c r="F72" s="42" t="n">
        <f aca="false">E72*A72</f>
        <v>175</v>
      </c>
      <c r="G72" s="1"/>
      <c r="H72" s="1"/>
      <c r="I72" s="1"/>
      <c r="J72" s="1"/>
    </row>
    <row r="73" s="3" customFormat="true" ht="11.45" hidden="false" customHeight="true" outlineLevel="0" collapsed="false">
      <c r="A73" s="39"/>
      <c r="B73" s="48"/>
      <c r="C73" s="48"/>
      <c r="D73" s="48"/>
      <c r="E73" s="102"/>
      <c r="F73" s="57" t="n">
        <f aca="false">SUM(F71:F72)</f>
        <v>323.61</v>
      </c>
      <c r="H73" s="1"/>
      <c r="I73" s="1"/>
      <c r="J73" s="1"/>
    </row>
    <row r="74" customFormat="false" ht="11.45" hidden="false" customHeight="true" outlineLevel="0" collapsed="false">
      <c r="A74" s="39"/>
      <c r="B74" s="48"/>
      <c r="C74" s="48"/>
      <c r="D74" s="48"/>
      <c r="E74" s="102"/>
      <c r="F74" s="111"/>
      <c r="G74" s="3"/>
      <c r="H74" s="3"/>
    </row>
    <row r="75" customFormat="false" ht="5.1" hidden="false" customHeight="true" outlineLevel="0" collapsed="false">
      <c r="A75" s="74"/>
      <c r="B75" s="74"/>
      <c r="C75" s="74"/>
      <c r="D75" s="74"/>
      <c r="E75" s="74"/>
      <c r="F75" s="74"/>
      <c r="G75" s="74"/>
      <c r="H75" s="74"/>
      <c r="I75" s="74"/>
      <c r="J75" s="74"/>
      <c r="K75" s="74"/>
      <c r="L75" s="74"/>
      <c r="M75" s="74"/>
      <c r="N75" s="74"/>
      <c r="O75" s="74"/>
      <c r="P75" s="74"/>
      <c r="Q75" s="74"/>
    </row>
    <row r="76" s="3" customFormat="true" ht="14.4" hidden="false" customHeight="true" outlineLevel="0" collapsed="false">
      <c r="A76" s="91"/>
      <c r="B76" s="92" t="s">
        <v>233</v>
      </c>
      <c r="C76" s="91"/>
      <c r="D76" s="91"/>
      <c r="E76" s="93"/>
      <c r="F76" s="91"/>
      <c r="H76" s="94"/>
      <c r="K76" s="95"/>
      <c r="N76" s="94"/>
      <c r="Q76" s="95"/>
      <c r="T76" s="94"/>
      <c r="AC76" s="95"/>
      <c r="AF76" s="94"/>
      <c r="AI76" s="95"/>
      <c r="AL76" s="94"/>
      <c r="AO76" s="95"/>
      <c r="AR76" s="94"/>
      <c r="AU76" s="95"/>
      <c r="AX76" s="94"/>
      <c r="BA76" s="95"/>
      <c r="BD76" s="94"/>
      <c r="BG76" s="95"/>
      <c r="BJ76" s="94"/>
      <c r="BM76" s="95"/>
      <c r="BP76" s="94"/>
      <c r="BS76" s="95"/>
      <c r="BV76" s="94"/>
      <c r="BY76" s="95"/>
      <c r="CB76" s="94"/>
      <c r="CE76" s="95"/>
      <c r="CH76" s="94"/>
      <c r="CK76" s="95"/>
      <c r="CN76" s="94"/>
      <c r="CQ76" s="95"/>
      <c r="CT76" s="94"/>
      <c r="CW76" s="95"/>
      <c r="CZ76" s="94"/>
      <c r="DC76" s="95"/>
      <c r="DF76" s="94"/>
      <c r="DI76" s="95"/>
      <c r="DL76" s="94"/>
      <c r="DO76" s="95"/>
      <c r="DR76" s="94"/>
      <c r="DU76" s="95"/>
      <c r="DX76" s="94"/>
      <c r="EA76" s="95"/>
      <c r="ED76" s="94"/>
      <c r="EG76" s="95"/>
      <c r="EJ76" s="94"/>
      <c r="EM76" s="95"/>
      <c r="EP76" s="94"/>
      <c r="ES76" s="95"/>
      <c r="EV76" s="94"/>
      <c r="EY76" s="95"/>
      <c r="FB76" s="94"/>
      <c r="FE76" s="95"/>
      <c r="FH76" s="94"/>
      <c r="FK76" s="95"/>
      <c r="FN76" s="94"/>
      <c r="FQ76" s="95"/>
      <c r="FT76" s="94"/>
      <c r="FW76" s="95"/>
      <c r="FZ76" s="94"/>
      <c r="GC76" s="95"/>
      <c r="GF76" s="94"/>
      <c r="GI76" s="95"/>
      <c r="GL76" s="94"/>
      <c r="GO76" s="95"/>
      <c r="GR76" s="94"/>
      <c r="GU76" s="95"/>
      <c r="GX76" s="94"/>
      <c r="HA76" s="95"/>
      <c r="HD76" s="94"/>
      <c r="HG76" s="95"/>
      <c r="HJ76" s="94"/>
      <c r="HM76" s="95"/>
      <c r="HP76" s="94"/>
      <c r="HS76" s="95"/>
      <c r="HV76" s="94"/>
      <c r="HY76" s="95"/>
      <c r="IB76" s="94"/>
      <c r="IE76" s="95"/>
      <c r="IH76" s="94"/>
      <c r="IK76" s="95"/>
      <c r="IN76" s="94"/>
      <c r="IQ76" s="95"/>
      <c r="IT76" s="94"/>
    </row>
    <row r="77" customFormat="false" ht="111.8" hidden="false" customHeight="true" outlineLevel="0" collapsed="false">
      <c r="A77" s="64"/>
      <c r="B77" s="96" t="s">
        <v>234</v>
      </c>
      <c r="C77" s="96"/>
      <c r="D77" s="96"/>
      <c r="E77" s="64"/>
      <c r="F77" s="64"/>
    </row>
    <row r="78" s="3" customFormat="true" ht="14.4" hidden="false" customHeight="true" outlineLevel="0" collapsed="false">
      <c r="A78" s="91"/>
      <c r="B78" s="92" t="s">
        <v>235</v>
      </c>
      <c r="C78" s="91"/>
      <c r="D78" s="91"/>
      <c r="E78" s="93"/>
      <c r="F78" s="91"/>
      <c r="H78" s="94"/>
      <c r="K78" s="95"/>
      <c r="N78" s="94"/>
      <c r="Q78" s="95"/>
      <c r="T78" s="94"/>
      <c r="W78" s="95"/>
      <c r="Z78" s="94"/>
      <c r="AC78" s="95"/>
      <c r="AF78" s="94"/>
      <c r="AI78" s="95"/>
      <c r="AL78" s="94"/>
      <c r="AO78" s="95"/>
      <c r="AR78" s="94"/>
      <c r="AU78" s="95"/>
      <c r="AX78" s="94"/>
      <c r="BA78" s="95"/>
      <c r="BD78" s="94"/>
      <c r="BG78" s="95"/>
      <c r="BJ78" s="94"/>
      <c r="BM78" s="95"/>
      <c r="BP78" s="94"/>
      <c r="BS78" s="95"/>
      <c r="BV78" s="94"/>
      <c r="BY78" s="95"/>
      <c r="CB78" s="94"/>
      <c r="CE78" s="95"/>
      <c r="CH78" s="94"/>
      <c r="CK78" s="95"/>
      <c r="CN78" s="94"/>
      <c r="CQ78" s="95"/>
      <c r="CT78" s="94"/>
      <c r="CW78" s="95"/>
      <c r="CZ78" s="94"/>
      <c r="DC78" s="95"/>
      <c r="DF78" s="94"/>
      <c r="DI78" s="95"/>
      <c r="DL78" s="94"/>
      <c r="DO78" s="95"/>
      <c r="DR78" s="94"/>
      <c r="DU78" s="95"/>
      <c r="DX78" s="94"/>
      <c r="EA78" s="95"/>
      <c r="ED78" s="94"/>
      <c r="EG78" s="95"/>
      <c r="EJ78" s="94"/>
      <c r="EM78" s="95"/>
      <c r="EP78" s="94"/>
      <c r="ES78" s="95"/>
      <c r="EV78" s="94"/>
      <c r="EY78" s="95"/>
      <c r="FB78" s="94"/>
      <c r="FE78" s="95"/>
      <c r="FH78" s="94"/>
      <c r="FK78" s="95"/>
      <c r="FN78" s="94"/>
      <c r="FQ78" s="95"/>
      <c r="FT78" s="94"/>
      <c r="FW78" s="95"/>
      <c r="FZ78" s="94"/>
      <c r="GC78" s="95"/>
      <c r="GF78" s="94"/>
      <c r="GI78" s="95"/>
      <c r="GL78" s="94"/>
      <c r="GO78" s="95"/>
      <c r="GR78" s="94"/>
      <c r="GU78" s="95"/>
      <c r="GX78" s="94"/>
      <c r="HA78" s="95"/>
      <c r="HD78" s="94"/>
      <c r="HG78" s="95"/>
      <c r="HJ78" s="94"/>
      <c r="HM78" s="95"/>
      <c r="HP78" s="94"/>
      <c r="HS78" s="95"/>
      <c r="HV78" s="94"/>
      <c r="HY78" s="95"/>
      <c r="IB78" s="94"/>
      <c r="IE78" s="95"/>
      <c r="IH78" s="94"/>
      <c r="IK78" s="95"/>
      <c r="IN78" s="94"/>
      <c r="IQ78" s="95"/>
      <c r="IT78" s="94"/>
    </row>
    <row r="79" customFormat="false" ht="139.75" hidden="false" customHeight="true" outlineLevel="0" collapsed="false">
      <c r="B79" s="96" t="s">
        <v>236</v>
      </c>
      <c r="C79" s="96"/>
      <c r="D79" s="96"/>
    </row>
    <row r="80" s="3" customFormat="true" ht="14.4" hidden="false" customHeight="true" outlineLevel="0" collapsed="false">
      <c r="A80" s="91"/>
      <c r="B80" s="92"/>
      <c r="C80" s="91"/>
      <c r="D80" s="91"/>
      <c r="E80" s="93"/>
      <c r="F80" s="91"/>
      <c r="H80" s="94"/>
      <c r="K80" s="95"/>
      <c r="N80" s="94"/>
      <c r="Q80" s="95"/>
      <c r="T80" s="94"/>
      <c r="W80" s="95"/>
      <c r="Z80" s="94"/>
      <c r="AC80" s="95"/>
      <c r="AF80" s="94"/>
      <c r="AI80" s="95"/>
      <c r="AL80" s="94"/>
      <c r="AO80" s="95"/>
      <c r="AR80" s="94"/>
      <c r="AU80" s="95"/>
      <c r="AX80" s="94"/>
      <c r="BA80" s="95"/>
      <c r="BD80" s="94"/>
      <c r="BG80" s="95"/>
      <c r="BJ80" s="94"/>
      <c r="BM80" s="95"/>
      <c r="BP80" s="94"/>
      <c r="BS80" s="95"/>
      <c r="BV80" s="94"/>
      <c r="BY80" s="95"/>
      <c r="CB80" s="94"/>
      <c r="CE80" s="95"/>
      <c r="CH80" s="94"/>
      <c r="CK80" s="95"/>
      <c r="CN80" s="94"/>
      <c r="CQ80" s="95"/>
      <c r="CT80" s="94"/>
      <c r="CW80" s="95"/>
      <c r="CZ80" s="94"/>
      <c r="DC80" s="95"/>
      <c r="DF80" s="94"/>
      <c r="DI80" s="95"/>
      <c r="DL80" s="94"/>
      <c r="DO80" s="95"/>
      <c r="DR80" s="94"/>
      <c r="DU80" s="95"/>
      <c r="DX80" s="94"/>
      <c r="EA80" s="95"/>
      <c r="ED80" s="94"/>
      <c r="EG80" s="95"/>
      <c r="EJ80" s="94"/>
      <c r="EM80" s="95"/>
      <c r="EP80" s="94"/>
      <c r="ES80" s="95"/>
      <c r="EV80" s="94"/>
      <c r="EY80" s="95"/>
      <c r="FB80" s="94"/>
      <c r="FE80" s="95"/>
      <c r="FH80" s="94"/>
      <c r="FK80" s="95"/>
      <c r="FN80" s="94"/>
      <c r="FQ80" s="95"/>
      <c r="FT80" s="94"/>
      <c r="FW80" s="95"/>
      <c r="FZ80" s="94"/>
      <c r="GC80" s="95"/>
      <c r="GF80" s="94"/>
      <c r="GI80" s="95"/>
      <c r="GL80" s="94"/>
      <c r="GO80" s="95"/>
      <c r="GR80" s="94"/>
      <c r="GU80" s="95"/>
      <c r="GX80" s="94"/>
      <c r="HA80" s="95"/>
      <c r="HD80" s="94"/>
      <c r="HG80" s="95"/>
      <c r="HJ80" s="94"/>
      <c r="HM80" s="95"/>
      <c r="HP80" s="94"/>
      <c r="HS80" s="95"/>
      <c r="HV80" s="94"/>
      <c r="HY80" s="95"/>
      <c r="IB80" s="94"/>
      <c r="IE80" s="95"/>
      <c r="IH80" s="94"/>
      <c r="IK80" s="95"/>
      <c r="IN80" s="94"/>
      <c r="IQ80" s="95"/>
      <c r="IT80" s="94"/>
    </row>
    <row r="81" customFormat="false" ht="28.8" hidden="false" customHeight="true" outlineLevel="0" collapsed="false">
      <c r="A81" s="2" t="s">
        <v>16</v>
      </c>
      <c r="B81" s="2" t="s">
        <v>16</v>
      </c>
      <c r="C81" s="2" t="s">
        <v>16</v>
      </c>
      <c r="D81" s="2" t="s">
        <v>16</v>
      </c>
      <c r="E81" s="2" t="s">
        <v>16</v>
      </c>
      <c r="F81" s="2" t="s">
        <v>16</v>
      </c>
      <c r="G81" s="2" t="s">
        <v>16</v>
      </c>
      <c r="H81" s="2" t="s">
        <v>16</v>
      </c>
      <c r="I81" s="2" t="s">
        <v>16</v>
      </c>
      <c r="J81" s="2" t="s">
        <v>16</v>
      </c>
      <c r="K81" s="2" t="s">
        <v>16</v>
      </c>
      <c r="L81" s="2" t="s">
        <v>16</v>
      </c>
      <c r="M81" s="2" t="s">
        <v>16</v>
      </c>
      <c r="N81" s="2" t="s">
        <v>16</v>
      </c>
      <c r="O81" s="2" t="s">
        <v>16</v>
      </c>
      <c r="P81" s="2" t="s">
        <v>16</v>
      </c>
      <c r="Q81" s="2" t="s">
        <v>16</v>
      </c>
    </row>
    <row r="82" customFormat="false" ht="14.75" hidden="false" customHeight="true" outlineLevel="0" collapsed="false">
      <c r="G82" s="3"/>
    </row>
    <row r="83" customFormat="false" ht="14.75" hidden="false" customHeight="true" outlineLevel="0" collapsed="false">
      <c r="G83" s="3"/>
    </row>
    <row r="84" customFormat="false" ht="12.45" hidden="false" customHeight="true" outlineLevel="0" collapsed="false">
      <c r="G84" s="3"/>
    </row>
  </sheetData>
  <mergeCells count="78">
    <mergeCell ref="A1:F1"/>
    <mergeCell ref="B2:D2"/>
    <mergeCell ref="A3:Q3"/>
    <mergeCell ref="B4:D4"/>
    <mergeCell ref="B5:D5"/>
    <mergeCell ref="B6:D6"/>
    <mergeCell ref="B7:D7"/>
    <mergeCell ref="B8:D8"/>
    <mergeCell ref="B9:D9"/>
    <mergeCell ref="B10:D10"/>
    <mergeCell ref="B11:D11"/>
    <mergeCell ref="B12:D12"/>
    <mergeCell ref="B13:D13"/>
    <mergeCell ref="B14:D14"/>
    <mergeCell ref="A15:Q15"/>
    <mergeCell ref="B16:D16"/>
    <mergeCell ref="B17:D17"/>
    <mergeCell ref="B18:D18"/>
    <mergeCell ref="B19:D19"/>
    <mergeCell ref="B20:D20"/>
    <mergeCell ref="B21:D21"/>
    <mergeCell ref="B22:D22"/>
    <mergeCell ref="B23:D23"/>
    <mergeCell ref="B24:D24"/>
    <mergeCell ref="B25:D25"/>
    <mergeCell ref="B26:D26"/>
    <mergeCell ref="A27:Q27"/>
    <mergeCell ref="B28:D28"/>
    <mergeCell ref="B29:D29"/>
    <mergeCell ref="B30:D30"/>
    <mergeCell ref="B31:D31"/>
    <mergeCell ref="B32:D32"/>
    <mergeCell ref="B33:D33"/>
    <mergeCell ref="B34:D34"/>
    <mergeCell ref="B35:D35"/>
    <mergeCell ref="B36:D36"/>
    <mergeCell ref="B37:D37"/>
    <mergeCell ref="B38:D38"/>
    <mergeCell ref="A39:Q39"/>
    <mergeCell ref="B40:D40"/>
    <mergeCell ref="B41:D41"/>
    <mergeCell ref="B42:D42"/>
    <mergeCell ref="B43:D43"/>
    <mergeCell ref="B44:D44"/>
    <mergeCell ref="B45:D45"/>
    <mergeCell ref="B46:D46"/>
    <mergeCell ref="B47:D47"/>
    <mergeCell ref="B48:D48"/>
    <mergeCell ref="B49:D49"/>
    <mergeCell ref="B50:D50"/>
    <mergeCell ref="A51:Q51"/>
    <mergeCell ref="B52:D52"/>
    <mergeCell ref="B53:D53"/>
    <mergeCell ref="B54:D54"/>
    <mergeCell ref="B55:D55"/>
    <mergeCell ref="B56:D56"/>
    <mergeCell ref="B57:D57"/>
    <mergeCell ref="B58:D58"/>
    <mergeCell ref="B59:D59"/>
    <mergeCell ref="B60:D60"/>
    <mergeCell ref="B61:D61"/>
    <mergeCell ref="B62:D62"/>
    <mergeCell ref="A63:Q63"/>
    <mergeCell ref="B64:D64"/>
    <mergeCell ref="B65:D65"/>
    <mergeCell ref="B66:D66"/>
    <mergeCell ref="B67:D67"/>
    <mergeCell ref="B68:D68"/>
    <mergeCell ref="B69:D69"/>
    <mergeCell ref="B70:D70"/>
    <mergeCell ref="B71:D71"/>
    <mergeCell ref="B72:D72"/>
    <mergeCell ref="B73:D73"/>
    <mergeCell ref="B74:D74"/>
    <mergeCell ref="A75:Q75"/>
    <mergeCell ref="B77:D77"/>
    <mergeCell ref="B79:D79"/>
    <mergeCell ref="A81:Q81"/>
  </mergeCells>
  <printOptions headings="false" gridLines="false" gridLinesSet="true" horizontalCentered="true" verticalCentered="false"/>
  <pageMargins left="0.4" right="0.393055555555556" top="0.752777777777778" bottom="0.029861111111111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T7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B24" activeCellId="0" sqref="B24"/>
    </sheetView>
  </sheetViews>
  <sheetFormatPr defaultColWidth="8.4609375" defaultRowHeight="12.8" zeroHeight="false" outlineLevelRow="0" outlineLevelCol="0"/>
  <cols>
    <col collapsed="false" customWidth="true" hidden="false" outlineLevel="0" max="1" min="1" style="3" width="13.48"/>
    <col collapsed="false" customWidth="true" hidden="false" outlineLevel="0" max="3" min="2" style="3" width="11.48"/>
    <col collapsed="false" customWidth="true" hidden="false" outlineLevel="0" max="4" min="4" style="3" width="30.46"/>
    <col collapsed="false" customWidth="true" hidden="false" outlineLevel="0" max="5" min="5" style="3" width="14.48"/>
    <col collapsed="false" customWidth="true" hidden="false" outlineLevel="0" max="6" min="6" style="3" width="13.48"/>
    <col collapsed="false" customWidth="true" hidden="false" outlineLevel="0" max="7" min="7" style="121" width="13.48"/>
    <col collapsed="false" customWidth="true" hidden="false" outlineLevel="0" max="8" min="8" style="340" width="9.47"/>
    <col collapsed="false" customWidth="false" hidden="false" outlineLevel="0" max="9" min="9" style="121" width="8.48"/>
    <col collapsed="false" customWidth="true" hidden="false" outlineLevel="0" max="10" min="10" style="121" width="12.48"/>
    <col collapsed="false" customWidth="true" hidden="false" outlineLevel="0" max="11" min="11" style="3" width="9.47"/>
    <col collapsed="false" customWidth="false" hidden="false" outlineLevel="0" max="12" min="12" style="3" width="8.48"/>
    <col collapsed="false" customWidth="true" hidden="false" outlineLevel="0" max="16" min="13" style="3" width="7.49"/>
    <col collapsed="false" customWidth="true" hidden="false" outlineLevel="0" max="17" min="17" style="3" width="9.47"/>
    <col collapsed="false" customWidth="true" hidden="false" outlineLevel="0" max="257" min="18" style="3" width="7.49"/>
  </cols>
  <sheetData>
    <row r="1" customFormat="false" ht="28.8" hidden="false" customHeight="true" outlineLevel="0" collapsed="false">
      <c r="A1" s="350" t="s">
        <v>237</v>
      </c>
      <c r="B1" s="350" t="s">
        <v>238</v>
      </c>
      <c r="C1" s="350" t="s">
        <v>238</v>
      </c>
      <c r="D1" s="350" t="s">
        <v>238</v>
      </c>
      <c r="E1" s="350" t="s">
        <v>238</v>
      </c>
      <c r="F1" s="350" t="s">
        <v>238</v>
      </c>
      <c r="G1" s="350" t="s">
        <v>238</v>
      </c>
      <c r="H1" s="350" t="s">
        <v>238</v>
      </c>
      <c r="I1" s="350" t="s">
        <v>238</v>
      </c>
      <c r="J1" s="350" t="s">
        <v>238</v>
      </c>
      <c r="K1" s="350" t="s">
        <v>238</v>
      </c>
      <c r="L1" s="350" t="s">
        <v>238</v>
      </c>
      <c r="M1" s="350" t="s">
        <v>238</v>
      </c>
      <c r="N1" s="350" t="s">
        <v>238</v>
      </c>
      <c r="O1" s="350" t="s">
        <v>238</v>
      </c>
      <c r="P1" s="350" t="s">
        <v>238</v>
      </c>
      <c r="Q1" s="350" t="s">
        <v>238</v>
      </c>
    </row>
    <row r="2" customFormat="false" ht="15.9" hidden="false" customHeight="true" outlineLevel="0" collapsed="false">
      <c r="A2" s="37" t="s">
        <v>27</v>
      </c>
      <c r="B2" s="37" t="s">
        <v>28</v>
      </c>
      <c r="C2" s="37"/>
      <c r="D2" s="37"/>
      <c r="E2" s="37" t="s">
        <v>29</v>
      </c>
      <c r="F2" s="37" t="s">
        <v>30</v>
      </c>
      <c r="H2" s="3"/>
      <c r="I2" s="3"/>
      <c r="J2" s="3"/>
      <c r="L2" s="123"/>
      <c r="M2" s="124"/>
      <c r="N2" s="125"/>
      <c r="O2" s="121"/>
    </row>
    <row r="3" customFormat="false" ht="17.4" hidden="false" customHeight="true" outlineLevel="0" collapsed="false">
      <c r="A3" s="38" t="s">
        <v>239</v>
      </c>
      <c r="B3" s="38"/>
      <c r="C3" s="38"/>
      <c r="D3" s="38"/>
      <c r="E3" s="38"/>
      <c r="F3" s="38"/>
      <c r="G3" s="38"/>
      <c r="H3" s="38"/>
      <c r="I3" s="38"/>
      <c r="J3" s="38"/>
      <c r="K3" s="38"/>
      <c r="L3" s="38"/>
      <c r="M3" s="38"/>
      <c r="N3" s="38"/>
      <c r="O3" s="38"/>
      <c r="P3" s="38"/>
      <c r="Q3" s="38"/>
    </row>
    <row r="4" customFormat="false" ht="11.45" hidden="false" customHeight="true" outlineLevel="0" collapsed="false">
      <c r="A4" s="126"/>
      <c r="B4" s="156" t="s">
        <v>238</v>
      </c>
      <c r="C4" s="156"/>
      <c r="D4" s="156"/>
      <c r="E4" s="200"/>
      <c r="F4" s="42"/>
      <c r="G4" s="103" t="s">
        <v>33</v>
      </c>
      <c r="H4" s="351" t="s">
        <v>34</v>
      </c>
      <c r="I4" s="45" t="s">
        <v>35</v>
      </c>
      <c r="J4" s="46" t="s">
        <v>36</v>
      </c>
      <c r="K4" s="45" t="s">
        <v>37</v>
      </c>
      <c r="L4" s="46" t="s">
        <v>38</v>
      </c>
      <c r="M4" s="45" t="s">
        <v>39</v>
      </c>
      <c r="N4" s="46" t="s">
        <v>40</v>
      </c>
      <c r="O4" s="45" t="s">
        <v>41</v>
      </c>
      <c r="P4" s="46" t="s">
        <v>42</v>
      </c>
      <c r="Q4" s="47" t="s">
        <v>43</v>
      </c>
    </row>
    <row r="5" customFormat="false" ht="11.45" hidden="false" customHeight="true" outlineLevel="0" collapsed="false">
      <c r="A5" s="180" t="n">
        <v>1</v>
      </c>
      <c r="B5" s="48" t="s">
        <v>240</v>
      </c>
      <c r="C5" s="48"/>
      <c r="D5" s="48"/>
      <c r="E5" s="343" t="n">
        <f aca="false">$Q5</f>
        <v>2244.77</v>
      </c>
      <c r="F5" s="42" t="n">
        <f aca="false">E5*A5</f>
        <v>2244.77</v>
      </c>
      <c r="G5" s="49" t="s">
        <v>221</v>
      </c>
      <c r="H5" s="50" t="n">
        <v>1400</v>
      </c>
      <c r="I5" s="133" t="n">
        <f aca="false">'INCREASE, LABOR, 911, WARRANTY,'!$A$5</f>
        <v>1.05</v>
      </c>
      <c r="J5" s="52" t="n">
        <f aca="false">I5*H5</f>
        <v>1470</v>
      </c>
      <c r="K5" s="133" t="n">
        <f aca="false">'INCREASE, LABOR, 911, WARRANTY,'!$A$13</f>
        <v>1.07</v>
      </c>
      <c r="L5" s="52" t="n">
        <f aca="false">J5*K5</f>
        <v>1572.9</v>
      </c>
      <c r="M5" s="133" t="n">
        <f aca="false">'INCREASE, LABOR, 911, WARRANTY,'!$A$17</f>
        <v>1.3</v>
      </c>
      <c r="N5" s="52" t="n">
        <f aca="false">L5*M5</f>
        <v>2044.77</v>
      </c>
      <c r="O5" s="53" t="n">
        <v>1</v>
      </c>
      <c r="P5" s="54" t="n">
        <f aca="false">'INCREASE, LABOR, 911, WARRANTY,'!$B$9</f>
        <v>200</v>
      </c>
      <c r="Q5" s="135" t="n">
        <f aca="false">(N5*O5)+(O5*P5)</f>
        <v>2244.77</v>
      </c>
    </row>
    <row r="6" customFormat="false" ht="12.8" hidden="false" customHeight="true" outlineLevel="0" collapsed="false">
      <c r="A6" s="39" t="n">
        <v>1</v>
      </c>
      <c r="B6" s="48" t="s">
        <v>158</v>
      </c>
      <c r="C6" s="48"/>
      <c r="D6" s="48"/>
      <c r="E6" s="102" t="n">
        <f aca="false">$Q6</f>
        <v>433.0183</v>
      </c>
      <c r="F6" s="42" t="n">
        <f aca="false">E6*A6</f>
        <v>433.0183</v>
      </c>
      <c r="G6" s="49" t="s">
        <v>159</v>
      </c>
      <c r="H6" s="50" t="n">
        <v>311.3</v>
      </c>
      <c r="I6" s="352" t="n">
        <f aca="false">'INCREASE, LABOR, 911, WARRANTY,'!$A$6</f>
        <v>1</v>
      </c>
      <c r="J6" s="52" t="n">
        <f aca="false">I6*H6</f>
        <v>311.3</v>
      </c>
      <c r="K6" s="133" t="n">
        <f aca="false">'INCREASE, LABOR, 911, WARRANTY,'!$A$13</f>
        <v>1.07</v>
      </c>
      <c r="L6" s="52" t="n">
        <f aca="false">J6*K6</f>
        <v>333.091</v>
      </c>
      <c r="M6" s="133" t="n">
        <f aca="false">'INCREASE, LABOR, 911, WARRANTY,'!$A$17</f>
        <v>1.3</v>
      </c>
      <c r="N6" s="52" t="n">
        <f aca="false">L6*M6</f>
        <v>433.0183</v>
      </c>
      <c r="O6" s="53" t="n">
        <v>1</v>
      </c>
      <c r="P6" s="54" t="n">
        <v>0</v>
      </c>
      <c r="Q6" s="135" t="n">
        <f aca="false">(N6*O6)+(O6*P6)</f>
        <v>433.0183</v>
      </c>
    </row>
    <row r="7" customFormat="false" ht="11.45" hidden="false" customHeight="true" outlineLevel="0" collapsed="false">
      <c r="A7" s="39" t="n">
        <v>1</v>
      </c>
      <c r="B7" s="48" t="s">
        <v>97</v>
      </c>
      <c r="C7" s="48"/>
      <c r="D7" s="48"/>
      <c r="E7" s="102" t="n">
        <f aca="false">$Q7</f>
        <v>415</v>
      </c>
      <c r="F7" s="42" t="n">
        <f aca="false">E7*A7</f>
        <v>415</v>
      </c>
      <c r="G7" s="66" t="s">
        <v>97</v>
      </c>
      <c r="H7" s="78" t="n">
        <f aca="false">'INCREASE, LABOR, 911, WARRANTY,'!$C$36</f>
        <v>415</v>
      </c>
      <c r="I7" s="133" t="n">
        <f aca="false">'INCREASE, LABOR, 911, WARRANTY,'!$A$6</f>
        <v>1</v>
      </c>
      <c r="J7" s="52" t="n">
        <f aca="false">H7*I7</f>
        <v>415</v>
      </c>
      <c r="K7" s="133" t="n">
        <f aca="false">'INCREASE, LABOR, 911, WARRANTY,'!$A$6</f>
        <v>1</v>
      </c>
      <c r="L7" s="52" t="n">
        <f aca="false">J7*K7</f>
        <v>415</v>
      </c>
      <c r="M7" s="133" t="n">
        <f aca="false">'INCREASE, LABOR, 911, WARRANTY,'!$A$6</f>
        <v>1</v>
      </c>
      <c r="N7" s="52" t="n">
        <f aca="false">L7*M7</f>
        <v>415</v>
      </c>
      <c r="O7" s="53" t="n">
        <v>1</v>
      </c>
      <c r="P7" s="54" t="n">
        <v>0</v>
      </c>
      <c r="Q7" s="135" t="n">
        <f aca="false">(N7*O7)+(O7*P7)</f>
        <v>415</v>
      </c>
    </row>
    <row r="8" customFormat="false" ht="11.45" hidden="false" customHeight="true" outlineLevel="0" collapsed="false">
      <c r="A8" s="39" t="n">
        <v>5</v>
      </c>
      <c r="B8" s="48" t="s">
        <v>46</v>
      </c>
      <c r="C8" s="48"/>
      <c r="D8" s="48"/>
      <c r="E8" s="102" t="n">
        <f aca="false">'INCREASE, LABOR, 911, WARRANTY,'!$C$5</f>
        <v>175</v>
      </c>
      <c r="F8" s="42" t="n">
        <f aca="false">E8*A8</f>
        <v>875</v>
      </c>
      <c r="G8" s="1"/>
      <c r="H8" s="274" t="n">
        <v>0</v>
      </c>
      <c r="I8" s="266" t="n">
        <v>0</v>
      </c>
      <c r="J8" s="267" t="n">
        <f aca="false">H8*I8</f>
        <v>0</v>
      </c>
      <c r="K8" s="266" t="n">
        <v>0</v>
      </c>
      <c r="L8" s="267" t="n">
        <f aca="false">J8*K8</f>
        <v>0</v>
      </c>
      <c r="M8" s="266" t="n">
        <v>0</v>
      </c>
      <c r="N8" s="267" t="n">
        <f aca="false">L8*M8</f>
        <v>0</v>
      </c>
      <c r="O8" s="268" t="n">
        <v>0</v>
      </c>
      <c r="P8" s="224" t="n">
        <v>0</v>
      </c>
      <c r="Q8" s="135" t="n">
        <f aca="false">(N8*O8)+(O8*P8)</f>
        <v>0</v>
      </c>
    </row>
    <row r="9" customFormat="false" ht="11.45" hidden="false" customHeight="true" outlineLevel="0" collapsed="false">
      <c r="A9" s="180"/>
      <c r="B9" s="184"/>
      <c r="C9" s="184"/>
      <c r="D9" s="184"/>
      <c r="E9" s="102"/>
      <c r="F9" s="57" t="n">
        <f aca="false">SUM(F5:F8)</f>
        <v>3967.7883</v>
      </c>
      <c r="G9" s="1"/>
      <c r="H9" s="274" t="n">
        <v>0</v>
      </c>
      <c r="I9" s="271" t="n">
        <v>0</v>
      </c>
      <c r="J9" s="272" t="n">
        <f aca="false">H9*I9</f>
        <v>0</v>
      </c>
      <c r="K9" s="271" t="n">
        <v>0</v>
      </c>
      <c r="L9" s="272" t="n">
        <f aca="false">J9*K9</f>
        <v>0</v>
      </c>
      <c r="M9" s="271" t="n">
        <v>0</v>
      </c>
      <c r="N9" s="272" t="n">
        <f aca="false">L9*M9</f>
        <v>0</v>
      </c>
      <c r="O9" s="273" t="n">
        <v>0</v>
      </c>
      <c r="P9" s="225" t="n">
        <v>0</v>
      </c>
      <c r="Q9" s="108" t="n">
        <f aca="false">(N9*O9)+(O9*P9)</f>
        <v>0</v>
      </c>
    </row>
    <row r="10" customFormat="false" ht="11.45" hidden="false" customHeight="true" outlineLevel="0" collapsed="false">
      <c r="A10" s="39"/>
      <c r="B10" s="48"/>
      <c r="C10" s="48"/>
      <c r="D10" s="48"/>
      <c r="E10" s="102"/>
      <c r="F10" s="111"/>
      <c r="G10" s="109" t="s">
        <v>159</v>
      </c>
      <c r="H10" s="110" t="n">
        <v>283</v>
      </c>
      <c r="I10" s="353"/>
      <c r="J10" s="143"/>
      <c r="K10" s="354"/>
      <c r="L10" s="143"/>
      <c r="M10" s="353"/>
      <c r="N10" s="143"/>
      <c r="O10" s="308"/>
      <c r="P10" s="67" t="s">
        <v>51</v>
      </c>
      <c r="Q10" s="108" t="n">
        <f aca="false">SUM(Q5:Q9)</f>
        <v>3092.7883</v>
      </c>
    </row>
    <row r="11" customFormat="false" ht="11.45" hidden="false" customHeight="true" outlineLevel="0" collapsed="false">
      <c r="A11" s="39"/>
      <c r="B11" s="48"/>
      <c r="C11" s="48"/>
      <c r="D11" s="48"/>
      <c r="E11" s="102"/>
      <c r="F11" s="111"/>
      <c r="G11" s="1"/>
      <c r="H11" s="1"/>
      <c r="I11" s="1"/>
      <c r="J11" s="1"/>
      <c r="K11" s="354"/>
      <c r="L11" s="143"/>
      <c r="M11" s="353"/>
      <c r="N11" s="143"/>
      <c r="O11" s="308"/>
      <c r="P11" s="355"/>
      <c r="Q11" s="216"/>
    </row>
    <row r="12" customFormat="false" ht="11.45" hidden="false" customHeight="true" outlineLevel="0" collapsed="false">
      <c r="A12" s="39"/>
      <c r="B12" s="48"/>
      <c r="C12" s="48"/>
      <c r="D12" s="48"/>
      <c r="E12" s="102"/>
      <c r="F12" s="111"/>
      <c r="G12" s="1"/>
      <c r="H12" s="1"/>
      <c r="I12" s="1"/>
      <c r="J12" s="1"/>
      <c r="K12" s="354"/>
      <c r="L12" s="143"/>
      <c r="M12" s="353"/>
      <c r="N12" s="143"/>
      <c r="O12" s="308"/>
      <c r="P12" s="355"/>
      <c r="Q12" s="216"/>
    </row>
    <row r="13" customFormat="false" ht="11.45" hidden="false" customHeight="true" outlineLevel="0" collapsed="false">
      <c r="A13" s="180"/>
      <c r="B13" s="48"/>
      <c r="C13" s="48"/>
      <c r="D13" s="48"/>
      <c r="E13" s="102"/>
      <c r="F13" s="111"/>
      <c r="G13" s="1"/>
      <c r="H13" s="1"/>
      <c r="I13" s="1"/>
      <c r="J13" s="1"/>
      <c r="K13" s="354"/>
      <c r="L13" s="143"/>
      <c r="M13" s="353"/>
      <c r="N13" s="143"/>
      <c r="O13" s="308"/>
      <c r="P13" s="355"/>
      <c r="Q13" s="216"/>
    </row>
    <row r="14" customFormat="false" ht="11.45" hidden="false" customHeight="true" outlineLevel="0" collapsed="false">
      <c r="A14" s="39"/>
      <c r="B14" s="48"/>
      <c r="C14" s="48"/>
      <c r="D14" s="48"/>
      <c r="E14" s="102"/>
      <c r="F14" s="111"/>
      <c r="G14" s="1"/>
      <c r="H14" s="1"/>
      <c r="I14" s="1"/>
      <c r="J14" s="1"/>
      <c r="K14" s="354"/>
      <c r="L14" s="143"/>
      <c r="M14" s="353"/>
      <c r="N14" s="143"/>
      <c r="O14" s="308"/>
      <c r="P14" s="355"/>
      <c r="Q14" s="216"/>
    </row>
    <row r="15" customFormat="false" ht="11.45" hidden="false" customHeight="true" outlineLevel="0" collapsed="false">
      <c r="A15" s="180"/>
      <c r="B15" s="48"/>
      <c r="C15" s="48"/>
      <c r="D15" s="48"/>
      <c r="E15" s="102"/>
      <c r="F15" s="111"/>
      <c r="G15" s="49"/>
      <c r="H15" s="356"/>
      <c r="I15" s="353"/>
      <c r="J15" s="143"/>
      <c r="K15" s="354"/>
      <c r="L15" s="143"/>
      <c r="M15" s="353"/>
      <c r="N15" s="143"/>
      <c r="O15" s="308"/>
      <c r="P15" s="355"/>
      <c r="Q15" s="216"/>
    </row>
    <row r="16" customFormat="false" ht="5.1" hidden="false" customHeight="true" outlineLevel="0" collapsed="false">
      <c r="A16" s="74"/>
      <c r="B16" s="74"/>
      <c r="C16" s="74"/>
      <c r="D16" s="74"/>
      <c r="E16" s="74"/>
      <c r="F16" s="74"/>
      <c r="G16" s="74"/>
      <c r="H16" s="74"/>
      <c r="I16" s="74"/>
      <c r="J16" s="74"/>
      <c r="K16" s="74"/>
      <c r="L16" s="74"/>
      <c r="M16" s="74"/>
      <c r="N16" s="74"/>
      <c r="O16" s="74"/>
      <c r="P16" s="74"/>
      <c r="Q16" s="74"/>
    </row>
    <row r="17" customFormat="false" ht="14.1" hidden="false" customHeight="true" outlineLevel="0" collapsed="false">
      <c r="A17" s="346"/>
      <c r="B17" s="156" t="s">
        <v>238</v>
      </c>
      <c r="C17" s="156"/>
      <c r="D17" s="156"/>
      <c r="E17" s="200"/>
      <c r="F17" s="42"/>
      <c r="G17" s="103" t="s">
        <v>33</v>
      </c>
      <c r="H17" s="357" t="s">
        <v>34</v>
      </c>
      <c r="I17" s="45" t="s">
        <v>35</v>
      </c>
      <c r="J17" s="46" t="s">
        <v>36</v>
      </c>
      <c r="K17" s="45" t="s">
        <v>37</v>
      </c>
      <c r="L17" s="46" t="s">
        <v>38</v>
      </c>
      <c r="M17" s="45" t="s">
        <v>39</v>
      </c>
      <c r="N17" s="46" t="s">
        <v>40</v>
      </c>
      <c r="O17" s="45" t="s">
        <v>41</v>
      </c>
      <c r="P17" s="46" t="s">
        <v>42</v>
      </c>
      <c r="Q17" s="47" t="s">
        <v>43</v>
      </c>
    </row>
    <row r="18" customFormat="false" ht="12.8" hidden="false" customHeight="true" outlineLevel="0" collapsed="false">
      <c r="A18" s="39" t="n">
        <v>1</v>
      </c>
      <c r="B18" s="48" t="s">
        <v>241</v>
      </c>
      <c r="C18" s="48"/>
      <c r="D18" s="48"/>
      <c r="E18" s="102" t="n">
        <f aca="false">$Q18</f>
        <v>2475.215579</v>
      </c>
      <c r="F18" s="42" t="n">
        <f aca="false">E18*A18</f>
        <v>2475.215579</v>
      </c>
      <c r="G18" s="49" t="s">
        <v>221</v>
      </c>
      <c r="H18" s="50" t="n">
        <v>1557.78</v>
      </c>
      <c r="I18" s="133" t="n">
        <f aca="false">'INCREASE, LABOR, 911, WARRANTY,'!$A$5</f>
        <v>1.05</v>
      </c>
      <c r="J18" s="52" t="n">
        <f aca="false">I18*H18</f>
        <v>1635.669</v>
      </c>
      <c r="K18" s="133" t="n">
        <f aca="false">'INCREASE, LABOR, 911, WARRANTY,'!$A$13</f>
        <v>1.07</v>
      </c>
      <c r="L18" s="52" t="n">
        <f aca="false">J18*K18</f>
        <v>1750.16583</v>
      </c>
      <c r="M18" s="133" t="n">
        <f aca="false">'INCREASE, LABOR, 911, WARRANTY,'!$A$17</f>
        <v>1.3</v>
      </c>
      <c r="N18" s="52" t="n">
        <f aca="false">L18*M18</f>
        <v>2275.215579</v>
      </c>
      <c r="O18" s="53" t="n">
        <v>1</v>
      </c>
      <c r="P18" s="54" t="n">
        <f aca="false">'INCREASE, LABOR, 911, WARRANTY,'!$B$9</f>
        <v>200</v>
      </c>
      <c r="Q18" s="135" t="n">
        <f aca="false">(N18*O18)+(O18*P18)</f>
        <v>2475.215579</v>
      </c>
    </row>
    <row r="19" customFormat="false" ht="12.8" hidden="false" customHeight="true" outlineLevel="0" collapsed="false">
      <c r="A19" s="180" t="n">
        <v>1</v>
      </c>
      <c r="B19" s="48" t="s">
        <v>242</v>
      </c>
      <c r="C19" s="48"/>
      <c r="D19" s="48"/>
      <c r="E19" s="102" t="n">
        <f aca="false">$Q19</f>
        <v>789.74025</v>
      </c>
      <c r="F19" s="42" t="n">
        <f aca="false">E19*A19</f>
        <v>789.74025</v>
      </c>
      <c r="G19" s="49" t="s">
        <v>159</v>
      </c>
      <c r="H19" s="50" t="n">
        <f aca="false">204.6+363.15</f>
        <v>567.75</v>
      </c>
      <c r="I19" s="352" t="n">
        <f aca="false">'INCREASE, LABOR, 911, WARRANTY,'!$A$6</f>
        <v>1</v>
      </c>
      <c r="J19" s="52" t="n">
        <f aca="false">I19*H19</f>
        <v>567.75</v>
      </c>
      <c r="K19" s="133" t="n">
        <f aca="false">'INCREASE, LABOR, 911, WARRANTY,'!$A$13</f>
        <v>1.07</v>
      </c>
      <c r="L19" s="52" t="n">
        <f aca="false">J19*K19</f>
        <v>607.4925</v>
      </c>
      <c r="M19" s="133" t="n">
        <f aca="false">'INCREASE, LABOR, 911, WARRANTY,'!$A$17</f>
        <v>1.3</v>
      </c>
      <c r="N19" s="52" t="n">
        <f aca="false">L19*M19</f>
        <v>789.74025</v>
      </c>
      <c r="O19" s="53" t="n">
        <v>1</v>
      </c>
      <c r="P19" s="54" t="n">
        <v>0</v>
      </c>
      <c r="Q19" s="135" t="n">
        <f aca="false">(N19*O19)+(O19*P19)</f>
        <v>789.74025</v>
      </c>
    </row>
    <row r="20" customFormat="false" ht="12.8" hidden="false" customHeight="true" outlineLevel="0" collapsed="false">
      <c r="A20" s="39" t="n">
        <v>1</v>
      </c>
      <c r="B20" s="48" t="s">
        <v>97</v>
      </c>
      <c r="C20" s="48"/>
      <c r="D20" s="48"/>
      <c r="E20" s="102" t="n">
        <f aca="false">$Q20</f>
        <v>415</v>
      </c>
      <c r="F20" s="42" t="n">
        <f aca="false">E20*A20</f>
        <v>415</v>
      </c>
      <c r="G20" s="66" t="s">
        <v>97</v>
      </c>
      <c r="H20" s="78" t="n">
        <f aca="false">'INCREASE, LABOR, 911, WARRANTY,'!$C$36</f>
        <v>415</v>
      </c>
      <c r="I20" s="133" t="n">
        <f aca="false">'INCREASE, LABOR, 911, WARRANTY,'!$A$6</f>
        <v>1</v>
      </c>
      <c r="J20" s="52" t="n">
        <f aca="false">H20*I20</f>
        <v>415</v>
      </c>
      <c r="K20" s="133" t="n">
        <f aca="false">'INCREASE, LABOR, 911, WARRANTY,'!$A$6</f>
        <v>1</v>
      </c>
      <c r="L20" s="52" t="n">
        <f aca="false">J20*K20</f>
        <v>415</v>
      </c>
      <c r="M20" s="133" t="n">
        <f aca="false">'INCREASE, LABOR, 911, WARRANTY,'!$A$6</f>
        <v>1</v>
      </c>
      <c r="N20" s="52" t="n">
        <f aca="false">L20*M20</f>
        <v>415</v>
      </c>
      <c r="O20" s="53" t="n">
        <v>1</v>
      </c>
      <c r="P20" s="54" t="n">
        <v>0</v>
      </c>
      <c r="Q20" s="135" t="n">
        <f aca="false">(N20*O20)+(O20*P20)</f>
        <v>415</v>
      </c>
    </row>
    <row r="21" customFormat="false" ht="12.8" hidden="false" customHeight="true" outlineLevel="0" collapsed="false">
      <c r="A21" s="39" t="n">
        <v>5</v>
      </c>
      <c r="B21" s="48" t="s">
        <v>46</v>
      </c>
      <c r="C21" s="48"/>
      <c r="D21" s="48"/>
      <c r="E21" s="102" t="n">
        <f aca="false">'INCREASE, LABOR, 911, WARRANTY,'!$C$5</f>
        <v>175</v>
      </c>
      <c r="F21" s="42" t="n">
        <f aca="false">E21*A21</f>
        <v>875</v>
      </c>
      <c r="G21" s="1"/>
      <c r="H21" s="274" t="n">
        <v>0</v>
      </c>
      <c r="I21" s="266" t="n">
        <v>0</v>
      </c>
      <c r="J21" s="267" t="n">
        <f aca="false">H21*I21</f>
        <v>0</v>
      </c>
      <c r="K21" s="266" t="n">
        <v>0</v>
      </c>
      <c r="L21" s="267" t="n">
        <f aca="false">J21*K21</f>
        <v>0</v>
      </c>
      <c r="M21" s="266" t="n">
        <v>0</v>
      </c>
      <c r="N21" s="267" t="n">
        <f aca="false">L21*M21</f>
        <v>0</v>
      </c>
      <c r="O21" s="268" t="n">
        <v>0</v>
      </c>
      <c r="P21" s="224" t="n">
        <v>0</v>
      </c>
      <c r="Q21" s="135" t="n">
        <f aca="false">(N21*O21)+(O21*P21)</f>
        <v>0</v>
      </c>
    </row>
    <row r="22" customFormat="false" ht="12.8" hidden="false" customHeight="true" outlineLevel="0" collapsed="false">
      <c r="A22" s="39"/>
      <c r="B22" s="48"/>
      <c r="C22" s="48"/>
      <c r="D22" s="48"/>
      <c r="E22" s="102"/>
      <c r="F22" s="57" t="n">
        <f aca="false">SUM(F18:F21)</f>
        <v>4554.955829</v>
      </c>
      <c r="G22" s="1"/>
      <c r="H22" s="274" t="n">
        <v>0</v>
      </c>
      <c r="I22" s="271" t="n">
        <v>0</v>
      </c>
      <c r="J22" s="272" t="n">
        <f aca="false">H22*I22</f>
        <v>0</v>
      </c>
      <c r="K22" s="271" t="n">
        <v>0</v>
      </c>
      <c r="L22" s="272" t="n">
        <f aca="false">J22*K22</f>
        <v>0</v>
      </c>
      <c r="M22" s="271" t="n">
        <v>0</v>
      </c>
      <c r="N22" s="272" t="n">
        <f aca="false">L22*M22</f>
        <v>0</v>
      </c>
      <c r="O22" s="273" t="n">
        <v>0</v>
      </c>
      <c r="P22" s="225" t="n">
        <v>0</v>
      </c>
      <c r="Q22" s="108" t="n">
        <f aca="false">(N22*O22)+(O22*P22)</f>
        <v>0</v>
      </c>
    </row>
    <row r="23" customFormat="false" ht="12.8" hidden="false" customHeight="true" outlineLevel="0" collapsed="false">
      <c r="A23" s="39"/>
      <c r="B23" s="48"/>
      <c r="C23" s="48"/>
      <c r="D23" s="48"/>
      <c r="E23" s="102"/>
      <c r="F23" s="111"/>
      <c r="G23" s="109" t="s">
        <v>159</v>
      </c>
      <c r="H23" s="110" t="n">
        <v>204.6</v>
      </c>
      <c r="I23" s="353"/>
      <c r="J23" s="143"/>
      <c r="K23" s="354"/>
      <c r="L23" s="143"/>
      <c r="M23" s="353"/>
      <c r="N23" s="143"/>
      <c r="O23" s="308"/>
      <c r="P23" s="67" t="s">
        <v>51</v>
      </c>
      <c r="Q23" s="108" t="n">
        <f aca="false">SUM(Q18:Q22)</f>
        <v>3679.955829</v>
      </c>
    </row>
    <row r="24" customFormat="false" ht="12.8" hidden="false" customHeight="true" outlineLevel="0" collapsed="false">
      <c r="A24" s="39"/>
      <c r="B24" s="48"/>
      <c r="C24" s="48"/>
      <c r="D24" s="48"/>
      <c r="E24" s="102"/>
      <c r="F24" s="111"/>
      <c r="G24" s="358" t="s">
        <v>243</v>
      </c>
      <c r="H24" s="359" t="n">
        <v>363.15</v>
      </c>
      <c r="I24" s="1"/>
      <c r="J24" s="1"/>
      <c r="K24" s="354"/>
      <c r="L24" s="143"/>
      <c r="M24" s="353"/>
      <c r="N24" s="143"/>
      <c r="O24" s="308"/>
      <c r="P24" s="355"/>
      <c r="Q24" s="216"/>
    </row>
    <row r="25" customFormat="false" ht="12.8" hidden="false" customHeight="true" outlineLevel="0" collapsed="false">
      <c r="A25" s="39"/>
      <c r="B25" s="48"/>
      <c r="C25" s="48"/>
      <c r="D25" s="48"/>
      <c r="E25" s="102"/>
      <c r="F25" s="111"/>
      <c r="G25" s="1"/>
      <c r="H25" s="1"/>
      <c r="I25" s="1"/>
      <c r="J25" s="1"/>
      <c r="K25" s="354"/>
      <c r="L25" s="143"/>
      <c r="M25" s="353"/>
      <c r="N25" s="143"/>
      <c r="O25" s="308"/>
      <c r="P25" s="355"/>
      <c r="Q25" s="216"/>
    </row>
    <row r="26" customFormat="false" ht="12.8" hidden="false" customHeight="true" outlineLevel="0" collapsed="false">
      <c r="A26" s="39"/>
      <c r="B26" s="48"/>
      <c r="C26" s="48"/>
      <c r="D26" s="48"/>
      <c r="E26" s="102"/>
      <c r="F26" s="111"/>
      <c r="G26" s="1"/>
      <c r="H26" s="1"/>
      <c r="I26" s="1"/>
      <c r="J26" s="1"/>
      <c r="K26" s="354"/>
      <c r="L26" s="143"/>
      <c r="M26" s="353"/>
      <c r="N26" s="143"/>
      <c r="O26" s="308"/>
      <c r="P26" s="355"/>
      <c r="Q26" s="216"/>
    </row>
    <row r="27" customFormat="false" ht="12.8" hidden="false" customHeight="true" outlineLevel="0" collapsed="false">
      <c r="A27" s="39"/>
      <c r="B27" s="48"/>
      <c r="C27" s="48"/>
      <c r="D27" s="48"/>
      <c r="E27" s="102"/>
      <c r="F27" s="111"/>
      <c r="G27" s="1"/>
      <c r="H27" s="1"/>
      <c r="I27" s="1"/>
      <c r="J27" s="1"/>
      <c r="K27" s="354"/>
      <c r="L27" s="143"/>
      <c r="M27" s="353"/>
      <c r="N27" s="143"/>
      <c r="O27" s="308"/>
      <c r="P27" s="355"/>
      <c r="Q27" s="216"/>
    </row>
    <row r="28" customFormat="false" ht="12.8" hidden="false" customHeight="true" outlineLevel="0" collapsed="false">
      <c r="A28" s="39"/>
      <c r="B28" s="48"/>
      <c r="C28" s="48"/>
      <c r="D28" s="48"/>
      <c r="E28" s="102"/>
      <c r="F28" s="111"/>
      <c r="G28" s="49"/>
      <c r="H28" s="356"/>
      <c r="I28" s="353"/>
      <c r="J28" s="143"/>
      <c r="K28" s="354"/>
      <c r="L28" s="143"/>
      <c r="M28" s="353"/>
      <c r="N28" s="143"/>
      <c r="O28" s="308"/>
      <c r="P28" s="355"/>
      <c r="Q28" s="216"/>
    </row>
    <row r="29" customFormat="false" ht="5.1" hidden="false" customHeight="true" outlineLevel="0" collapsed="false">
      <c r="A29" s="74"/>
      <c r="B29" s="74"/>
      <c r="C29" s="74"/>
      <c r="D29" s="74"/>
      <c r="E29" s="74"/>
      <c r="F29" s="74"/>
      <c r="G29" s="74"/>
      <c r="H29" s="74"/>
      <c r="I29" s="74"/>
      <c r="J29" s="74"/>
      <c r="K29" s="74"/>
      <c r="L29" s="74"/>
      <c r="M29" s="74"/>
      <c r="N29" s="74"/>
      <c r="O29" s="74"/>
      <c r="P29" s="74"/>
      <c r="Q29" s="74"/>
    </row>
    <row r="30" customFormat="false" ht="14.1" hidden="false" customHeight="true" outlineLevel="0" collapsed="false">
      <c r="A30" s="126"/>
      <c r="B30" s="342" t="s">
        <v>244</v>
      </c>
      <c r="C30" s="342"/>
      <c r="D30" s="342"/>
      <c r="E30" s="200"/>
      <c r="F30" s="42"/>
      <c r="G30" s="103" t="s">
        <v>33</v>
      </c>
      <c r="H30" s="357" t="s">
        <v>34</v>
      </c>
      <c r="I30" s="45" t="s">
        <v>35</v>
      </c>
      <c r="J30" s="46" t="s">
        <v>36</v>
      </c>
      <c r="K30" s="45" t="s">
        <v>37</v>
      </c>
      <c r="L30" s="46" t="s">
        <v>38</v>
      </c>
      <c r="M30" s="45" t="s">
        <v>39</v>
      </c>
      <c r="N30" s="46" t="s">
        <v>40</v>
      </c>
      <c r="O30" s="45" t="s">
        <v>41</v>
      </c>
      <c r="P30" s="46" t="s">
        <v>42</v>
      </c>
      <c r="Q30" s="47" t="s">
        <v>43</v>
      </c>
    </row>
    <row r="31" customFormat="false" ht="12.8" hidden="false" customHeight="true" outlineLevel="0" collapsed="false">
      <c r="A31" s="39" t="n">
        <v>1</v>
      </c>
      <c r="B31" s="48" t="s">
        <v>245</v>
      </c>
      <c r="C31" s="48"/>
      <c r="D31" s="48"/>
      <c r="E31" s="102" t="n">
        <f aca="false">$Q31</f>
        <v>3487.522784</v>
      </c>
      <c r="F31" s="42" t="n">
        <f aca="false">E31*A31</f>
        <v>3487.522784</v>
      </c>
      <c r="G31" s="49" t="s">
        <v>221</v>
      </c>
      <c r="H31" s="50" t="n">
        <v>2250.88</v>
      </c>
      <c r="I31" s="133" t="n">
        <f aca="false">'INCREASE, LABOR, 911, WARRANTY,'!$A$5</f>
        <v>1.05</v>
      </c>
      <c r="J31" s="52" t="n">
        <f aca="false">I31*H31</f>
        <v>2363.424</v>
      </c>
      <c r="K31" s="133" t="n">
        <f aca="false">'INCREASE, LABOR, 911, WARRANTY,'!$A$13</f>
        <v>1.07</v>
      </c>
      <c r="L31" s="52" t="n">
        <f aca="false">J31*K31</f>
        <v>2528.86368</v>
      </c>
      <c r="M31" s="133" t="n">
        <f aca="false">'INCREASE, LABOR, 911, WARRANTY,'!$A$17</f>
        <v>1.3</v>
      </c>
      <c r="N31" s="52" t="n">
        <f aca="false">L31*M31</f>
        <v>3287.522784</v>
      </c>
      <c r="O31" s="53" t="n">
        <v>1</v>
      </c>
      <c r="P31" s="54" t="n">
        <f aca="false">'INCREASE, LABOR, 911, WARRANTY,'!$B$9</f>
        <v>200</v>
      </c>
      <c r="Q31" s="135" t="n">
        <f aca="false">(N31*O31)+(O31*P31)</f>
        <v>3487.522784</v>
      </c>
    </row>
    <row r="32" customFormat="false" ht="12.8" hidden="false" customHeight="true" outlineLevel="0" collapsed="false">
      <c r="A32" s="39" t="n">
        <v>1</v>
      </c>
      <c r="B32" s="48" t="s">
        <v>158</v>
      </c>
      <c r="C32" s="48"/>
      <c r="D32" s="48"/>
      <c r="E32" s="102" t="n">
        <f aca="false">$Q32</f>
        <v>367.68303</v>
      </c>
      <c r="F32" s="42" t="n">
        <f aca="false">E32*A32</f>
        <v>367.68303</v>
      </c>
      <c r="G32" s="49" t="s">
        <v>159</v>
      </c>
      <c r="H32" s="50" t="n">
        <v>264.33</v>
      </c>
      <c r="I32" s="352" t="n">
        <f aca="false">'INCREASE, LABOR, 911, WARRANTY,'!$A$6</f>
        <v>1</v>
      </c>
      <c r="J32" s="52" t="n">
        <f aca="false">I32*H32</f>
        <v>264.33</v>
      </c>
      <c r="K32" s="133" t="n">
        <f aca="false">'INCREASE, LABOR, 911, WARRANTY,'!$A$13</f>
        <v>1.07</v>
      </c>
      <c r="L32" s="52" t="n">
        <f aca="false">J32*K32</f>
        <v>282.8331</v>
      </c>
      <c r="M32" s="133" t="n">
        <f aca="false">'INCREASE, LABOR, 911, WARRANTY,'!$A$17</f>
        <v>1.3</v>
      </c>
      <c r="N32" s="52" t="n">
        <f aca="false">L32*M32</f>
        <v>367.68303</v>
      </c>
      <c r="O32" s="53" t="n">
        <v>1</v>
      </c>
      <c r="P32" s="54" t="n">
        <v>0</v>
      </c>
      <c r="Q32" s="135" t="n">
        <f aca="false">(N32*O32)+(O32*P32)</f>
        <v>367.68303</v>
      </c>
    </row>
    <row r="33" customFormat="false" ht="12.8" hidden="false" customHeight="true" outlineLevel="0" collapsed="false">
      <c r="A33" s="39" t="n">
        <v>1</v>
      </c>
      <c r="B33" s="48" t="s">
        <v>97</v>
      </c>
      <c r="C33" s="48"/>
      <c r="D33" s="48"/>
      <c r="E33" s="102" t="n">
        <f aca="false">$Q33</f>
        <v>415</v>
      </c>
      <c r="F33" s="42" t="n">
        <f aca="false">E33*A33</f>
        <v>415</v>
      </c>
      <c r="G33" s="66" t="s">
        <v>97</v>
      </c>
      <c r="H33" s="78" t="n">
        <f aca="false">'INCREASE, LABOR, 911, WARRANTY,'!$C$36</f>
        <v>415</v>
      </c>
      <c r="I33" s="133" t="n">
        <f aca="false">'INCREASE, LABOR, 911, WARRANTY,'!$A$6</f>
        <v>1</v>
      </c>
      <c r="J33" s="52" t="n">
        <f aca="false">H33*I33</f>
        <v>415</v>
      </c>
      <c r="K33" s="133" t="n">
        <f aca="false">'INCREASE, LABOR, 911, WARRANTY,'!$A$6</f>
        <v>1</v>
      </c>
      <c r="L33" s="52" t="n">
        <f aca="false">J33*K33</f>
        <v>415</v>
      </c>
      <c r="M33" s="133" t="n">
        <f aca="false">'INCREASE, LABOR, 911, WARRANTY,'!$A$6</f>
        <v>1</v>
      </c>
      <c r="N33" s="52" t="n">
        <f aca="false">L33*M33</f>
        <v>415</v>
      </c>
      <c r="O33" s="53" t="n">
        <v>1</v>
      </c>
      <c r="P33" s="54" t="n">
        <v>0</v>
      </c>
      <c r="Q33" s="135" t="n">
        <f aca="false">(N33*O33)+(O33*P33)</f>
        <v>415</v>
      </c>
    </row>
    <row r="34" customFormat="false" ht="12.8" hidden="false" customHeight="true" outlineLevel="0" collapsed="false">
      <c r="A34" s="39" t="n">
        <v>5</v>
      </c>
      <c r="B34" s="48" t="s">
        <v>46</v>
      </c>
      <c r="C34" s="48"/>
      <c r="D34" s="48"/>
      <c r="E34" s="102" t="n">
        <f aca="false">'INCREASE, LABOR, 911, WARRANTY,'!$C$5</f>
        <v>175</v>
      </c>
      <c r="F34" s="42" t="n">
        <f aca="false">E34*A34</f>
        <v>875</v>
      </c>
      <c r="G34" s="1"/>
      <c r="H34" s="274" t="n">
        <v>0</v>
      </c>
      <c r="I34" s="266" t="n">
        <v>0</v>
      </c>
      <c r="J34" s="267" t="n">
        <f aca="false">H34*I34</f>
        <v>0</v>
      </c>
      <c r="K34" s="266" t="n">
        <v>0</v>
      </c>
      <c r="L34" s="267" t="n">
        <f aca="false">J34*K34</f>
        <v>0</v>
      </c>
      <c r="M34" s="266" t="n">
        <v>0</v>
      </c>
      <c r="N34" s="267" t="n">
        <f aca="false">L34*M34</f>
        <v>0</v>
      </c>
      <c r="O34" s="268" t="n">
        <v>0</v>
      </c>
      <c r="P34" s="224" t="n">
        <v>0</v>
      </c>
      <c r="Q34" s="135" t="n">
        <f aca="false">(N34*O34)+(O34*P34)</f>
        <v>0</v>
      </c>
    </row>
    <row r="35" customFormat="false" ht="12.8" hidden="false" customHeight="true" outlineLevel="0" collapsed="false">
      <c r="A35" s="39"/>
      <c r="B35" s="48"/>
      <c r="C35" s="48"/>
      <c r="D35" s="48"/>
      <c r="E35" s="102"/>
      <c r="F35" s="57" t="n">
        <f aca="false">SUM(F31:F34)</f>
        <v>5145.205814</v>
      </c>
      <c r="G35" s="1"/>
      <c r="H35" s="274" t="n">
        <v>0</v>
      </c>
      <c r="I35" s="271" t="n">
        <v>0</v>
      </c>
      <c r="J35" s="272" t="n">
        <f aca="false">H35*I35</f>
        <v>0</v>
      </c>
      <c r="K35" s="271" t="n">
        <v>0</v>
      </c>
      <c r="L35" s="272" t="n">
        <f aca="false">J35*K35</f>
        <v>0</v>
      </c>
      <c r="M35" s="271" t="n">
        <v>0</v>
      </c>
      <c r="N35" s="272" t="n">
        <f aca="false">L35*M35</f>
        <v>0</v>
      </c>
      <c r="O35" s="273" t="n">
        <v>0</v>
      </c>
      <c r="P35" s="225" t="n">
        <v>0</v>
      </c>
      <c r="Q35" s="108" t="n">
        <f aca="false">(N35*O35)+(O35*P35)</f>
        <v>0</v>
      </c>
    </row>
    <row r="36" customFormat="false" ht="12.8" hidden="false" customHeight="true" outlineLevel="0" collapsed="false">
      <c r="A36" s="39"/>
      <c r="B36" s="48"/>
      <c r="C36" s="48"/>
      <c r="D36" s="48"/>
      <c r="E36" s="102"/>
      <c r="F36" s="111"/>
      <c r="G36" s="109" t="s">
        <v>159</v>
      </c>
      <c r="H36" s="110" t="n">
        <v>240.3</v>
      </c>
      <c r="I36" s="353"/>
      <c r="J36" s="143"/>
      <c r="K36" s="354"/>
      <c r="L36" s="143"/>
      <c r="M36" s="353"/>
      <c r="N36" s="143"/>
      <c r="O36" s="308"/>
      <c r="P36" s="67" t="s">
        <v>51</v>
      </c>
      <c r="Q36" s="108" t="n">
        <f aca="false">SUM(Q31:Q35)</f>
        <v>4270.205814</v>
      </c>
    </row>
    <row r="37" customFormat="false" ht="12.8" hidden="false" customHeight="true" outlineLevel="0" collapsed="false">
      <c r="A37" s="39"/>
      <c r="B37" s="48"/>
      <c r="C37" s="48"/>
      <c r="D37" s="48"/>
      <c r="E37" s="102"/>
      <c r="F37" s="111"/>
      <c r="G37" s="1"/>
      <c r="H37" s="1"/>
      <c r="I37" s="1"/>
      <c r="J37" s="1"/>
      <c r="K37" s="354"/>
      <c r="L37" s="143"/>
      <c r="M37" s="353"/>
      <c r="N37" s="143"/>
      <c r="O37" s="308"/>
      <c r="P37" s="355"/>
      <c r="Q37" s="216"/>
    </row>
    <row r="38" customFormat="false" ht="12.8" hidden="false" customHeight="true" outlineLevel="0" collapsed="false">
      <c r="A38" s="39"/>
      <c r="B38" s="48"/>
      <c r="C38" s="48"/>
      <c r="D38" s="48"/>
      <c r="E38" s="102"/>
      <c r="F38" s="111"/>
      <c r="G38" s="1"/>
      <c r="H38" s="1"/>
      <c r="I38" s="1"/>
      <c r="J38" s="1"/>
      <c r="K38" s="354"/>
      <c r="L38" s="143"/>
      <c r="M38" s="353"/>
      <c r="N38" s="143"/>
      <c r="O38" s="308"/>
      <c r="P38" s="355"/>
      <c r="Q38" s="216"/>
    </row>
    <row r="39" customFormat="false" ht="12.8" hidden="false" customHeight="true" outlineLevel="0" collapsed="false">
      <c r="A39" s="39"/>
      <c r="B39" s="48"/>
      <c r="C39" s="48"/>
      <c r="D39" s="48"/>
      <c r="E39" s="102"/>
      <c r="F39" s="111"/>
      <c r="G39" s="1"/>
      <c r="H39" s="1"/>
      <c r="I39" s="1"/>
      <c r="J39" s="1"/>
      <c r="K39" s="354"/>
      <c r="L39" s="143"/>
      <c r="M39" s="353"/>
      <c r="N39" s="143"/>
      <c r="O39" s="308"/>
      <c r="P39" s="355"/>
      <c r="Q39" s="216"/>
    </row>
    <row r="40" customFormat="false" ht="12.8" hidden="false" customHeight="true" outlineLevel="0" collapsed="false">
      <c r="A40" s="39"/>
      <c r="B40" s="48"/>
      <c r="C40" s="48"/>
      <c r="D40" s="48"/>
      <c r="E40" s="102"/>
      <c r="F40" s="111"/>
      <c r="G40" s="1"/>
      <c r="H40" s="176"/>
      <c r="I40" s="176"/>
      <c r="J40" s="176"/>
      <c r="K40" s="354"/>
      <c r="L40" s="143"/>
      <c r="M40" s="353"/>
      <c r="N40" s="143"/>
      <c r="O40" s="308"/>
      <c r="P40" s="355"/>
      <c r="Q40" s="216"/>
    </row>
    <row r="41" customFormat="false" ht="12.8" hidden="false" customHeight="true" outlineLevel="0" collapsed="false">
      <c r="A41" s="39"/>
      <c r="B41" s="48"/>
      <c r="C41" s="48"/>
      <c r="D41" s="48"/>
      <c r="E41" s="102"/>
      <c r="F41" s="111"/>
      <c r="G41" s="1"/>
      <c r="H41" s="176"/>
      <c r="I41" s="176"/>
      <c r="J41" s="176"/>
      <c r="K41" s="354"/>
      <c r="L41" s="143"/>
      <c r="M41" s="353"/>
      <c r="N41" s="143"/>
      <c r="O41" s="308"/>
      <c r="P41" s="355"/>
      <c r="Q41" s="216"/>
    </row>
    <row r="42" customFormat="false" ht="17.4" hidden="false" customHeight="true" outlineLevel="0" collapsed="false">
      <c r="A42" s="38" t="s">
        <v>246</v>
      </c>
      <c r="B42" s="38"/>
      <c r="C42" s="38"/>
      <c r="D42" s="38"/>
      <c r="E42" s="38"/>
      <c r="F42" s="38"/>
      <c r="G42" s="38"/>
      <c r="H42" s="38"/>
      <c r="I42" s="38"/>
      <c r="J42" s="38"/>
      <c r="K42" s="38"/>
      <c r="L42" s="38"/>
      <c r="M42" s="38"/>
      <c r="N42" s="38"/>
      <c r="O42" s="38"/>
      <c r="P42" s="38"/>
      <c r="Q42" s="38"/>
    </row>
    <row r="43" customFormat="false" ht="14.1" hidden="false" customHeight="true" outlineLevel="0" collapsed="false">
      <c r="A43" s="346"/>
      <c r="B43" s="156" t="s">
        <v>247</v>
      </c>
      <c r="C43" s="156"/>
      <c r="D43" s="156"/>
      <c r="E43" s="200"/>
      <c r="F43" s="42"/>
      <c r="G43" s="103" t="s">
        <v>33</v>
      </c>
      <c r="H43" s="357" t="s">
        <v>34</v>
      </c>
      <c r="I43" s="45" t="s">
        <v>35</v>
      </c>
      <c r="J43" s="46" t="s">
        <v>36</v>
      </c>
      <c r="K43" s="45" t="s">
        <v>37</v>
      </c>
      <c r="L43" s="46" t="s">
        <v>38</v>
      </c>
      <c r="M43" s="45" t="s">
        <v>39</v>
      </c>
      <c r="N43" s="46" t="s">
        <v>40</v>
      </c>
      <c r="O43" s="45" t="s">
        <v>41</v>
      </c>
      <c r="P43" s="46" t="s">
        <v>42</v>
      </c>
      <c r="Q43" s="47" t="s">
        <v>43</v>
      </c>
    </row>
    <row r="44" customFormat="false" ht="12.8" hidden="false" customHeight="true" outlineLevel="0" collapsed="false">
      <c r="A44" s="39" t="n">
        <v>1</v>
      </c>
      <c r="B44" s="48" t="s">
        <v>248</v>
      </c>
      <c r="C44" s="48"/>
      <c r="D44" s="48"/>
      <c r="E44" s="102" t="n">
        <f aca="false">$Q44</f>
        <v>3054.63802</v>
      </c>
      <c r="F44" s="42" t="n">
        <f aca="false">E44*A44</f>
        <v>3054.63802</v>
      </c>
      <c r="G44" s="49" t="s">
        <v>221</v>
      </c>
      <c r="H44" s="50" t="n">
        <v>2052.22</v>
      </c>
      <c r="I44" s="133" t="n">
        <v>1</v>
      </c>
      <c r="J44" s="52" t="n">
        <f aca="false">I44*H44</f>
        <v>2052.22</v>
      </c>
      <c r="K44" s="133" t="n">
        <f aca="false">'INCREASE, LABOR, 911, WARRANTY,'!$A$13</f>
        <v>1.07</v>
      </c>
      <c r="L44" s="52" t="n">
        <f aca="false">J44*K44</f>
        <v>2195.8754</v>
      </c>
      <c r="M44" s="133" t="n">
        <f aca="false">'INCREASE, LABOR, 911, WARRANTY,'!$A$17</f>
        <v>1.3</v>
      </c>
      <c r="N44" s="52" t="n">
        <f aca="false">L44*M44</f>
        <v>2854.63802</v>
      </c>
      <c r="O44" s="53" t="n">
        <v>1</v>
      </c>
      <c r="P44" s="54" t="n">
        <f aca="false">'INCREASE, LABOR, 911, WARRANTY,'!$B$9</f>
        <v>200</v>
      </c>
      <c r="Q44" s="135" t="n">
        <f aca="false">(N44*O44)+(O44*P44)</f>
        <v>3054.63802</v>
      </c>
    </row>
    <row r="45" customFormat="false" ht="12.8" hidden="false" customHeight="true" outlineLevel="0" collapsed="false">
      <c r="A45" s="180" t="n">
        <v>1</v>
      </c>
      <c r="B45" s="48" t="s">
        <v>158</v>
      </c>
      <c r="C45" s="48"/>
      <c r="D45" s="48"/>
      <c r="E45" s="102" t="n">
        <f aca="false">$Q45</f>
        <v>284.5986</v>
      </c>
      <c r="F45" s="42" t="n">
        <f aca="false">E45*A45</f>
        <v>284.5986</v>
      </c>
      <c r="G45" s="49" t="s">
        <v>159</v>
      </c>
      <c r="H45" s="50" t="n">
        <v>204.6</v>
      </c>
      <c r="I45" s="352" t="n">
        <f aca="false">'INCREASE, LABOR, 911, WARRANTY,'!$A$6</f>
        <v>1</v>
      </c>
      <c r="J45" s="52" t="n">
        <f aca="false">I45*H45</f>
        <v>204.6</v>
      </c>
      <c r="K45" s="133" t="n">
        <f aca="false">'INCREASE, LABOR, 911, WARRANTY,'!$A$13</f>
        <v>1.07</v>
      </c>
      <c r="L45" s="52" t="n">
        <f aca="false">J45*K45</f>
        <v>218.922</v>
      </c>
      <c r="M45" s="133" t="n">
        <f aca="false">'INCREASE, LABOR, 911, WARRANTY,'!$A$17</f>
        <v>1.3</v>
      </c>
      <c r="N45" s="52" t="n">
        <f aca="false">L45*M45</f>
        <v>284.5986</v>
      </c>
      <c r="O45" s="53" t="n">
        <v>1</v>
      </c>
      <c r="P45" s="54" t="n">
        <v>0</v>
      </c>
      <c r="Q45" s="135" t="n">
        <f aca="false">(N45*O45)+(O45*P45)</f>
        <v>284.5986</v>
      </c>
    </row>
    <row r="46" customFormat="false" ht="12.8" hidden="false" customHeight="true" outlineLevel="0" collapsed="false">
      <c r="A46" s="39" t="n">
        <v>1</v>
      </c>
      <c r="B46" s="48" t="s">
        <v>97</v>
      </c>
      <c r="C46" s="48"/>
      <c r="D46" s="48"/>
      <c r="E46" s="102" t="n">
        <f aca="false">$Q46</f>
        <v>415</v>
      </c>
      <c r="F46" s="42" t="n">
        <f aca="false">E46*A46</f>
        <v>415</v>
      </c>
      <c r="G46" s="66" t="s">
        <v>97</v>
      </c>
      <c r="H46" s="78" t="n">
        <f aca="false">'INCREASE, LABOR, 911, WARRANTY,'!$C$36</f>
        <v>415</v>
      </c>
      <c r="I46" s="133" t="n">
        <f aca="false">'INCREASE, LABOR, 911, WARRANTY,'!$A$6</f>
        <v>1</v>
      </c>
      <c r="J46" s="52" t="n">
        <f aca="false">H46*I46</f>
        <v>415</v>
      </c>
      <c r="K46" s="133" t="n">
        <f aca="false">'INCREASE, LABOR, 911, WARRANTY,'!$A$6</f>
        <v>1</v>
      </c>
      <c r="L46" s="52" t="n">
        <f aca="false">J46*K46</f>
        <v>415</v>
      </c>
      <c r="M46" s="133" t="n">
        <f aca="false">'INCREASE, LABOR, 911, WARRANTY,'!$A$6</f>
        <v>1</v>
      </c>
      <c r="N46" s="52" t="n">
        <f aca="false">L46*M46</f>
        <v>415</v>
      </c>
      <c r="O46" s="53" t="n">
        <v>1</v>
      </c>
      <c r="P46" s="54" t="n">
        <v>0</v>
      </c>
      <c r="Q46" s="135" t="n">
        <f aca="false">(N46*O46)+(O46*P46)</f>
        <v>415</v>
      </c>
    </row>
    <row r="47" customFormat="false" ht="12.8" hidden="false" customHeight="true" outlineLevel="0" collapsed="false">
      <c r="A47" s="39" t="n">
        <v>6</v>
      </c>
      <c r="B47" s="48" t="s">
        <v>46</v>
      </c>
      <c r="C47" s="48"/>
      <c r="D47" s="48"/>
      <c r="E47" s="102" t="n">
        <f aca="false">'INCREASE, LABOR, 911, WARRANTY,'!$C$5</f>
        <v>175</v>
      </c>
      <c r="F47" s="42" t="n">
        <f aca="false">E47*A47</f>
        <v>1050</v>
      </c>
      <c r="G47" s="1"/>
      <c r="H47" s="274" t="n">
        <v>0</v>
      </c>
      <c r="I47" s="266" t="n">
        <v>0</v>
      </c>
      <c r="J47" s="267" t="n">
        <f aca="false">H47*I47</f>
        <v>0</v>
      </c>
      <c r="K47" s="266" t="n">
        <v>0</v>
      </c>
      <c r="L47" s="267" t="n">
        <f aca="false">J47*K47</f>
        <v>0</v>
      </c>
      <c r="M47" s="266" t="n">
        <v>0</v>
      </c>
      <c r="N47" s="267" t="n">
        <f aca="false">L47*M47</f>
        <v>0</v>
      </c>
      <c r="O47" s="268" t="n">
        <v>0</v>
      </c>
      <c r="P47" s="224" t="n">
        <v>0</v>
      </c>
      <c r="Q47" s="135" t="n">
        <f aca="false">(N47*O47)+(O47*P47)</f>
        <v>0</v>
      </c>
    </row>
    <row r="48" customFormat="false" ht="12.8" hidden="false" customHeight="true" outlineLevel="0" collapsed="false">
      <c r="A48" s="39"/>
      <c r="B48" s="48"/>
      <c r="C48" s="48"/>
      <c r="D48" s="48"/>
      <c r="E48" s="102"/>
      <c r="F48" s="57" t="n">
        <f aca="false">SUM(F44:F47)</f>
        <v>4804.23662</v>
      </c>
      <c r="G48" s="1"/>
      <c r="H48" s="274" t="n">
        <v>0</v>
      </c>
      <c r="I48" s="271" t="n">
        <v>0</v>
      </c>
      <c r="J48" s="272" t="n">
        <f aca="false">H48*I48</f>
        <v>0</v>
      </c>
      <c r="K48" s="271" t="n">
        <v>0</v>
      </c>
      <c r="L48" s="272" t="n">
        <f aca="false">J48*K48</f>
        <v>0</v>
      </c>
      <c r="M48" s="271" t="n">
        <v>0</v>
      </c>
      <c r="N48" s="272" t="n">
        <f aca="false">L48*M48</f>
        <v>0</v>
      </c>
      <c r="O48" s="273" t="n">
        <v>0</v>
      </c>
      <c r="P48" s="225" t="n">
        <v>0</v>
      </c>
      <c r="Q48" s="108" t="n">
        <f aca="false">(N48*O48)+(O48*P48)</f>
        <v>0</v>
      </c>
    </row>
    <row r="49" customFormat="false" ht="12.8" hidden="false" customHeight="true" outlineLevel="0" collapsed="false">
      <c r="A49" s="39"/>
      <c r="B49" s="48"/>
      <c r="C49" s="48"/>
      <c r="D49" s="48"/>
      <c r="E49" s="102"/>
      <c r="F49" s="111"/>
      <c r="G49" s="109" t="s">
        <v>159</v>
      </c>
      <c r="H49" s="110" t="n">
        <v>186</v>
      </c>
      <c r="I49" s="353"/>
      <c r="J49" s="143"/>
      <c r="K49" s="354"/>
      <c r="L49" s="143"/>
      <c r="M49" s="353"/>
      <c r="N49" s="143"/>
      <c r="O49" s="308"/>
      <c r="P49" s="67" t="s">
        <v>51</v>
      </c>
      <c r="Q49" s="108" t="n">
        <f aca="false">SUM(Q44:Q48)</f>
        <v>3754.23662</v>
      </c>
    </row>
    <row r="50" customFormat="false" ht="12.8" hidden="false" customHeight="true" outlineLevel="0" collapsed="false">
      <c r="A50" s="39"/>
      <c r="B50" s="48"/>
      <c r="C50" s="48"/>
      <c r="D50" s="48"/>
      <c r="E50" s="102"/>
      <c r="F50" s="111"/>
      <c r="G50" s="1"/>
      <c r="H50" s="1"/>
      <c r="I50" s="1"/>
      <c r="J50" s="1"/>
      <c r="K50" s="354"/>
      <c r="L50" s="143"/>
      <c r="M50" s="353"/>
      <c r="N50" s="143"/>
      <c r="O50" s="308"/>
      <c r="P50" s="355"/>
      <c r="Q50" s="216"/>
    </row>
    <row r="51" customFormat="false" ht="12.8" hidden="false" customHeight="true" outlineLevel="0" collapsed="false">
      <c r="A51" s="39"/>
      <c r="B51" s="48"/>
      <c r="C51" s="48"/>
      <c r="D51" s="48"/>
      <c r="E51" s="102"/>
      <c r="F51" s="111"/>
      <c r="G51" s="1"/>
      <c r="H51" s="1"/>
      <c r="I51" s="1"/>
      <c r="J51" s="1"/>
      <c r="K51" s="354"/>
      <c r="L51" s="143"/>
      <c r="M51" s="353"/>
      <c r="N51" s="143"/>
      <c r="O51" s="308"/>
      <c r="P51" s="355"/>
      <c r="Q51" s="216"/>
    </row>
    <row r="52" customFormat="false" ht="12.8" hidden="false" customHeight="true" outlineLevel="0" collapsed="false">
      <c r="A52" s="39"/>
      <c r="B52" s="48"/>
      <c r="C52" s="48"/>
      <c r="D52" s="48"/>
      <c r="E52" s="102"/>
      <c r="F52" s="111"/>
      <c r="G52" s="1"/>
      <c r="H52" s="1"/>
      <c r="I52" s="1"/>
      <c r="J52" s="1"/>
      <c r="K52" s="354"/>
      <c r="L52" s="143"/>
      <c r="M52" s="353"/>
      <c r="N52" s="143"/>
      <c r="O52" s="308"/>
      <c r="P52" s="355"/>
      <c r="Q52" s="216"/>
    </row>
    <row r="53" customFormat="false" ht="12.8" hidden="false" customHeight="true" outlineLevel="0" collapsed="false">
      <c r="A53" s="39"/>
      <c r="B53" s="48"/>
      <c r="C53" s="48"/>
      <c r="D53" s="48"/>
      <c r="E53" s="102"/>
      <c r="F53" s="111"/>
      <c r="G53" s="1"/>
      <c r="H53" s="1"/>
      <c r="I53" s="1"/>
      <c r="J53" s="1"/>
      <c r="K53" s="354"/>
      <c r="L53" s="143"/>
      <c r="M53" s="353"/>
      <c r="N53" s="143"/>
      <c r="O53" s="308"/>
      <c r="P53" s="355"/>
      <c r="Q53" s="216"/>
    </row>
    <row r="54" customFormat="false" ht="12.8" hidden="false" customHeight="true" outlineLevel="0" collapsed="false">
      <c r="A54" s="39"/>
      <c r="B54" s="48"/>
      <c r="C54" s="48"/>
      <c r="D54" s="48"/>
      <c r="E54" s="102"/>
      <c r="F54" s="111"/>
      <c r="G54" s="49"/>
      <c r="H54" s="78"/>
      <c r="I54" s="353"/>
      <c r="J54" s="143"/>
      <c r="K54" s="354"/>
      <c r="L54" s="143"/>
      <c r="M54" s="353"/>
      <c r="N54" s="143"/>
      <c r="O54" s="308"/>
      <c r="P54" s="355"/>
      <c r="Q54" s="216"/>
    </row>
    <row r="55" customFormat="false" ht="5.1" hidden="false" customHeight="true" outlineLevel="0" collapsed="false">
      <c r="A55" s="74"/>
      <c r="B55" s="74"/>
      <c r="C55" s="74"/>
      <c r="D55" s="74"/>
      <c r="E55" s="74"/>
      <c r="F55" s="74"/>
      <c r="G55" s="74"/>
      <c r="H55" s="74"/>
      <c r="I55" s="74"/>
      <c r="J55" s="74"/>
      <c r="K55" s="74"/>
      <c r="L55" s="74"/>
      <c r="M55" s="74"/>
      <c r="N55" s="74"/>
      <c r="O55" s="74"/>
      <c r="P55" s="74"/>
      <c r="Q55" s="74"/>
    </row>
    <row r="56" customFormat="false" ht="14.1" hidden="false" customHeight="true" outlineLevel="0" collapsed="false">
      <c r="A56" s="346"/>
      <c r="B56" s="156" t="s">
        <v>247</v>
      </c>
      <c r="C56" s="156"/>
      <c r="D56" s="156"/>
      <c r="E56" s="200"/>
      <c r="F56" s="42"/>
      <c r="G56" s="103" t="s">
        <v>33</v>
      </c>
      <c r="H56" s="357" t="s">
        <v>34</v>
      </c>
      <c r="I56" s="45" t="s">
        <v>35</v>
      </c>
      <c r="J56" s="46" t="s">
        <v>36</v>
      </c>
      <c r="K56" s="45" t="s">
        <v>37</v>
      </c>
      <c r="L56" s="46" t="s">
        <v>38</v>
      </c>
      <c r="M56" s="45" t="s">
        <v>39</v>
      </c>
      <c r="N56" s="46" t="s">
        <v>40</v>
      </c>
      <c r="O56" s="45" t="s">
        <v>41</v>
      </c>
      <c r="P56" s="46" t="s">
        <v>42</v>
      </c>
      <c r="Q56" s="47" t="s">
        <v>43</v>
      </c>
    </row>
    <row r="57" customFormat="false" ht="12.8" hidden="false" customHeight="true" outlineLevel="0" collapsed="false">
      <c r="A57" s="39" t="n">
        <v>1</v>
      </c>
      <c r="B57" s="48" t="s">
        <v>249</v>
      </c>
      <c r="C57" s="48"/>
      <c r="D57" s="48"/>
      <c r="E57" s="102" t="n">
        <f aca="false">$Q57</f>
        <v>3820.88428</v>
      </c>
      <c r="F57" s="42" t="n">
        <f aca="false">E57*A57</f>
        <v>3820.88428</v>
      </c>
      <c r="G57" s="49" t="s">
        <v>221</v>
      </c>
      <c r="H57" s="50" t="n">
        <v>2603.08</v>
      </c>
      <c r="I57" s="352" t="n">
        <f aca="false">'INCREASE, LABOR, 911, WARRANTY,'!$A$6</f>
        <v>1</v>
      </c>
      <c r="J57" s="52" t="n">
        <f aca="false">I57*H57</f>
        <v>2603.08</v>
      </c>
      <c r="K57" s="133" t="n">
        <f aca="false">'INCREASE, LABOR, 911, WARRANTY,'!$A$13</f>
        <v>1.07</v>
      </c>
      <c r="L57" s="52" t="n">
        <f aca="false">J57*K57</f>
        <v>2785.2956</v>
      </c>
      <c r="M57" s="133" t="n">
        <f aca="false">'INCREASE, LABOR, 911, WARRANTY,'!$A$17</f>
        <v>1.3</v>
      </c>
      <c r="N57" s="52" t="n">
        <f aca="false">L57*M57</f>
        <v>3620.88428</v>
      </c>
      <c r="O57" s="53" t="n">
        <v>1</v>
      </c>
      <c r="P57" s="54" t="n">
        <f aca="false">'INCREASE, LABOR, 911, WARRANTY,'!$B$9</f>
        <v>200</v>
      </c>
      <c r="Q57" s="135" t="n">
        <f aca="false">(N57*O57)+(O57*P57)</f>
        <v>3820.88428</v>
      </c>
    </row>
    <row r="58" customFormat="false" ht="12.8" hidden="false" customHeight="true" outlineLevel="0" collapsed="false">
      <c r="A58" s="180" t="n">
        <v>1</v>
      </c>
      <c r="B58" s="48" t="s">
        <v>158</v>
      </c>
      <c r="C58" s="48"/>
      <c r="D58" s="48"/>
      <c r="E58" s="102" t="n">
        <f aca="false">$Q58</f>
        <v>284.5986</v>
      </c>
      <c r="F58" s="42" t="n">
        <f aca="false">E58*A58</f>
        <v>284.5986</v>
      </c>
      <c r="G58" s="49" t="s">
        <v>159</v>
      </c>
      <c r="H58" s="50" t="n">
        <v>204.6</v>
      </c>
      <c r="I58" s="133" t="n">
        <f aca="false">'INCREASE, LABOR, 911, WARRANTY,'!$A$6</f>
        <v>1</v>
      </c>
      <c r="J58" s="52" t="n">
        <f aca="false">I58*H58</f>
        <v>204.6</v>
      </c>
      <c r="K58" s="133" t="n">
        <f aca="false">'INCREASE, LABOR, 911, WARRANTY,'!$A$13</f>
        <v>1.07</v>
      </c>
      <c r="L58" s="52" t="n">
        <f aca="false">J58*K58</f>
        <v>218.922</v>
      </c>
      <c r="M58" s="133" t="n">
        <f aca="false">'INCREASE, LABOR, 911, WARRANTY,'!$A$17</f>
        <v>1.3</v>
      </c>
      <c r="N58" s="52" t="n">
        <f aca="false">L58*M58</f>
        <v>284.5986</v>
      </c>
      <c r="O58" s="53" t="n">
        <v>1</v>
      </c>
      <c r="P58" s="54" t="n">
        <v>0</v>
      </c>
      <c r="Q58" s="135" t="n">
        <f aca="false">(N58*O58)+(O58*P58)</f>
        <v>284.5986</v>
      </c>
    </row>
    <row r="59" customFormat="false" ht="12.8" hidden="false" customHeight="true" outlineLevel="0" collapsed="false">
      <c r="A59" s="39" t="n">
        <v>1</v>
      </c>
      <c r="B59" s="48" t="s">
        <v>97</v>
      </c>
      <c r="C59" s="48"/>
      <c r="D59" s="48"/>
      <c r="E59" s="102" t="n">
        <f aca="false">$Q59</f>
        <v>415</v>
      </c>
      <c r="F59" s="42" t="n">
        <f aca="false">E59*A59</f>
        <v>415</v>
      </c>
      <c r="G59" s="66" t="s">
        <v>97</v>
      </c>
      <c r="H59" s="78" t="n">
        <f aca="false">'INCREASE, LABOR, 911, WARRANTY,'!$C$36</f>
        <v>415</v>
      </c>
      <c r="I59" s="133" t="n">
        <f aca="false">'INCREASE, LABOR, 911, WARRANTY,'!$A$6</f>
        <v>1</v>
      </c>
      <c r="J59" s="52" t="n">
        <f aca="false">H59*I59</f>
        <v>415</v>
      </c>
      <c r="K59" s="133" t="n">
        <f aca="false">'INCREASE, LABOR, 911, WARRANTY,'!$A$6</f>
        <v>1</v>
      </c>
      <c r="L59" s="52" t="n">
        <f aca="false">J59*K59</f>
        <v>415</v>
      </c>
      <c r="M59" s="133" t="n">
        <f aca="false">'INCREASE, LABOR, 911, WARRANTY,'!$A$6</f>
        <v>1</v>
      </c>
      <c r="N59" s="52" t="n">
        <f aca="false">L59*M59</f>
        <v>415</v>
      </c>
      <c r="O59" s="53" t="n">
        <v>1</v>
      </c>
      <c r="P59" s="54" t="n">
        <v>0</v>
      </c>
      <c r="Q59" s="135" t="n">
        <f aca="false">(N59*O59)+(O59*P59)</f>
        <v>415</v>
      </c>
    </row>
    <row r="60" customFormat="false" ht="12.8" hidden="false" customHeight="true" outlineLevel="0" collapsed="false">
      <c r="A60" s="39" t="n">
        <v>6</v>
      </c>
      <c r="B60" s="48" t="s">
        <v>46</v>
      </c>
      <c r="C60" s="48"/>
      <c r="D60" s="48"/>
      <c r="E60" s="102" t="n">
        <f aca="false">'INCREASE, LABOR, 911, WARRANTY,'!$C$5</f>
        <v>175</v>
      </c>
      <c r="F60" s="42" t="n">
        <f aca="false">E60*A60</f>
        <v>1050</v>
      </c>
      <c r="G60" s="1"/>
      <c r="H60" s="274" t="n">
        <v>0</v>
      </c>
      <c r="I60" s="266" t="n">
        <v>0</v>
      </c>
      <c r="J60" s="267" t="n">
        <f aca="false">H60*I60</f>
        <v>0</v>
      </c>
      <c r="K60" s="266" t="n">
        <v>0</v>
      </c>
      <c r="L60" s="267" t="n">
        <f aca="false">J60*K60</f>
        <v>0</v>
      </c>
      <c r="M60" s="266" t="n">
        <v>0</v>
      </c>
      <c r="N60" s="267" t="n">
        <f aca="false">L60*M60</f>
        <v>0</v>
      </c>
      <c r="O60" s="268" t="n">
        <v>0</v>
      </c>
      <c r="P60" s="224" t="n">
        <v>0</v>
      </c>
      <c r="Q60" s="135" t="n">
        <f aca="false">(N60*O60)+(O60*P60)</f>
        <v>0</v>
      </c>
    </row>
    <row r="61" customFormat="false" ht="12.8" hidden="false" customHeight="true" outlineLevel="0" collapsed="false">
      <c r="A61" s="39"/>
      <c r="B61" s="48"/>
      <c r="C61" s="48"/>
      <c r="D61" s="48"/>
      <c r="E61" s="102"/>
      <c r="F61" s="57" t="n">
        <f aca="false">SUM(F57:F60)</f>
        <v>5570.48288</v>
      </c>
      <c r="G61" s="1"/>
      <c r="H61" s="274" t="n">
        <v>0</v>
      </c>
      <c r="I61" s="271" t="n">
        <v>0</v>
      </c>
      <c r="J61" s="272" t="n">
        <f aca="false">H61*I61</f>
        <v>0</v>
      </c>
      <c r="K61" s="271" t="n">
        <v>0</v>
      </c>
      <c r="L61" s="272" t="n">
        <f aca="false">J61*K61</f>
        <v>0</v>
      </c>
      <c r="M61" s="271" t="n">
        <v>0</v>
      </c>
      <c r="N61" s="272" t="n">
        <f aca="false">L61*M61</f>
        <v>0</v>
      </c>
      <c r="O61" s="273" t="n">
        <v>0</v>
      </c>
      <c r="P61" s="225" t="n">
        <v>0</v>
      </c>
      <c r="Q61" s="108" t="n">
        <f aca="false">(N61*O61)+(O61*P61)</f>
        <v>0</v>
      </c>
    </row>
    <row r="62" customFormat="false" ht="12.8" hidden="false" customHeight="true" outlineLevel="0" collapsed="false">
      <c r="A62" s="39"/>
      <c r="B62" s="48"/>
      <c r="C62" s="48"/>
      <c r="D62" s="48"/>
      <c r="E62" s="102"/>
      <c r="F62" s="111"/>
      <c r="G62" s="109" t="s">
        <v>159</v>
      </c>
      <c r="H62" s="110" t="n">
        <v>186</v>
      </c>
      <c r="I62" s="353"/>
      <c r="J62" s="143"/>
      <c r="K62" s="354"/>
      <c r="L62" s="143"/>
      <c r="M62" s="353"/>
      <c r="N62" s="143"/>
      <c r="O62" s="308"/>
      <c r="P62" s="67" t="s">
        <v>51</v>
      </c>
      <c r="Q62" s="108" t="n">
        <f aca="false">SUM(Q57:Q61)</f>
        <v>4520.48288</v>
      </c>
    </row>
    <row r="63" customFormat="false" ht="12.8" hidden="false" customHeight="true" outlineLevel="0" collapsed="false">
      <c r="A63" s="39"/>
      <c r="B63" s="48"/>
      <c r="C63" s="48"/>
      <c r="D63" s="48"/>
      <c r="E63" s="102"/>
      <c r="F63" s="111"/>
      <c r="G63" s="1"/>
      <c r="H63" s="1"/>
      <c r="I63" s="1"/>
      <c r="J63" s="1"/>
      <c r="K63" s="354"/>
      <c r="L63" s="143"/>
      <c r="M63" s="353"/>
      <c r="N63" s="143"/>
      <c r="O63" s="308"/>
      <c r="P63" s="355"/>
      <c r="Q63" s="216"/>
    </row>
    <row r="64" customFormat="false" ht="12.8" hidden="false" customHeight="true" outlineLevel="0" collapsed="false">
      <c r="A64" s="39"/>
      <c r="B64" s="48"/>
      <c r="C64" s="48"/>
      <c r="D64" s="48"/>
      <c r="E64" s="102"/>
      <c r="F64" s="111"/>
      <c r="G64" s="1"/>
      <c r="H64" s="1"/>
      <c r="I64" s="1"/>
      <c r="J64" s="1"/>
      <c r="K64" s="354"/>
      <c r="L64" s="143"/>
      <c r="M64" s="353"/>
      <c r="N64" s="143"/>
      <c r="O64" s="308"/>
      <c r="P64" s="355"/>
      <c r="Q64" s="216"/>
    </row>
    <row r="65" customFormat="false" ht="12.8" hidden="false" customHeight="true" outlineLevel="0" collapsed="false">
      <c r="A65" s="39"/>
      <c r="B65" s="48"/>
      <c r="C65" s="48"/>
      <c r="D65" s="48"/>
      <c r="E65" s="102"/>
      <c r="F65" s="111"/>
      <c r="G65" s="1"/>
      <c r="H65" s="1"/>
      <c r="I65" s="1"/>
      <c r="J65" s="1"/>
      <c r="K65" s="354"/>
      <c r="L65" s="143"/>
      <c r="M65" s="353"/>
      <c r="N65" s="143"/>
      <c r="O65" s="308"/>
      <c r="P65" s="355"/>
      <c r="Q65" s="216"/>
    </row>
    <row r="66" customFormat="false" ht="12.8" hidden="false" customHeight="true" outlineLevel="0" collapsed="false">
      <c r="A66" s="39"/>
      <c r="B66" s="48"/>
      <c r="C66" s="48"/>
      <c r="D66" s="48"/>
      <c r="E66" s="102"/>
      <c r="F66" s="111"/>
      <c r="G66" s="1"/>
      <c r="H66" s="1"/>
      <c r="I66" s="1"/>
      <c r="J66" s="1"/>
      <c r="K66" s="354"/>
      <c r="L66" s="143"/>
      <c r="M66" s="353"/>
      <c r="N66" s="143"/>
      <c r="O66" s="308"/>
      <c r="P66" s="355"/>
      <c r="Q66" s="216"/>
    </row>
    <row r="67" customFormat="false" ht="12.8" hidden="false" customHeight="true" outlineLevel="0" collapsed="false">
      <c r="A67" s="39"/>
      <c r="B67" s="48"/>
      <c r="C67" s="48"/>
      <c r="D67" s="48"/>
      <c r="E67" s="102"/>
      <c r="F67" s="111"/>
      <c r="G67" s="49"/>
      <c r="H67" s="78"/>
      <c r="I67" s="353"/>
      <c r="J67" s="143"/>
      <c r="K67" s="354"/>
      <c r="L67" s="143"/>
      <c r="M67" s="353"/>
      <c r="N67" s="143"/>
      <c r="O67" s="308"/>
      <c r="P67" s="355"/>
      <c r="Q67" s="216"/>
    </row>
    <row r="68" customFormat="false" ht="5.1" hidden="false" customHeight="true" outlineLevel="0" collapsed="false">
      <c r="A68" s="74"/>
      <c r="B68" s="74"/>
      <c r="C68" s="74"/>
      <c r="D68" s="74"/>
      <c r="E68" s="74"/>
      <c r="F68" s="74"/>
      <c r="G68" s="74"/>
      <c r="H68" s="74"/>
      <c r="I68" s="74"/>
      <c r="J68" s="74"/>
      <c r="K68" s="74"/>
      <c r="L68" s="74"/>
      <c r="M68" s="74"/>
      <c r="N68" s="74"/>
      <c r="O68" s="74"/>
      <c r="P68" s="74"/>
      <c r="Q68" s="74"/>
    </row>
    <row r="69" s="3" customFormat="true" ht="14.4" hidden="false" customHeight="true" outlineLevel="0" collapsed="false">
      <c r="A69" s="91"/>
      <c r="B69" s="92" t="s">
        <v>250</v>
      </c>
      <c r="C69" s="91"/>
      <c r="D69" s="91"/>
      <c r="E69" s="93"/>
      <c r="F69" s="91"/>
      <c r="H69" s="94"/>
      <c r="K69" s="95"/>
      <c r="N69" s="94"/>
      <c r="Q69" s="95"/>
      <c r="T69" s="94"/>
      <c r="W69" s="95"/>
      <c r="Z69" s="94"/>
      <c r="AC69" s="95"/>
      <c r="AF69" s="94"/>
      <c r="AI69" s="95"/>
      <c r="AL69" s="94"/>
      <c r="AO69" s="95"/>
      <c r="AR69" s="94"/>
      <c r="AU69" s="95"/>
      <c r="AX69" s="94"/>
      <c r="BA69" s="95"/>
      <c r="BD69" s="94"/>
      <c r="BG69" s="95"/>
      <c r="BJ69" s="94"/>
      <c r="BM69" s="95"/>
      <c r="BP69" s="94"/>
      <c r="BS69" s="95"/>
      <c r="BV69" s="94"/>
      <c r="BY69" s="95"/>
      <c r="CB69" s="94"/>
      <c r="CE69" s="95"/>
      <c r="CH69" s="94"/>
      <c r="CK69" s="95"/>
      <c r="CN69" s="94"/>
      <c r="CQ69" s="95"/>
      <c r="CT69" s="94"/>
      <c r="CW69" s="95"/>
      <c r="CZ69" s="94"/>
      <c r="DC69" s="95"/>
      <c r="DF69" s="94"/>
      <c r="DI69" s="95"/>
      <c r="DL69" s="94"/>
      <c r="DO69" s="95"/>
      <c r="DR69" s="94"/>
      <c r="DU69" s="95"/>
      <c r="DX69" s="94"/>
      <c r="EA69" s="95"/>
      <c r="ED69" s="94"/>
      <c r="EG69" s="95"/>
      <c r="EJ69" s="94"/>
      <c r="EM69" s="95"/>
      <c r="EP69" s="94"/>
      <c r="ES69" s="95"/>
      <c r="EV69" s="94"/>
      <c r="EY69" s="95"/>
      <c r="FB69" s="94"/>
      <c r="FE69" s="95"/>
      <c r="FH69" s="94"/>
      <c r="FK69" s="95"/>
      <c r="FN69" s="94"/>
      <c r="FQ69" s="95"/>
      <c r="FT69" s="94"/>
      <c r="FW69" s="95"/>
      <c r="FZ69" s="94"/>
      <c r="GC69" s="95"/>
      <c r="GF69" s="94"/>
      <c r="GI69" s="95"/>
      <c r="GL69" s="94"/>
      <c r="GO69" s="95"/>
      <c r="GR69" s="94"/>
      <c r="GU69" s="95"/>
      <c r="GX69" s="94"/>
      <c r="HA69" s="95"/>
      <c r="HD69" s="94"/>
      <c r="HG69" s="95"/>
      <c r="HJ69" s="94"/>
      <c r="HM69" s="95"/>
      <c r="HP69" s="94"/>
      <c r="HS69" s="95"/>
      <c r="HV69" s="94"/>
      <c r="HY69" s="95"/>
      <c r="IB69" s="94"/>
      <c r="IE69" s="95"/>
      <c r="IH69" s="94"/>
      <c r="IK69" s="95"/>
      <c r="IN69" s="94"/>
      <c r="IQ69" s="95"/>
      <c r="IT69" s="94"/>
    </row>
    <row r="70" customFormat="false" ht="234.4" hidden="false" customHeight="true" outlineLevel="0" collapsed="false">
      <c r="A70" s="64"/>
      <c r="B70" s="96" t="s">
        <v>251</v>
      </c>
      <c r="C70" s="96"/>
      <c r="D70" s="96"/>
      <c r="E70" s="64"/>
      <c r="F70" s="64"/>
    </row>
    <row r="71" s="3" customFormat="true" ht="14.4" hidden="false" customHeight="true" outlineLevel="0" collapsed="false">
      <c r="A71" s="91"/>
      <c r="B71" s="92"/>
      <c r="C71" s="91"/>
      <c r="D71" s="91"/>
      <c r="E71" s="93"/>
      <c r="F71" s="91"/>
      <c r="H71" s="94"/>
      <c r="K71" s="95"/>
      <c r="N71" s="94"/>
      <c r="Q71" s="95"/>
      <c r="T71" s="94"/>
      <c r="W71" s="95"/>
      <c r="Z71" s="94"/>
      <c r="AC71" s="95"/>
      <c r="AF71" s="94"/>
      <c r="AI71" s="95"/>
      <c r="AL71" s="94"/>
      <c r="AO71" s="95"/>
      <c r="AR71" s="94"/>
      <c r="AU71" s="95"/>
      <c r="AX71" s="94"/>
      <c r="BA71" s="95"/>
      <c r="BD71" s="94"/>
      <c r="BG71" s="95"/>
      <c r="BJ71" s="94"/>
      <c r="BM71" s="95"/>
      <c r="BP71" s="94"/>
      <c r="BS71" s="95"/>
      <c r="BV71" s="94"/>
      <c r="BY71" s="95"/>
      <c r="CB71" s="94"/>
      <c r="CE71" s="95"/>
      <c r="CH71" s="94"/>
      <c r="CK71" s="95"/>
      <c r="CN71" s="94"/>
      <c r="CQ71" s="95"/>
      <c r="CT71" s="94"/>
      <c r="CW71" s="95"/>
      <c r="CZ71" s="94"/>
      <c r="DC71" s="95"/>
      <c r="DF71" s="94"/>
      <c r="DI71" s="95"/>
      <c r="DL71" s="94"/>
      <c r="DO71" s="95"/>
      <c r="DR71" s="94"/>
      <c r="DU71" s="95"/>
      <c r="DX71" s="94"/>
      <c r="EA71" s="95"/>
      <c r="ED71" s="94"/>
      <c r="EG71" s="95"/>
      <c r="EJ71" s="94"/>
      <c r="EM71" s="95"/>
      <c r="EP71" s="94"/>
      <c r="ES71" s="95"/>
      <c r="EV71" s="94"/>
      <c r="EY71" s="95"/>
      <c r="FB71" s="94"/>
      <c r="FE71" s="95"/>
      <c r="FH71" s="94"/>
      <c r="FK71" s="95"/>
      <c r="FN71" s="94"/>
      <c r="FQ71" s="95"/>
      <c r="FT71" s="94"/>
      <c r="FW71" s="95"/>
      <c r="FZ71" s="94"/>
      <c r="GC71" s="95"/>
      <c r="GF71" s="94"/>
      <c r="GI71" s="95"/>
      <c r="GL71" s="94"/>
      <c r="GO71" s="95"/>
      <c r="GR71" s="94"/>
      <c r="GU71" s="95"/>
      <c r="GX71" s="94"/>
      <c r="HA71" s="95"/>
      <c r="HD71" s="94"/>
      <c r="HG71" s="95"/>
      <c r="HJ71" s="94"/>
      <c r="HM71" s="95"/>
      <c r="HP71" s="94"/>
      <c r="HS71" s="95"/>
      <c r="HV71" s="94"/>
      <c r="HY71" s="95"/>
      <c r="IB71" s="94"/>
      <c r="IE71" s="95"/>
      <c r="IH71" s="94"/>
      <c r="IK71" s="95"/>
      <c r="IN71" s="94"/>
      <c r="IQ71" s="95"/>
      <c r="IT71" s="94"/>
    </row>
    <row r="72" customFormat="false" ht="28.8" hidden="false" customHeight="true" outlineLevel="0" collapsed="false">
      <c r="A72" s="2" t="s">
        <v>16</v>
      </c>
      <c r="B72" s="2" t="s">
        <v>16</v>
      </c>
      <c r="C72" s="2" t="s">
        <v>16</v>
      </c>
      <c r="D72" s="2" t="s">
        <v>16</v>
      </c>
      <c r="E72" s="2" t="s">
        <v>16</v>
      </c>
      <c r="F72" s="2" t="s">
        <v>16</v>
      </c>
      <c r="G72" s="2" t="s">
        <v>16</v>
      </c>
      <c r="H72" s="2" t="s">
        <v>16</v>
      </c>
      <c r="I72" s="2" t="s">
        <v>16</v>
      </c>
      <c r="J72" s="2" t="s">
        <v>16</v>
      </c>
      <c r="K72" s="2" t="s">
        <v>16</v>
      </c>
      <c r="L72" s="2" t="s">
        <v>16</v>
      </c>
      <c r="M72" s="2" t="s">
        <v>16</v>
      </c>
      <c r="N72" s="2" t="s">
        <v>16</v>
      </c>
      <c r="O72" s="2" t="s">
        <v>16</v>
      </c>
      <c r="P72" s="2" t="s">
        <v>16</v>
      </c>
      <c r="Q72" s="2" t="s">
        <v>16</v>
      </c>
    </row>
    <row r="73" customFormat="false" ht="12.8" hidden="false" customHeight="true" outlineLevel="0" collapsed="false"/>
    <row r="74" customFormat="false" ht="12.8" hidden="false" customHeight="true" outlineLevel="0" collapsed="false"/>
    <row r="75" customFormat="false" ht="12.8" hidden="false" customHeight="true" outlineLevel="0" collapsed="false"/>
    <row r="76" customFormat="false" ht="12.8" hidden="false" customHeight="true" outlineLevel="0" collapsed="false"/>
    <row r="77" customFormat="false" ht="12.8" hidden="false" customHeight="true" outlineLevel="0" collapsed="false"/>
    <row r="78" customFormat="false" ht="12.8" hidden="false" customHeight="true" outlineLevel="0" collapsed="false"/>
    <row r="79" customFormat="false" ht="12.8" hidden="false" customHeight="true" outlineLevel="0" collapsed="false"/>
  </sheetData>
  <mergeCells count="70">
    <mergeCell ref="A1:Q1"/>
    <mergeCell ref="B2:D2"/>
    <mergeCell ref="A3:Q3"/>
    <mergeCell ref="B4:D4"/>
    <mergeCell ref="B5:D5"/>
    <mergeCell ref="B6:D6"/>
    <mergeCell ref="B7:D7"/>
    <mergeCell ref="B8:D8"/>
    <mergeCell ref="B9:D9"/>
    <mergeCell ref="B10:D10"/>
    <mergeCell ref="B11:D11"/>
    <mergeCell ref="B12:D12"/>
    <mergeCell ref="B13:D13"/>
    <mergeCell ref="B14:D14"/>
    <mergeCell ref="B15:D15"/>
    <mergeCell ref="A16:Q16"/>
    <mergeCell ref="B17:D17"/>
    <mergeCell ref="B18:D18"/>
    <mergeCell ref="B19:D19"/>
    <mergeCell ref="B20:D20"/>
    <mergeCell ref="B21:D21"/>
    <mergeCell ref="B22:D22"/>
    <mergeCell ref="B23:D23"/>
    <mergeCell ref="B24:D24"/>
    <mergeCell ref="B25:D25"/>
    <mergeCell ref="B26:D26"/>
    <mergeCell ref="B27:D27"/>
    <mergeCell ref="B28:D28"/>
    <mergeCell ref="A29:Q29"/>
    <mergeCell ref="B30:D30"/>
    <mergeCell ref="B31:D31"/>
    <mergeCell ref="B32:D32"/>
    <mergeCell ref="B33:D33"/>
    <mergeCell ref="B34:D34"/>
    <mergeCell ref="B35:D35"/>
    <mergeCell ref="B36:D36"/>
    <mergeCell ref="B37:D37"/>
    <mergeCell ref="B38:D38"/>
    <mergeCell ref="B39:D39"/>
    <mergeCell ref="B40:D40"/>
    <mergeCell ref="B41:D41"/>
    <mergeCell ref="A42:Q42"/>
    <mergeCell ref="B43:D43"/>
    <mergeCell ref="B44:D44"/>
    <mergeCell ref="B45:D45"/>
    <mergeCell ref="B46:D46"/>
    <mergeCell ref="B47:D47"/>
    <mergeCell ref="B48:D48"/>
    <mergeCell ref="B49:D49"/>
    <mergeCell ref="B50:D50"/>
    <mergeCell ref="B51:D51"/>
    <mergeCell ref="B52:D52"/>
    <mergeCell ref="B53:D53"/>
    <mergeCell ref="B54:D54"/>
    <mergeCell ref="A55:Q55"/>
    <mergeCell ref="B56:D56"/>
    <mergeCell ref="B57:D57"/>
    <mergeCell ref="B58:D58"/>
    <mergeCell ref="B59:D59"/>
    <mergeCell ref="B60:D60"/>
    <mergeCell ref="B61:D61"/>
    <mergeCell ref="B62:D62"/>
    <mergeCell ref="B63:D63"/>
    <mergeCell ref="B64:D64"/>
    <mergeCell ref="B65:D65"/>
    <mergeCell ref="B66:D66"/>
    <mergeCell ref="B67:D67"/>
    <mergeCell ref="A68:Q68"/>
    <mergeCell ref="B70:D70"/>
    <mergeCell ref="A72:Q72"/>
  </mergeCells>
  <printOptions headings="false" gridLines="false" gridLinesSet="true" horizontalCentered="true" verticalCentered="false"/>
  <pageMargins left="0.4" right="0.393055555555556" top="0.752777777777778" bottom="0.029861111111111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4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B26" activeCellId="0" sqref="B26"/>
    </sheetView>
  </sheetViews>
  <sheetFormatPr defaultColWidth="11.9765625" defaultRowHeight="12.8" zeroHeight="false" outlineLevelRow="0" outlineLevelCol="0"/>
  <cols>
    <col collapsed="false" customWidth="true" hidden="false" outlineLevel="0" max="3" min="1" style="3" width="10.46"/>
    <col collapsed="false" customWidth="true" hidden="false" outlineLevel="0" max="4" min="4" style="3" width="34.46"/>
    <col collapsed="false" customWidth="true" hidden="false" outlineLevel="0" max="5" min="5" style="3" width="9.47"/>
    <col collapsed="false" customWidth="true" hidden="false" outlineLevel="0" max="6" min="6" style="3" width="11.48"/>
    <col collapsed="false" customWidth="true" hidden="false" outlineLevel="0" max="7" min="7" style="3" width="13.48"/>
    <col collapsed="false" customWidth="true" hidden="false" outlineLevel="0" max="8" min="8" style="3" width="10.46"/>
    <col collapsed="false" customWidth="true" hidden="false" outlineLevel="0" max="9" min="9" style="3" width="11.48"/>
    <col collapsed="false" customWidth="true" hidden="false" outlineLevel="0" max="10" min="10" style="3" width="12.1"/>
    <col collapsed="false" customWidth="true" hidden="false" outlineLevel="0" max="11" min="11" style="3" width="8.65"/>
    <col collapsed="false" customWidth="true" hidden="false" outlineLevel="0" max="257" min="12" style="3" width="10.46"/>
  </cols>
  <sheetData>
    <row r="1" s="3" customFormat="true" ht="28.8" hidden="false" customHeight="true" outlineLevel="0" collapsed="false">
      <c r="A1" s="360" t="s">
        <v>252</v>
      </c>
      <c r="B1" s="360" t="s">
        <v>252</v>
      </c>
      <c r="C1" s="360" t="s">
        <v>252</v>
      </c>
      <c r="D1" s="360" t="s">
        <v>252</v>
      </c>
      <c r="E1" s="360" t="s">
        <v>252</v>
      </c>
      <c r="F1" s="360" t="s">
        <v>252</v>
      </c>
    </row>
    <row r="2" customFormat="false" ht="15.9" hidden="false" customHeight="true" outlineLevel="0" collapsed="false">
      <c r="A2" s="37" t="s">
        <v>27</v>
      </c>
      <c r="B2" s="37" t="s">
        <v>28</v>
      </c>
      <c r="C2" s="37"/>
      <c r="D2" s="37"/>
      <c r="E2" s="37" t="s">
        <v>29</v>
      </c>
      <c r="F2" s="37" t="s">
        <v>30</v>
      </c>
      <c r="L2" s="123"/>
      <c r="M2" s="124"/>
      <c r="N2" s="125"/>
      <c r="O2" s="125"/>
      <c r="P2" s="121"/>
    </row>
    <row r="3" customFormat="false" ht="17.4" hidden="false" customHeight="true" outlineLevel="0" collapsed="false">
      <c r="A3" s="38" t="s">
        <v>253</v>
      </c>
      <c r="B3" s="38"/>
      <c r="C3" s="38"/>
      <c r="D3" s="38"/>
      <c r="E3" s="38"/>
      <c r="F3" s="38"/>
      <c r="G3" s="38"/>
      <c r="H3" s="38"/>
      <c r="I3" s="38"/>
      <c r="J3" s="38"/>
      <c r="K3" s="38"/>
      <c r="L3" s="38"/>
      <c r="M3" s="38"/>
      <c r="N3" s="38"/>
      <c r="O3" s="38"/>
      <c r="P3" s="38"/>
      <c r="Q3" s="38"/>
    </row>
    <row r="4" customFormat="false" ht="12.8" hidden="false" customHeight="true" outlineLevel="0" collapsed="false">
      <c r="A4" s="39"/>
      <c r="B4" s="101" t="s">
        <v>254</v>
      </c>
      <c r="C4" s="101"/>
      <c r="D4" s="101"/>
      <c r="E4" s="102"/>
      <c r="F4" s="126"/>
      <c r="G4" s="103" t="s">
        <v>33</v>
      </c>
      <c r="H4" s="104" t="s">
        <v>34</v>
      </c>
      <c r="I4" s="45" t="s">
        <v>35</v>
      </c>
      <c r="J4" s="46" t="s">
        <v>36</v>
      </c>
      <c r="K4" s="361" t="s">
        <v>37</v>
      </c>
      <c r="L4" s="46" t="s">
        <v>38</v>
      </c>
      <c r="M4" s="361" t="s">
        <v>39</v>
      </c>
      <c r="N4" s="46" t="s">
        <v>40</v>
      </c>
      <c r="O4" s="361" t="s">
        <v>41</v>
      </c>
      <c r="P4" s="46" t="s">
        <v>42</v>
      </c>
      <c r="Q4" s="46" t="s">
        <v>43</v>
      </c>
    </row>
    <row r="5" customFormat="false" ht="12.8" hidden="false" customHeight="true" outlineLevel="0" collapsed="false">
      <c r="A5" s="310" t="n">
        <v>1</v>
      </c>
      <c r="B5" s="48" t="s">
        <v>214</v>
      </c>
      <c r="C5" s="48"/>
      <c r="D5" s="48"/>
      <c r="E5" s="362" t="n">
        <f aca="false">Q5</f>
        <v>148.61</v>
      </c>
      <c r="F5" s="42" t="n">
        <f aca="false">E5*A5</f>
        <v>148.61</v>
      </c>
      <c r="G5" s="77" t="s">
        <v>214</v>
      </c>
      <c r="H5" s="363" t="n">
        <v>148.61</v>
      </c>
      <c r="I5" s="364" t="n">
        <f aca="false">'INCREASE, LABOR, 911, WARRANTY,'!$A$6</f>
        <v>1</v>
      </c>
      <c r="J5" s="365" t="n">
        <f aca="false">H5*I5</f>
        <v>148.61</v>
      </c>
      <c r="K5" s="364" t="n">
        <f aca="false">'INCREASE, LABOR, 911, WARRANTY,'!$A$6</f>
        <v>1</v>
      </c>
      <c r="L5" s="365" t="n">
        <f aca="false">J5*K5</f>
        <v>148.61</v>
      </c>
      <c r="M5" s="364" t="n">
        <f aca="false">'INCREASE, LABOR, 911, WARRANTY,'!$A$6</f>
        <v>1</v>
      </c>
      <c r="N5" s="365" t="n">
        <f aca="false">L5*M5</f>
        <v>148.61</v>
      </c>
      <c r="O5" s="366" t="n">
        <v>1</v>
      </c>
      <c r="P5" s="367" t="n">
        <f aca="false">'INCREASE, LABOR, 911, WARRANTY,'!$E$9</f>
        <v>0</v>
      </c>
      <c r="Q5" s="105" t="n">
        <f aca="false">(N5*O5)+(O5*P5)</f>
        <v>148.61</v>
      </c>
    </row>
    <row r="6" customFormat="false" ht="12.8" hidden="false" customHeight="true" outlineLevel="0" collapsed="false">
      <c r="A6" s="39" t="n">
        <v>1</v>
      </c>
      <c r="B6" s="48" t="s">
        <v>46</v>
      </c>
      <c r="C6" s="48"/>
      <c r="D6" s="48"/>
      <c r="E6" s="102" t="n">
        <f aca="false">'INCREASE, LABOR, 911, WARRANTY,'!$C$5</f>
        <v>175</v>
      </c>
      <c r="F6" s="42" t="n">
        <f aca="false">E6*A6</f>
        <v>175</v>
      </c>
      <c r="G6" s="109" t="s">
        <v>91</v>
      </c>
      <c r="H6" s="368" t="n">
        <v>135.1</v>
      </c>
      <c r="M6" s="64"/>
      <c r="N6" s="64"/>
      <c r="O6" s="64"/>
      <c r="P6" s="67" t="s">
        <v>51</v>
      </c>
      <c r="Q6" s="369" t="n">
        <f aca="false">SUM(Q5:Q5)</f>
        <v>148.61</v>
      </c>
    </row>
    <row r="7" customFormat="false" ht="12.8" hidden="false" customHeight="true" outlineLevel="0" collapsed="false">
      <c r="A7" s="126"/>
      <c r="B7" s="39"/>
      <c r="C7" s="39"/>
      <c r="D7" s="39"/>
      <c r="E7" s="200"/>
      <c r="F7" s="370" t="n">
        <f aca="false">SUM(F5:F6)</f>
        <v>323.61</v>
      </c>
      <c r="G7" s="64"/>
      <c r="I7" s="64"/>
      <c r="M7" s="64"/>
      <c r="N7" s="64"/>
      <c r="O7" s="64"/>
      <c r="P7" s="64"/>
      <c r="Q7" s="64"/>
    </row>
    <row r="8" customFormat="false" ht="12.8" hidden="false" customHeight="true" outlineLevel="0" collapsed="false">
      <c r="A8" s="126"/>
      <c r="B8" s="48"/>
      <c r="C8" s="48"/>
      <c r="D8" s="48"/>
      <c r="E8" s="200"/>
      <c r="F8" s="371"/>
      <c r="G8" s="64"/>
      <c r="I8" s="64"/>
      <c r="M8" s="64"/>
      <c r="N8" s="64"/>
      <c r="O8" s="64"/>
      <c r="P8" s="64"/>
      <c r="Q8" s="64"/>
    </row>
    <row r="9" customFormat="false" ht="17.4" hidden="false" customHeight="true" outlineLevel="0" collapsed="false">
      <c r="A9" s="38" t="s">
        <v>255</v>
      </c>
      <c r="B9" s="38"/>
      <c r="C9" s="38"/>
      <c r="D9" s="38"/>
      <c r="E9" s="38"/>
      <c r="F9" s="38"/>
      <c r="G9" s="38"/>
      <c r="H9" s="38"/>
      <c r="I9" s="38"/>
      <c r="J9" s="38"/>
      <c r="K9" s="38"/>
      <c r="L9" s="38"/>
      <c r="M9" s="38"/>
      <c r="N9" s="38"/>
      <c r="O9" s="38"/>
      <c r="P9" s="38"/>
      <c r="Q9" s="38"/>
    </row>
    <row r="10" customFormat="false" ht="14.75" hidden="false" customHeight="true" outlineLevel="0" collapsed="false">
      <c r="A10" s="39"/>
      <c r="B10" s="101" t="s">
        <v>256</v>
      </c>
      <c r="C10" s="101"/>
      <c r="D10" s="101"/>
      <c r="E10" s="102"/>
      <c r="F10" s="223"/>
      <c r="G10" s="103" t="s">
        <v>33</v>
      </c>
      <c r="H10" s="104" t="s">
        <v>34</v>
      </c>
      <c r="I10" s="372" t="s">
        <v>35</v>
      </c>
      <c r="J10" s="373" t="s">
        <v>36</v>
      </c>
      <c r="K10" s="372" t="s">
        <v>37</v>
      </c>
      <c r="L10" s="373" t="s">
        <v>38</v>
      </c>
      <c r="M10" s="372" t="s">
        <v>39</v>
      </c>
      <c r="N10" s="373" t="s">
        <v>40</v>
      </c>
      <c r="O10" s="372" t="s">
        <v>41</v>
      </c>
      <c r="P10" s="373" t="s">
        <v>42</v>
      </c>
      <c r="Q10" s="374" t="s">
        <v>43</v>
      </c>
    </row>
    <row r="11" customFormat="false" ht="14.75" hidden="false" customHeight="true" outlineLevel="0" collapsed="false">
      <c r="A11" s="303" t="n">
        <v>1</v>
      </c>
      <c r="B11" s="48" t="s">
        <v>214</v>
      </c>
      <c r="C11" s="48"/>
      <c r="D11" s="48"/>
      <c r="E11" s="200" t="n">
        <v>162.39</v>
      </c>
      <c r="F11" s="42" t="n">
        <f aca="false">E11*A11</f>
        <v>162.39</v>
      </c>
      <c r="G11" s="77" t="s">
        <v>214</v>
      </c>
      <c r="H11" s="363" t="n">
        <v>94.23</v>
      </c>
      <c r="I11" s="364" t="n">
        <f aca="false">'INCREASE, LABOR, 911, WARRANTY,'!$A$6</f>
        <v>1</v>
      </c>
      <c r="J11" s="59" t="n">
        <f aca="false">H11*I11</f>
        <v>94.23</v>
      </c>
      <c r="K11" s="364" t="n">
        <f aca="false">'INCREASE, LABOR, 911, WARRANTY,'!$A$6</f>
        <v>1</v>
      </c>
      <c r="L11" s="59" t="n">
        <f aca="false">J11*K11</f>
        <v>94.23</v>
      </c>
      <c r="M11" s="364" t="n">
        <f aca="false">'INCREASE, LABOR, 911, WARRANTY,'!$A$6</f>
        <v>1</v>
      </c>
      <c r="N11" s="59" t="n">
        <f aca="false">L11*M11</f>
        <v>94.23</v>
      </c>
      <c r="O11" s="375" t="n">
        <v>1</v>
      </c>
      <c r="P11" s="367" t="n">
        <f aca="false">'INCREASE, LABOR, 911, WARRANTY,'!$E$9</f>
        <v>0</v>
      </c>
      <c r="Q11" s="376" t="n">
        <f aca="false">(N11*O11)+(O11*P11)</f>
        <v>94.23</v>
      </c>
    </row>
    <row r="12" customFormat="false" ht="14.75" hidden="false" customHeight="true" outlineLevel="0" collapsed="false">
      <c r="A12" s="39" t="n">
        <v>1</v>
      </c>
      <c r="B12" s="48" t="s">
        <v>46</v>
      </c>
      <c r="C12" s="48"/>
      <c r="D12" s="48"/>
      <c r="E12" s="102" t="n">
        <f aca="false">'INCREASE, LABOR, 911, WARRANTY,'!$C$5</f>
        <v>175</v>
      </c>
      <c r="F12" s="42" t="n">
        <f aca="false">E12*A12</f>
        <v>175</v>
      </c>
      <c r="H12" s="202" t="s">
        <v>257</v>
      </c>
      <c r="M12" s="64"/>
      <c r="N12" s="64"/>
      <c r="O12" s="64"/>
      <c r="P12" s="67" t="s">
        <v>51</v>
      </c>
      <c r="Q12" s="369" t="n">
        <f aca="false">SUM(Q11:Q11)</f>
        <v>94.23</v>
      </c>
    </row>
    <row r="13" customFormat="false" ht="14.65" hidden="false" customHeight="true" outlineLevel="0" collapsed="false">
      <c r="A13" s="126"/>
      <c r="B13" s="39"/>
      <c r="C13" s="39"/>
      <c r="D13" s="39"/>
      <c r="E13" s="223"/>
      <c r="F13" s="370" t="n">
        <f aca="false">SUM(F11:F12)</f>
        <v>337.39</v>
      </c>
      <c r="G13" s="109" t="s">
        <v>91</v>
      </c>
      <c r="H13" s="368" t="n">
        <v>85.66</v>
      </c>
      <c r="M13" s="64"/>
      <c r="N13" s="64"/>
      <c r="O13" s="64"/>
      <c r="P13" s="64"/>
      <c r="Q13" s="64"/>
    </row>
    <row r="14" customFormat="false" ht="14.65" hidden="false" customHeight="true" outlineLevel="0" collapsed="false">
      <c r="A14" s="126"/>
      <c r="B14" s="39"/>
      <c r="C14" s="39"/>
      <c r="D14" s="39"/>
      <c r="E14" s="223"/>
      <c r="F14" s="371"/>
      <c r="G14" s="176"/>
      <c r="H14" s="64"/>
      <c r="M14" s="64"/>
      <c r="N14" s="64"/>
      <c r="O14" s="64"/>
      <c r="P14" s="64"/>
      <c r="Q14" s="64"/>
    </row>
    <row r="15" customFormat="false" ht="5.1" hidden="false" customHeight="true" outlineLevel="0" collapsed="false">
      <c r="A15" s="74"/>
      <c r="B15" s="74"/>
      <c r="C15" s="74"/>
      <c r="D15" s="74"/>
      <c r="E15" s="74"/>
      <c r="F15" s="74"/>
      <c r="G15" s="74"/>
      <c r="H15" s="74"/>
      <c r="I15" s="74"/>
      <c r="J15" s="74"/>
      <c r="K15" s="74"/>
      <c r="L15" s="74"/>
      <c r="M15" s="74"/>
      <c r="N15" s="74"/>
      <c r="O15" s="74"/>
      <c r="P15" s="74"/>
      <c r="Q15" s="74"/>
    </row>
    <row r="16" customFormat="false" ht="14.75" hidden="false" customHeight="true" outlineLevel="0" collapsed="false">
      <c r="A16" s="39"/>
      <c r="B16" s="101" t="s">
        <v>258</v>
      </c>
      <c r="C16" s="101"/>
      <c r="D16" s="101"/>
      <c r="E16" s="102"/>
      <c r="F16" s="223"/>
      <c r="G16" s="103" t="s">
        <v>33</v>
      </c>
      <c r="H16" s="104" t="s">
        <v>34</v>
      </c>
      <c r="I16" s="372" t="s">
        <v>35</v>
      </c>
      <c r="J16" s="373" t="s">
        <v>36</v>
      </c>
      <c r="K16" s="372" t="s">
        <v>37</v>
      </c>
      <c r="L16" s="373" t="s">
        <v>38</v>
      </c>
      <c r="M16" s="372" t="s">
        <v>39</v>
      </c>
      <c r="N16" s="373" t="s">
        <v>40</v>
      </c>
      <c r="O16" s="372" t="s">
        <v>41</v>
      </c>
      <c r="P16" s="373" t="s">
        <v>42</v>
      </c>
      <c r="Q16" s="374" t="s">
        <v>43</v>
      </c>
    </row>
    <row r="17" customFormat="false" ht="14.75" hidden="false" customHeight="true" outlineLevel="0" collapsed="false">
      <c r="A17" s="303" t="n">
        <v>1</v>
      </c>
      <c r="B17" s="48" t="s">
        <v>214</v>
      </c>
      <c r="C17" s="48"/>
      <c r="D17" s="48"/>
      <c r="E17" s="200" t="n">
        <v>192.88</v>
      </c>
      <c r="F17" s="42" t="n">
        <f aca="false">E17*A17</f>
        <v>192.88</v>
      </c>
      <c r="G17" s="77" t="s">
        <v>214</v>
      </c>
      <c r="H17" s="363" t="n">
        <v>108.43</v>
      </c>
      <c r="I17" s="364" t="n">
        <f aca="false">'INCREASE, LABOR, 911, WARRANTY,'!$A$6</f>
        <v>1</v>
      </c>
      <c r="J17" s="59" t="n">
        <f aca="false">H17*I17</f>
        <v>108.43</v>
      </c>
      <c r="K17" s="364" t="n">
        <f aca="false">'INCREASE, LABOR, 911, WARRANTY,'!$A$6</f>
        <v>1</v>
      </c>
      <c r="L17" s="59" t="n">
        <f aca="false">J17*K17</f>
        <v>108.43</v>
      </c>
      <c r="M17" s="364" t="n">
        <f aca="false">'INCREASE, LABOR, 911, WARRANTY,'!$A$6</f>
        <v>1</v>
      </c>
      <c r="N17" s="59" t="n">
        <f aca="false">L17*M17</f>
        <v>108.43</v>
      </c>
      <c r="O17" s="375" t="n">
        <v>1</v>
      </c>
      <c r="P17" s="367" t="n">
        <f aca="false">'INCREASE, LABOR, 911, WARRANTY,'!$E$9</f>
        <v>0</v>
      </c>
      <c r="Q17" s="376" t="n">
        <f aca="false">(N17*O17)+(O17*P17)</f>
        <v>108.43</v>
      </c>
    </row>
    <row r="18" customFormat="false" ht="14.75" hidden="false" customHeight="true" outlineLevel="0" collapsed="false">
      <c r="A18" s="39" t="n">
        <v>1</v>
      </c>
      <c r="B18" s="48" t="s">
        <v>46</v>
      </c>
      <c r="C18" s="48"/>
      <c r="D18" s="48"/>
      <c r="E18" s="102" t="n">
        <f aca="false">'INCREASE, LABOR, 911, WARRANTY,'!$C$5</f>
        <v>175</v>
      </c>
      <c r="F18" s="42" t="n">
        <f aca="false">E18*A18</f>
        <v>175</v>
      </c>
      <c r="H18" s="202" t="s">
        <v>259</v>
      </c>
      <c r="I18" s="64"/>
      <c r="J18" s="64"/>
      <c r="K18" s="64"/>
      <c r="L18" s="64"/>
      <c r="M18" s="64"/>
      <c r="N18" s="64"/>
      <c r="O18" s="64"/>
      <c r="P18" s="67" t="s">
        <v>51</v>
      </c>
      <c r="Q18" s="369" t="n">
        <f aca="false">SUM(Q17:Q17)</f>
        <v>108.43</v>
      </c>
    </row>
    <row r="19" customFormat="false" ht="14.65" hidden="false" customHeight="true" outlineLevel="0" collapsed="false">
      <c r="A19" s="126"/>
      <c r="B19" s="39"/>
      <c r="C19" s="39"/>
      <c r="D19" s="39"/>
      <c r="E19" s="223"/>
      <c r="F19" s="370" t="n">
        <f aca="false">SUM(F17:F18)</f>
        <v>367.88</v>
      </c>
      <c r="G19" s="109" t="s">
        <v>91</v>
      </c>
      <c r="H19" s="368" t="n">
        <v>98.57</v>
      </c>
      <c r="I19" s="64"/>
      <c r="J19" s="64"/>
      <c r="K19" s="64"/>
      <c r="L19" s="64"/>
      <c r="M19" s="64"/>
      <c r="N19" s="64"/>
      <c r="O19" s="64"/>
      <c r="P19" s="64"/>
      <c r="Q19" s="64"/>
    </row>
    <row r="20" customFormat="false" ht="14.65" hidden="false" customHeight="true" outlineLevel="0" collapsed="false">
      <c r="A20" s="126"/>
      <c r="B20" s="39"/>
      <c r="C20" s="39"/>
      <c r="D20" s="39"/>
      <c r="E20" s="223"/>
      <c r="F20" s="371"/>
      <c r="G20" s="64"/>
      <c r="H20" s="176"/>
      <c r="I20" s="64"/>
      <c r="J20" s="64"/>
      <c r="K20" s="64"/>
      <c r="L20" s="64"/>
      <c r="M20" s="64"/>
      <c r="N20" s="64"/>
      <c r="O20" s="64"/>
      <c r="P20" s="64"/>
      <c r="Q20" s="64"/>
    </row>
    <row r="21" customFormat="false" ht="17.4" hidden="false" customHeight="true" outlineLevel="0" collapsed="false">
      <c r="A21" s="38" t="s">
        <v>260</v>
      </c>
      <c r="B21" s="38"/>
      <c r="C21" s="38"/>
      <c r="D21" s="38"/>
      <c r="E21" s="38"/>
      <c r="F21" s="38"/>
      <c r="G21" s="38"/>
      <c r="H21" s="38"/>
      <c r="I21" s="38"/>
      <c r="J21" s="38"/>
      <c r="K21" s="38"/>
      <c r="L21" s="38"/>
      <c r="M21" s="38"/>
      <c r="N21" s="38"/>
      <c r="O21" s="38"/>
      <c r="P21" s="38"/>
      <c r="Q21" s="38"/>
    </row>
    <row r="22" customFormat="false" ht="14.75" hidden="false" customHeight="true" outlineLevel="0" collapsed="false">
      <c r="A22" s="39"/>
      <c r="B22" s="101" t="s">
        <v>261</v>
      </c>
      <c r="C22" s="101"/>
      <c r="D22" s="101"/>
      <c r="E22" s="41"/>
      <c r="F22" s="42" t="n">
        <f aca="false">E22*A22</f>
        <v>0</v>
      </c>
      <c r="G22" s="103" t="s">
        <v>33</v>
      </c>
      <c r="H22" s="104" t="s">
        <v>34</v>
      </c>
      <c r="I22" s="372" t="s">
        <v>35</v>
      </c>
      <c r="J22" s="373" t="s">
        <v>36</v>
      </c>
      <c r="K22" s="372" t="s">
        <v>37</v>
      </c>
      <c r="L22" s="373" t="s">
        <v>38</v>
      </c>
      <c r="M22" s="372" t="s">
        <v>39</v>
      </c>
      <c r="N22" s="373" t="s">
        <v>40</v>
      </c>
      <c r="O22" s="372" t="s">
        <v>41</v>
      </c>
      <c r="P22" s="373" t="s">
        <v>42</v>
      </c>
      <c r="Q22" s="374" t="s">
        <v>43</v>
      </c>
    </row>
    <row r="23" customFormat="false" ht="14.75" hidden="false" customHeight="true" outlineLevel="0" collapsed="false">
      <c r="A23" s="303" t="n">
        <v>1</v>
      </c>
      <c r="B23" s="48" t="s">
        <v>262</v>
      </c>
      <c r="C23" s="48"/>
      <c r="D23" s="48"/>
      <c r="E23" s="41" t="n">
        <f aca="false">Q23</f>
        <v>2010</v>
      </c>
      <c r="F23" s="42" t="n">
        <f aca="false">E23*A23</f>
        <v>2010</v>
      </c>
      <c r="G23" s="77" t="s">
        <v>263</v>
      </c>
      <c r="H23" s="363" t="n">
        <v>2010</v>
      </c>
      <c r="I23" s="364" t="n">
        <f aca="false">'INCREASE, LABOR, 911, WARRANTY,'!$A$6</f>
        <v>1</v>
      </c>
      <c r="J23" s="59" t="n">
        <f aca="false">H23*I23</f>
        <v>2010</v>
      </c>
      <c r="K23" s="364" t="n">
        <f aca="false">'INCREASE, LABOR, 911, WARRANTY,'!$A$6</f>
        <v>1</v>
      </c>
      <c r="L23" s="59" t="n">
        <f aca="false">J23*K23</f>
        <v>2010</v>
      </c>
      <c r="M23" s="364" t="n">
        <f aca="false">'INCREASE, LABOR, 911, WARRANTY,'!$A$6</f>
        <v>1</v>
      </c>
      <c r="N23" s="59" t="n">
        <f aca="false">L23*M23</f>
        <v>2010</v>
      </c>
      <c r="O23" s="375" t="n">
        <v>1</v>
      </c>
      <c r="P23" s="367" t="n">
        <f aca="false">'INCREASE, LABOR, 911, WARRANTY,'!$E$9</f>
        <v>0</v>
      </c>
      <c r="Q23" s="376" t="n">
        <f aca="false">(N23*O23)+(O23*P23)</f>
        <v>2010</v>
      </c>
    </row>
    <row r="24" customFormat="false" ht="14.75" hidden="false" customHeight="true" outlineLevel="0" collapsed="false">
      <c r="A24" s="303" t="n">
        <v>1</v>
      </c>
      <c r="B24" s="48" t="s">
        <v>264</v>
      </c>
      <c r="C24" s="48"/>
      <c r="D24" s="48"/>
      <c r="E24" s="41" t="n">
        <f aca="false">'INCREASE, LABOR, 911, WARRANTY,'!$C$32</f>
        <v>125</v>
      </c>
      <c r="F24" s="42" t="n">
        <f aca="false">E24*A24</f>
        <v>125</v>
      </c>
      <c r="G24" s="77" t="s">
        <v>97</v>
      </c>
      <c r="H24" s="377" t="n">
        <f aca="false">'INCREASE, LABOR, 911, WARRANTY,'!$C$32</f>
        <v>125</v>
      </c>
      <c r="I24" s="64"/>
      <c r="J24" s="64"/>
      <c r="K24" s="64"/>
      <c r="L24" s="64"/>
      <c r="M24" s="64"/>
      <c r="N24" s="64"/>
      <c r="O24" s="64"/>
      <c r="P24" s="67" t="s">
        <v>51</v>
      </c>
      <c r="Q24" s="369" t="n">
        <f aca="false">SUM(Q23:Q23)</f>
        <v>2010</v>
      </c>
    </row>
    <row r="25" customFormat="false" ht="14.85" hidden="false" customHeight="true" outlineLevel="0" collapsed="false">
      <c r="A25" s="39"/>
      <c r="B25" s="378"/>
      <c r="C25" s="378"/>
      <c r="D25" s="378"/>
      <c r="E25" s="41"/>
      <c r="F25" s="57" t="n">
        <f aca="false">SUM(F22:F24)</f>
        <v>2135</v>
      </c>
      <c r="G25" s="64"/>
      <c r="H25" s="64"/>
      <c r="I25" s="64"/>
      <c r="J25" s="64"/>
      <c r="K25" s="64"/>
      <c r="L25" s="64"/>
      <c r="M25" s="64"/>
      <c r="N25" s="64"/>
      <c r="O25" s="64"/>
      <c r="P25" s="64"/>
      <c r="Q25" s="64"/>
    </row>
    <row r="26" customFormat="false" ht="14.65" hidden="false" customHeight="true" outlineLevel="0" collapsed="false">
      <c r="B26" s="379" t="s">
        <v>265</v>
      </c>
      <c r="C26" s="379"/>
      <c r="D26" s="379"/>
      <c r="G26" s="64"/>
      <c r="H26" s="64"/>
      <c r="I26" s="64"/>
      <c r="J26" s="64"/>
      <c r="K26" s="64"/>
      <c r="L26" s="64"/>
      <c r="M26" s="64"/>
      <c r="N26" s="64"/>
      <c r="O26" s="64"/>
      <c r="P26" s="64"/>
      <c r="Q26" s="64"/>
    </row>
    <row r="27" customFormat="false" ht="14.65" hidden="false" customHeight="true" outlineLevel="0" collapsed="false">
      <c r="B27" s="379"/>
      <c r="C27" s="379"/>
      <c r="D27" s="379"/>
      <c r="G27" s="64"/>
      <c r="H27" s="64"/>
      <c r="I27" s="64"/>
      <c r="J27" s="64"/>
      <c r="K27" s="64"/>
      <c r="L27" s="64"/>
      <c r="M27" s="64"/>
      <c r="N27" s="64"/>
      <c r="O27" s="64"/>
      <c r="P27" s="64"/>
      <c r="Q27" s="64"/>
    </row>
    <row r="28" customFormat="false" ht="14.65" hidden="false" customHeight="true" outlineLevel="0" collapsed="false">
      <c r="B28" s="48"/>
      <c r="C28" s="48"/>
      <c r="D28" s="48"/>
      <c r="G28" s="64"/>
      <c r="H28" s="64"/>
      <c r="I28" s="64"/>
      <c r="J28" s="64"/>
      <c r="K28" s="64"/>
      <c r="L28" s="64"/>
      <c r="M28" s="64"/>
      <c r="N28" s="64"/>
      <c r="O28" s="64"/>
      <c r="P28" s="64"/>
      <c r="Q28" s="64"/>
    </row>
    <row r="29" customFormat="false" ht="5.1" hidden="false" customHeight="true" outlineLevel="0" collapsed="false">
      <c r="A29" s="74"/>
      <c r="B29" s="74"/>
      <c r="C29" s="74"/>
      <c r="D29" s="74"/>
      <c r="E29" s="74"/>
      <c r="F29" s="74"/>
      <c r="G29" s="74"/>
      <c r="H29" s="74"/>
      <c r="I29" s="74"/>
      <c r="J29" s="74"/>
      <c r="K29" s="74"/>
      <c r="L29" s="74"/>
      <c r="M29" s="74"/>
      <c r="N29" s="74"/>
      <c r="O29" s="74"/>
      <c r="P29" s="74"/>
      <c r="Q29" s="74"/>
    </row>
    <row r="30" customFormat="false" ht="14.75" hidden="false" customHeight="true" outlineLevel="0" collapsed="false">
      <c r="A30" s="39"/>
      <c r="B30" s="101" t="s">
        <v>266</v>
      </c>
      <c r="C30" s="101"/>
      <c r="D30" s="101"/>
      <c r="E30" s="102"/>
      <c r="F30" s="42" t="n">
        <f aca="false">E30*A30</f>
        <v>0</v>
      </c>
      <c r="G30" s="103" t="s">
        <v>33</v>
      </c>
      <c r="H30" s="104" t="s">
        <v>34</v>
      </c>
      <c r="I30" s="372" t="s">
        <v>35</v>
      </c>
      <c r="J30" s="373" t="s">
        <v>36</v>
      </c>
      <c r="K30" s="372" t="s">
        <v>37</v>
      </c>
      <c r="L30" s="373" t="s">
        <v>38</v>
      </c>
      <c r="M30" s="372" t="s">
        <v>39</v>
      </c>
      <c r="N30" s="373" t="s">
        <v>40</v>
      </c>
      <c r="O30" s="372" t="s">
        <v>41</v>
      </c>
      <c r="P30" s="373" t="s">
        <v>42</v>
      </c>
      <c r="Q30" s="374" t="s">
        <v>43</v>
      </c>
    </row>
    <row r="31" customFormat="false" ht="14.75" hidden="false" customHeight="true" outlineLevel="0" collapsed="false">
      <c r="A31" s="303" t="n">
        <v>1</v>
      </c>
      <c r="B31" s="48" t="s">
        <v>267</v>
      </c>
      <c r="C31" s="48"/>
      <c r="D31" s="48"/>
      <c r="E31" s="102" t="n">
        <f aca="false">Q31</f>
        <v>2940</v>
      </c>
      <c r="F31" s="42" t="n">
        <f aca="false">E31*A31</f>
        <v>2940</v>
      </c>
      <c r="G31" s="66" t="s">
        <v>268</v>
      </c>
      <c r="H31" s="380" t="n">
        <v>2940</v>
      </c>
      <c r="I31" s="364" t="n">
        <f aca="false">'INCREASE, LABOR, 911, WARRANTY,'!$A$6</f>
        <v>1</v>
      </c>
      <c r="J31" s="59" t="n">
        <f aca="false">H31*I31</f>
        <v>2940</v>
      </c>
      <c r="K31" s="364" t="n">
        <f aca="false">'INCREASE, LABOR, 911, WARRANTY,'!$A$6</f>
        <v>1</v>
      </c>
      <c r="L31" s="59" t="n">
        <f aca="false">J31*K31</f>
        <v>2940</v>
      </c>
      <c r="M31" s="364" t="n">
        <f aca="false">'INCREASE, LABOR, 911, WARRANTY,'!$A$6</f>
        <v>1</v>
      </c>
      <c r="N31" s="59" t="n">
        <f aca="false">L31*M31</f>
        <v>2940</v>
      </c>
      <c r="O31" s="375" t="n">
        <v>1</v>
      </c>
      <c r="P31" s="367" t="n">
        <f aca="false">'INCREASE, LABOR, 911, WARRANTY,'!$E$9</f>
        <v>0</v>
      </c>
      <c r="Q31" s="376" t="n">
        <f aca="false">(N31*O31)+(O31*P31)</f>
        <v>2940</v>
      </c>
    </row>
    <row r="32" customFormat="false" ht="14.75" hidden="false" customHeight="true" outlineLevel="0" collapsed="false">
      <c r="A32" s="303"/>
      <c r="B32" s="48"/>
      <c r="C32" s="48"/>
      <c r="D32" s="48"/>
      <c r="E32" s="102"/>
      <c r="F32" s="57" t="n">
        <f aca="false">SUM(F30:F31)</f>
        <v>2940</v>
      </c>
      <c r="G32" s="64"/>
      <c r="H32" s="64"/>
      <c r="I32" s="64"/>
      <c r="J32" s="64"/>
      <c r="K32" s="64"/>
      <c r="L32" s="143"/>
      <c r="M32" s="64"/>
      <c r="N32" s="64"/>
      <c r="O32" s="64"/>
      <c r="P32" s="67" t="s">
        <v>51</v>
      </c>
      <c r="Q32" s="62" t="n">
        <f aca="false">SUM(Q31:Q31)</f>
        <v>2940</v>
      </c>
    </row>
    <row r="33" customFormat="false" ht="14.75" hidden="false" customHeight="true" outlineLevel="0" collapsed="false">
      <c r="A33" s="303"/>
      <c r="B33" s="48"/>
      <c r="C33" s="48"/>
      <c r="D33" s="48"/>
      <c r="E33" s="102"/>
      <c r="F33" s="42"/>
    </row>
    <row r="34" customFormat="false" ht="5.1" hidden="false" customHeight="true" outlineLevel="0" collapsed="false">
      <c r="A34" s="74"/>
      <c r="B34" s="74"/>
      <c r="C34" s="74"/>
      <c r="D34" s="74"/>
      <c r="E34" s="74"/>
      <c r="F34" s="74"/>
      <c r="G34" s="74"/>
      <c r="H34" s="74"/>
      <c r="I34" s="74"/>
      <c r="J34" s="74"/>
      <c r="K34" s="74"/>
      <c r="L34" s="74"/>
      <c r="M34" s="74"/>
      <c r="N34" s="74"/>
      <c r="O34" s="74"/>
      <c r="P34" s="74"/>
      <c r="Q34" s="74"/>
    </row>
    <row r="35" s="3" customFormat="true" ht="28.8" hidden="false" customHeight="true" outlineLevel="0" collapsed="false"/>
    <row r="36" customFormat="false" ht="14.65" hidden="false" customHeight="true" outlineLevel="0" collapsed="false">
      <c r="A36" s="381" t="s">
        <v>102</v>
      </c>
      <c r="B36" s="382" t="s">
        <v>269</v>
      </c>
      <c r="C36" s="382"/>
      <c r="E36" s="381" t="s">
        <v>102</v>
      </c>
      <c r="F36" s="382" t="s">
        <v>270</v>
      </c>
      <c r="G36" s="382"/>
    </row>
    <row r="37" customFormat="false" ht="14.65" hidden="false" customHeight="true" outlineLevel="0" collapsed="false">
      <c r="A37" s="381" t="s">
        <v>104</v>
      </c>
      <c r="B37" s="383" t="s">
        <v>179</v>
      </c>
      <c r="C37" s="384" t="n">
        <v>75000</v>
      </c>
      <c r="E37" s="381" t="s">
        <v>104</v>
      </c>
      <c r="F37" s="385" t="s">
        <v>271</v>
      </c>
      <c r="G37" s="386" t="n">
        <v>74000</v>
      </c>
    </row>
    <row r="38" customFormat="false" ht="14.65" hidden="false" customHeight="true" outlineLevel="0" collapsed="false">
      <c r="A38" s="381" t="s">
        <v>104</v>
      </c>
      <c r="B38" s="387" t="s">
        <v>182</v>
      </c>
      <c r="C38" s="388" t="n">
        <v>100000</v>
      </c>
      <c r="E38" s="389" t="s">
        <v>104</v>
      </c>
      <c r="F38" s="390" t="s">
        <v>272</v>
      </c>
      <c r="G38" s="391" t="n">
        <v>103000</v>
      </c>
    </row>
    <row r="39" customFormat="false" ht="14.65" hidden="false" customHeight="true" outlineLevel="0" collapsed="false">
      <c r="A39" s="381" t="s">
        <v>113</v>
      </c>
      <c r="B39" s="387" t="s">
        <v>185</v>
      </c>
      <c r="C39" s="388" t="n">
        <v>125000</v>
      </c>
      <c r="E39" s="389" t="s">
        <v>113</v>
      </c>
      <c r="F39" s="392" t="s">
        <v>273</v>
      </c>
      <c r="G39" s="393" t="n">
        <v>132000</v>
      </c>
    </row>
    <row r="40" customFormat="false" ht="14.65" hidden="false" customHeight="true" outlineLevel="0" collapsed="false">
      <c r="A40" s="381" t="s">
        <v>113</v>
      </c>
      <c r="B40" s="394" t="s">
        <v>189</v>
      </c>
      <c r="C40" s="395" t="n">
        <v>150000</v>
      </c>
      <c r="E40" s="381" t="s">
        <v>118</v>
      </c>
      <c r="F40" s="396" t="s">
        <v>117</v>
      </c>
      <c r="G40" s="397" t="n">
        <v>160000</v>
      </c>
    </row>
    <row r="41" customFormat="false" ht="14.65" hidden="false" customHeight="true" outlineLevel="0" collapsed="false">
      <c r="A41" s="381" t="s">
        <v>118</v>
      </c>
      <c r="B41" s="383" t="s">
        <v>192</v>
      </c>
      <c r="C41" s="384" t="n">
        <v>175000</v>
      </c>
      <c r="E41" s="381" t="s">
        <v>118</v>
      </c>
      <c r="F41" s="398" t="s">
        <v>121</v>
      </c>
      <c r="G41" s="399" t="n">
        <v>187000</v>
      </c>
    </row>
    <row r="42" customFormat="false" ht="14.65" hidden="false" customHeight="true" outlineLevel="0" collapsed="false">
      <c r="A42" s="381" t="s">
        <v>118</v>
      </c>
      <c r="B42" s="394" t="s">
        <v>195</v>
      </c>
      <c r="C42" s="395" t="n">
        <v>200000</v>
      </c>
      <c r="E42" s="381" t="s">
        <v>118</v>
      </c>
      <c r="F42" s="400" t="s">
        <v>124</v>
      </c>
      <c r="G42" s="401" t="n">
        <v>228000</v>
      </c>
    </row>
    <row r="43" customFormat="false" ht="14.65" hidden="false" customHeight="true" outlineLevel="0" collapsed="false">
      <c r="A43" s="381" t="s">
        <v>128</v>
      </c>
      <c r="B43" s="383" t="s">
        <v>274</v>
      </c>
      <c r="C43" s="384" t="n">
        <v>250000</v>
      </c>
      <c r="E43" s="381" t="s">
        <v>128</v>
      </c>
      <c r="F43" s="400" t="s">
        <v>127</v>
      </c>
      <c r="G43" s="401" t="n">
        <v>266000</v>
      </c>
    </row>
    <row r="44" customFormat="false" ht="14.65" hidden="false" customHeight="true" outlineLevel="0" collapsed="false">
      <c r="A44" s="381" t="s">
        <v>128</v>
      </c>
      <c r="B44" s="394" t="s">
        <v>275</v>
      </c>
      <c r="C44" s="395" t="n">
        <v>300000</v>
      </c>
    </row>
    <row r="46" customFormat="false" ht="28.8" hidden="false" customHeight="true" outlineLevel="0" collapsed="false">
      <c r="A46" s="2" t="s">
        <v>16</v>
      </c>
      <c r="B46" s="2" t="s">
        <v>16</v>
      </c>
      <c r="C46" s="2" t="s">
        <v>16</v>
      </c>
      <c r="D46" s="2" t="s">
        <v>16</v>
      </c>
      <c r="E46" s="2" t="s">
        <v>16</v>
      </c>
      <c r="F46" s="2" t="s">
        <v>16</v>
      </c>
    </row>
  </sheetData>
  <mergeCells count="34">
    <mergeCell ref="A1:F1"/>
    <mergeCell ref="B2:D2"/>
    <mergeCell ref="A3:Q3"/>
    <mergeCell ref="B4:D4"/>
    <mergeCell ref="B5:D5"/>
    <mergeCell ref="B6:D6"/>
    <mergeCell ref="B7:D7"/>
    <mergeCell ref="B8:D8"/>
    <mergeCell ref="A9:Q9"/>
    <mergeCell ref="B10:D10"/>
    <mergeCell ref="B11:D11"/>
    <mergeCell ref="B12:D12"/>
    <mergeCell ref="B13:D13"/>
    <mergeCell ref="B14:D14"/>
    <mergeCell ref="A15:Q15"/>
    <mergeCell ref="B16:D16"/>
    <mergeCell ref="B17:D17"/>
    <mergeCell ref="B18:D18"/>
    <mergeCell ref="B19:D19"/>
    <mergeCell ref="B20:D20"/>
    <mergeCell ref="A21:Q21"/>
    <mergeCell ref="B22:D22"/>
    <mergeCell ref="B23:D23"/>
    <mergeCell ref="B24:D24"/>
    <mergeCell ref="B25:D25"/>
    <mergeCell ref="B26:D27"/>
    <mergeCell ref="B28:D28"/>
    <mergeCell ref="A29:Q29"/>
    <mergeCell ref="B30:D30"/>
    <mergeCell ref="B31:D31"/>
    <mergeCell ref="B32:D32"/>
    <mergeCell ref="B33:D33"/>
    <mergeCell ref="A34:Q34"/>
    <mergeCell ref="A46:F46"/>
  </mergeCells>
  <printOptions headings="false" gridLines="false" gridLinesSet="true" horizontalCentered="false" verticalCentered="false"/>
  <pageMargins left="0.7875" right="0.7875" top="0.7875" bottom="0.78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T238"/>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L236" activeCellId="0" sqref="L236"/>
    </sheetView>
  </sheetViews>
  <sheetFormatPr defaultColWidth="8.4609375" defaultRowHeight="12.8" zeroHeight="false" outlineLevelRow="0" outlineLevelCol="0"/>
  <cols>
    <col collapsed="false" customWidth="true" hidden="false" outlineLevel="0" max="1" min="1" style="3" width="13.48"/>
    <col collapsed="false" customWidth="true" hidden="false" outlineLevel="0" max="3" min="2" style="3" width="11.48"/>
    <col collapsed="false" customWidth="true" hidden="false" outlineLevel="0" max="4" min="4" style="3" width="30.46"/>
    <col collapsed="false" customWidth="true" hidden="false" outlineLevel="0" max="5" min="5" style="3" width="14.48"/>
    <col collapsed="false" customWidth="true" hidden="false" outlineLevel="0" max="6" min="6" style="3" width="13.48"/>
    <col collapsed="false" customWidth="true" hidden="false" outlineLevel="0" max="7" min="7" style="121" width="13.48"/>
    <col collapsed="false" customWidth="true" hidden="false" outlineLevel="0" max="8" min="8" style="340" width="10.46"/>
    <col collapsed="false" customWidth="false" hidden="false" outlineLevel="0" max="9" min="9" style="121" width="8.48"/>
    <col collapsed="false" customWidth="true" hidden="false" outlineLevel="0" max="10" min="10" style="3" width="12.48"/>
    <col collapsed="false" customWidth="true" hidden="false" outlineLevel="0" max="12" min="11" style="3" width="9.47"/>
    <col collapsed="false" customWidth="true" hidden="false" outlineLevel="0" max="13" min="13" style="3" width="11.01"/>
    <col collapsed="false" customWidth="false" hidden="false" outlineLevel="0" max="15" min="14" style="3" width="8.48"/>
    <col collapsed="false" customWidth="true" hidden="false" outlineLevel="0" max="16" min="16" style="3" width="10.06"/>
    <col collapsed="false" customWidth="true" hidden="false" outlineLevel="0" max="17" min="17" style="3" width="11.48"/>
    <col collapsed="false" customWidth="true" hidden="false" outlineLevel="0" max="27" min="18" style="3" width="7.49"/>
    <col collapsed="false" customWidth="true" hidden="false" outlineLevel="0" max="28" min="28" style="3" width="14.48"/>
    <col collapsed="false" customWidth="true" hidden="false" outlineLevel="0" max="29" min="29" style="3" width="31.46"/>
    <col collapsed="false" customWidth="true" hidden="false" outlineLevel="0" max="257" min="30" style="3" width="7.49"/>
  </cols>
  <sheetData>
    <row r="1" customFormat="false" ht="12.8" hidden="false" customHeight="true" outlineLevel="0" collapsed="false">
      <c r="A1" s="402" t="s">
        <v>276</v>
      </c>
      <c r="B1" s="402" t="s">
        <v>277</v>
      </c>
      <c r="C1" s="402"/>
      <c r="D1" s="402"/>
      <c r="E1" s="402"/>
      <c r="F1" s="402" t="e">
        <f aca="false">E1*A1</f>
        <v>#VALUE!</v>
      </c>
      <c r="G1" s="403"/>
      <c r="H1" s="403"/>
      <c r="I1" s="404"/>
    </row>
    <row r="2" s="246" customFormat="true" ht="12.8" hidden="false" customHeight="true" outlineLevel="0" collapsed="false">
      <c r="A2" s="37" t="s">
        <v>27</v>
      </c>
      <c r="B2" s="37" t="s">
        <v>28</v>
      </c>
      <c r="C2" s="37"/>
      <c r="D2" s="37"/>
      <c r="E2" s="37" t="s">
        <v>29</v>
      </c>
      <c r="F2" s="37" t="s">
        <v>30</v>
      </c>
      <c r="G2" s="250"/>
      <c r="H2" s="405"/>
      <c r="I2" s="250"/>
    </row>
    <row r="3" customFormat="false" ht="17.4" hidden="false" customHeight="true" outlineLevel="0" collapsed="false">
      <c r="A3" s="38" t="s">
        <v>278</v>
      </c>
      <c r="B3" s="38"/>
      <c r="C3" s="38"/>
      <c r="D3" s="38"/>
      <c r="E3" s="38"/>
      <c r="F3" s="38"/>
      <c r="G3" s="38"/>
      <c r="H3" s="38"/>
      <c r="I3" s="38"/>
      <c r="J3" s="38"/>
      <c r="K3" s="38"/>
      <c r="L3" s="38"/>
      <c r="M3" s="38"/>
      <c r="N3" s="38"/>
      <c r="O3" s="38"/>
      <c r="P3" s="38"/>
      <c r="Q3" s="38"/>
    </row>
    <row r="4" customFormat="false" ht="12.8" hidden="false" customHeight="true" outlineLevel="0" collapsed="false">
      <c r="A4" s="126"/>
      <c r="B4" s="101" t="s">
        <v>279</v>
      </c>
      <c r="C4" s="101"/>
      <c r="D4" s="101"/>
      <c r="E4" s="223"/>
      <c r="F4" s="42"/>
      <c r="G4" s="103" t="s">
        <v>33</v>
      </c>
      <c r="H4" s="104" t="s">
        <v>34</v>
      </c>
      <c r="I4" s="45" t="s">
        <v>35</v>
      </c>
      <c r="J4" s="46" t="s">
        <v>36</v>
      </c>
      <c r="K4" s="45" t="s">
        <v>37</v>
      </c>
      <c r="L4" s="46" t="s">
        <v>38</v>
      </c>
      <c r="M4" s="45" t="s">
        <v>39</v>
      </c>
      <c r="N4" s="46" t="s">
        <v>40</v>
      </c>
      <c r="O4" s="45" t="s">
        <v>41</v>
      </c>
      <c r="P4" s="46" t="s">
        <v>42</v>
      </c>
      <c r="Q4" s="47" t="s">
        <v>43</v>
      </c>
    </row>
    <row r="5" customFormat="false" ht="11.45" hidden="false" customHeight="true" outlineLevel="0" collapsed="false">
      <c r="A5" s="180" t="n">
        <v>1</v>
      </c>
      <c r="B5" s="406" t="s">
        <v>280</v>
      </c>
      <c r="C5" s="406"/>
      <c r="D5" s="406"/>
      <c r="E5" s="343" t="n">
        <f aca="false">$Q5</f>
        <v>1941.1470075</v>
      </c>
      <c r="F5" s="42" t="n">
        <f aca="false">E5*A5</f>
        <v>1941.1470075</v>
      </c>
      <c r="G5" s="49" t="s">
        <v>281</v>
      </c>
      <c r="H5" s="132" t="n">
        <f aca="false">J20</f>
        <v>1123.65</v>
      </c>
      <c r="I5" s="133" t="n">
        <f aca="false">'INCREASE, LABOR, 911, WARRANTY,'!$A$5</f>
        <v>1.05</v>
      </c>
      <c r="J5" s="52" t="n">
        <f aca="false">I5*H5</f>
        <v>1179.8325</v>
      </c>
      <c r="K5" s="133" t="n">
        <f aca="false">'INCREASE, LABOR, 911, WARRANTY,'!$A$13</f>
        <v>1.07</v>
      </c>
      <c r="L5" s="52" t="n">
        <f aca="false">J5*K5</f>
        <v>1262.420775</v>
      </c>
      <c r="M5" s="133" t="n">
        <f aca="false">'INCREASE, LABOR, 911, WARRANTY,'!$A$17</f>
        <v>1.3</v>
      </c>
      <c r="N5" s="52" t="n">
        <f aca="false">L5*M5</f>
        <v>1641.1470075</v>
      </c>
      <c r="O5" s="53" t="n">
        <v>1</v>
      </c>
      <c r="P5" s="54" t="n">
        <f aca="false">'INCREASE, LABOR, 911, WARRANTY,'!$A$9</f>
        <v>300</v>
      </c>
      <c r="Q5" s="135" t="n">
        <f aca="false">(N5*O5)+(O5*P5)</f>
        <v>1941.1470075</v>
      </c>
    </row>
    <row r="6" customFormat="false" ht="11.45" hidden="false" customHeight="true" outlineLevel="0" collapsed="false">
      <c r="A6" s="407" t="n">
        <v>1</v>
      </c>
      <c r="B6" s="48" t="s">
        <v>282</v>
      </c>
      <c r="C6" s="48"/>
      <c r="D6" s="48"/>
      <c r="E6" s="408" t="n">
        <f aca="false">$Q6</f>
        <v>1537.91742</v>
      </c>
      <c r="F6" s="42" t="n">
        <f aca="false">E6*A6</f>
        <v>1537.91742</v>
      </c>
      <c r="G6" s="49" t="s">
        <v>91</v>
      </c>
      <c r="H6" s="50" t="n">
        <v>1105.62</v>
      </c>
      <c r="I6" s="136" t="n">
        <f aca="false">'INCREASE, LABOR, 911, WARRANTY,'!$A$6</f>
        <v>1</v>
      </c>
      <c r="J6" s="52" t="n">
        <f aca="false">I6*H6</f>
        <v>1105.62</v>
      </c>
      <c r="K6" s="133" t="n">
        <f aca="false">'INCREASE, LABOR, 911, WARRANTY,'!$A$13</f>
        <v>1.07</v>
      </c>
      <c r="L6" s="52" t="n">
        <f aca="false">J6*K6</f>
        <v>1183.0134</v>
      </c>
      <c r="M6" s="133" t="n">
        <f aca="false">'INCREASE, LABOR, 911, WARRANTY,'!$A$17</f>
        <v>1.3</v>
      </c>
      <c r="N6" s="52" t="n">
        <f aca="false">L6*M6</f>
        <v>1537.91742</v>
      </c>
      <c r="O6" s="53" t="n">
        <v>1</v>
      </c>
      <c r="P6" s="54" t="n">
        <v>0</v>
      </c>
      <c r="Q6" s="135" t="n">
        <f aca="false">(N6*O6)+(O6*P6)</f>
        <v>1537.91742</v>
      </c>
    </row>
    <row r="7" customFormat="false" ht="11.45" hidden="false" customHeight="true" outlineLevel="0" collapsed="false">
      <c r="A7" s="407" t="n">
        <v>1</v>
      </c>
      <c r="B7" s="126" t="s">
        <v>283</v>
      </c>
      <c r="C7" s="126"/>
      <c r="D7" s="126"/>
      <c r="E7" s="408" t="n">
        <f aca="false">$Q7</f>
        <v>328.60984</v>
      </c>
      <c r="F7" s="42" t="n">
        <f aca="false">E7*A7</f>
        <v>328.60984</v>
      </c>
      <c r="G7" s="49" t="s">
        <v>284</v>
      </c>
      <c r="H7" s="50" t="n">
        <v>236.24</v>
      </c>
      <c r="I7" s="136" t="n">
        <f aca="false">'INCREASE, LABOR, 911, WARRANTY,'!$A$6</f>
        <v>1</v>
      </c>
      <c r="J7" s="52" t="n">
        <f aca="false">I7*H7</f>
        <v>236.24</v>
      </c>
      <c r="K7" s="133" t="n">
        <f aca="false">'INCREASE, LABOR, 911, WARRANTY,'!$A$13</f>
        <v>1.07</v>
      </c>
      <c r="L7" s="52" t="n">
        <f aca="false">J7*K7</f>
        <v>252.7768</v>
      </c>
      <c r="M7" s="133" t="n">
        <f aca="false">'INCREASE, LABOR, 911, WARRANTY,'!$A$17</f>
        <v>1.3</v>
      </c>
      <c r="N7" s="52" t="n">
        <f aca="false">L7*M7</f>
        <v>328.60984</v>
      </c>
      <c r="O7" s="53" t="n">
        <v>1</v>
      </c>
      <c r="P7" s="54" t="n">
        <v>0</v>
      </c>
      <c r="Q7" s="135" t="n">
        <f aca="false">(N7*O7)+(O7*P7)</f>
        <v>328.60984</v>
      </c>
    </row>
    <row r="8" customFormat="false" ht="11.45" hidden="false" customHeight="true" outlineLevel="0" collapsed="false">
      <c r="A8" s="39" t="n">
        <v>1</v>
      </c>
      <c r="B8" s="48" t="s">
        <v>92</v>
      </c>
      <c r="C8" s="48"/>
      <c r="D8" s="48"/>
      <c r="E8" s="102" t="n">
        <f aca="false">$Q8</f>
        <v>300.01088</v>
      </c>
      <c r="F8" s="42" t="n">
        <f aca="false">E8*A8</f>
        <v>300.01088</v>
      </c>
      <c r="G8" s="66" t="s">
        <v>93</v>
      </c>
      <c r="H8" s="50" t="n">
        <v>215.68</v>
      </c>
      <c r="I8" s="136" t="n">
        <f aca="false">'INCREASE, LABOR, 911, WARRANTY,'!$A$6</f>
        <v>1</v>
      </c>
      <c r="J8" s="52" t="n">
        <f aca="false">H8*I8</f>
        <v>215.68</v>
      </c>
      <c r="K8" s="133" t="n">
        <f aca="false">'INCREASE, LABOR, 911, WARRANTY,'!$A$13</f>
        <v>1.07</v>
      </c>
      <c r="L8" s="52" t="n">
        <f aca="false">J8*K8</f>
        <v>230.7776</v>
      </c>
      <c r="M8" s="133" t="n">
        <f aca="false">'INCREASE, LABOR, 911, WARRANTY,'!$A$17</f>
        <v>1.3</v>
      </c>
      <c r="N8" s="52" t="n">
        <f aca="false">L8*M8</f>
        <v>300.01088</v>
      </c>
      <c r="O8" s="53" t="n">
        <v>1</v>
      </c>
      <c r="P8" s="54" t="n">
        <v>0</v>
      </c>
      <c r="Q8" s="135" t="n">
        <f aca="false">(N8*O8)+(O8*P8)</f>
        <v>300.01088</v>
      </c>
    </row>
    <row r="9" customFormat="false" ht="11.45" hidden="false" customHeight="true" outlineLevel="0" collapsed="false">
      <c r="A9" s="180" t="n">
        <v>1</v>
      </c>
      <c r="B9" s="184" t="s">
        <v>94</v>
      </c>
      <c r="C9" s="184"/>
      <c r="D9" s="184"/>
      <c r="E9" s="102" t="n">
        <f aca="false">$Q9</f>
        <v>270.00701</v>
      </c>
      <c r="F9" s="42" t="n">
        <f aca="false">E9*A9</f>
        <v>270.00701</v>
      </c>
      <c r="G9" s="66" t="s">
        <v>95</v>
      </c>
      <c r="H9" s="50" t="n">
        <v>194.11</v>
      </c>
      <c r="I9" s="136" t="n">
        <f aca="false">'INCREASE, LABOR, 911, WARRANTY,'!$A$6</f>
        <v>1</v>
      </c>
      <c r="J9" s="52" t="n">
        <f aca="false">H9*I9</f>
        <v>194.11</v>
      </c>
      <c r="K9" s="133" t="n">
        <f aca="false">'INCREASE, LABOR, 911, WARRANTY,'!$A$13</f>
        <v>1.07</v>
      </c>
      <c r="L9" s="52" t="n">
        <f aca="false">J9*K9</f>
        <v>207.6977</v>
      </c>
      <c r="M9" s="133" t="n">
        <f aca="false">'INCREASE, LABOR, 911, WARRANTY,'!$A$17</f>
        <v>1.3</v>
      </c>
      <c r="N9" s="52" t="n">
        <f aca="false">L9*M9</f>
        <v>270.00701</v>
      </c>
      <c r="O9" s="53" t="n">
        <v>1</v>
      </c>
      <c r="P9" s="54" t="n">
        <v>0</v>
      </c>
      <c r="Q9" s="135" t="n">
        <f aca="false">(N9*O9)+(O9*P9)</f>
        <v>270.00701</v>
      </c>
    </row>
    <row r="10" customFormat="false" ht="11.45" hidden="false" customHeight="true" outlineLevel="0" collapsed="false">
      <c r="A10" s="39" t="n">
        <v>1</v>
      </c>
      <c r="B10" s="48" t="s">
        <v>115</v>
      </c>
      <c r="C10" s="48"/>
      <c r="D10" s="48"/>
      <c r="E10" s="102" t="n">
        <f aca="false">$Q10</f>
        <v>485</v>
      </c>
      <c r="F10" s="42" t="n">
        <f aca="false">E10*A10</f>
        <v>485</v>
      </c>
      <c r="G10" s="49" t="s">
        <v>97</v>
      </c>
      <c r="H10" s="78" t="n">
        <f aca="false">'INCREASE, LABOR, 911, WARRANTY,'!$C$30</f>
        <v>485</v>
      </c>
      <c r="I10" s="138" t="n">
        <f aca="false">'INCREASE, LABOR, 911, WARRANTY,'!$A$6</f>
        <v>1</v>
      </c>
      <c r="J10" s="59" t="n">
        <f aca="false">H10*I10</f>
        <v>485</v>
      </c>
      <c r="K10" s="409" t="n">
        <f aca="false">'INCREASE, LABOR, 911, WARRANTY,'!$A$6</f>
        <v>1</v>
      </c>
      <c r="L10" s="59" t="n">
        <f aca="false">J10*K10</f>
        <v>485</v>
      </c>
      <c r="M10" s="409" t="n">
        <f aca="false">'INCREASE, LABOR, 911, WARRANTY,'!$A$6</f>
        <v>1</v>
      </c>
      <c r="N10" s="59" t="n">
        <f aca="false">L10*M10</f>
        <v>485</v>
      </c>
      <c r="O10" s="60" t="n">
        <v>1</v>
      </c>
      <c r="P10" s="61" t="n">
        <v>0</v>
      </c>
      <c r="Q10" s="108" t="n">
        <f aca="false">(N10*O10)+(O10*P10)</f>
        <v>485</v>
      </c>
    </row>
    <row r="11" customFormat="false" ht="11.45" hidden="false" customHeight="true" outlineLevel="0" collapsed="false">
      <c r="A11" s="39" t="n">
        <v>16</v>
      </c>
      <c r="B11" s="48" t="s">
        <v>96</v>
      </c>
      <c r="C11" s="48"/>
      <c r="D11" s="48"/>
      <c r="E11" s="102" t="n">
        <f aca="false">'INCREASE, LABOR, 911, WARRANTY,'!$C$5</f>
        <v>175</v>
      </c>
      <c r="F11" s="42" t="n">
        <f aca="false">E11*A11</f>
        <v>2800</v>
      </c>
      <c r="G11" s="109" t="s">
        <v>91</v>
      </c>
      <c r="H11" s="110" t="n">
        <v>1005.11</v>
      </c>
      <c r="I11" s="66"/>
      <c r="J11" s="64"/>
      <c r="K11" s="67"/>
      <c r="L11" s="68"/>
      <c r="M11" s="64"/>
      <c r="N11" s="143"/>
      <c r="O11" s="64"/>
      <c r="P11" s="67" t="s">
        <v>51</v>
      </c>
      <c r="Q11" s="62" t="n">
        <f aca="false">SUM(Q5:Q10)</f>
        <v>4862.6921575</v>
      </c>
    </row>
    <row r="12" customFormat="false" ht="11.45" hidden="false" customHeight="true" outlineLevel="0" collapsed="false">
      <c r="A12" s="126"/>
      <c r="B12" s="260" t="s">
        <v>285</v>
      </c>
      <c r="C12" s="260"/>
      <c r="D12" s="260"/>
      <c r="E12" s="200"/>
      <c r="F12" s="57" t="n">
        <f aca="false">SUM(F5:F11)</f>
        <v>7662.6921575</v>
      </c>
      <c r="G12" s="64"/>
      <c r="H12" s="64"/>
      <c r="I12" s="64"/>
      <c r="J12" s="64"/>
      <c r="K12" s="64"/>
      <c r="L12" s="64"/>
      <c r="M12" s="64"/>
      <c r="N12" s="64"/>
      <c r="O12" s="64"/>
      <c r="P12" s="64"/>
    </row>
    <row r="13" customFormat="false" ht="11.5" hidden="false" customHeight="true" outlineLevel="0" collapsed="false">
      <c r="A13" s="310"/>
      <c r="B13" s="406"/>
      <c r="C13" s="406"/>
      <c r="D13" s="406"/>
      <c r="E13" s="102"/>
      <c r="F13" s="42" t="n">
        <f aca="false">E13*A13</f>
        <v>0</v>
      </c>
      <c r="G13" s="64"/>
      <c r="H13" s="147" t="s">
        <v>286</v>
      </c>
      <c r="I13" s="148" t="s">
        <v>99</v>
      </c>
      <c r="J13" s="149" t="s">
        <v>100</v>
      </c>
      <c r="K13" s="149" t="s">
        <v>101</v>
      </c>
      <c r="L13" s="150" t="s">
        <v>102</v>
      </c>
      <c r="M13" s="1"/>
      <c r="N13" s="1"/>
      <c r="O13" s="1"/>
      <c r="P13" s="64"/>
      <c r="Q13" s="64"/>
    </row>
    <row r="14" customFormat="false" ht="11.5" hidden="false" customHeight="true" outlineLevel="0" collapsed="false">
      <c r="A14" s="303"/>
      <c r="B14" s="410"/>
      <c r="C14" s="410"/>
      <c r="D14" s="410"/>
      <c r="E14" s="102"/>
      <c r="F14" s="42" t="n">
        <f aca="false">E14*A14</f>
        <v>0</v>
      </c>
      <c r="G14" s="64"/>
      <c r="H14" s="411" t="s">
        <v>287</v>
      </c>
      <c r="I14" s="192" t="n">
        <v>40000</v>
      </c>
      <c r="J14" s="412" t="n">
        <v>1123.65</v>
      </c>
      <c r="K14" s="228" t="n">
        <v>0.96</v>
      </c>
      <c r="L14" s="155" t="s">
        <v>288</v>
      </c>
      <c r="M14" s="413" t="n">
        <v>1021.5</v>
      </c>
      <c r="N14" s="1"/>
      <c r="O14" s="1"/>
      <c r="P14" s="64"/>
      <c r="Q14" s="64"/>
    </row>
    <row r="15" customFormat="false" ht="11.5" hidden="false" customHeight="true" outlineLevel="0" collapsed="false">
      <c r="A15" s="303"/>
      <c r="B15" s="406"/>
      <c r="C15" s="406"/>
      <c r="D15" s="406"/>
      <c r="E15" s="102"/>
      <c r="F15" s="42" t="n">
        <f aca="false">E15*A15</f>
        <v>0</v>
      </c>
      <c r="G15" s="64"/>
      <c r="H15" s="414"/>
      <c r="I15" s="196"/>
      <c r="J15" s="415"/>
      <c r="K15" s="232"/>
      <c r="L15" s="233"/>
      <c r="M15" s="1"/>
      <c r="N15" s="1"/>
      <c r="O15" s="1"/>
      <c r="P15" s="64"/>
      <c r="Q15" s="64"/>
    </row>
    <row r="16" customFormat="false" ht="11.5" hidden="false" customHeight="true" outlineLevel="0" collapsed="false">
      <c r="A16" s="303"/>
      <c r="B16" s="406"/>
      <c r="C16" s="406"/>
      <c r="D16" s="406"/>
      <c r="E16" s="102"/>
      <c r="F16" s="42" t="n">
        <f aca="false">E16*A16</f>
        <v>0</v>
      </c>
      <c r="G16" s="64"/>
      <c r="H16" s="414"/>
      <c r="I16" s="196"/>
      <c r="J16" s="415"/>
      <c r="K16" s="232"/>
      <c r="L16" s="233"/>
      <c r="M16" s="1"/>
      <c r="N16" s="1"/>
      <c r="O16" s="1"/>
      <c r="P16" s="64"/>
      <c r="Q16" s="64"/>
    </row>
    <row r="17" customFormat="false" ht="11.5" hidden="false" customHeight="true" outlineLevel="0" collapsed="false">
      <c r="A17" s="310"/>
      <c r="B17" s="406"/>
      <c r="C17" s="406"/>
      <c r="D17" s="406"/>
      <c r="E17" s="102"/>
      <c r="F17" s="42" t="n">
        <f aca="false">E17*A17</f>
        <v>0</v>
      </c>
      <c r="G17" s="64"/>
      <c r="H17" s="414"/>
      <c r="I17" s="196"/>
      <c r="J17" s="415"/>
      <c r="K17" s="232"/>
      <c r="L17" s="233"/>
      <c r="M17" s="1"/>
      <c r="N17" s="1"/>
      <c r="O17" s="1"/>
      <c r="P17" s="64"/>
      <c r="Q17" s="64"/>
    </row>
    <row r="18" customFormat="false" ht="11.5" hidden="false" customHeight="true" outlineLevel="0" collapsed="false">
      <c r="A18" s="303"/>
      <c r="B18" s="406"/>
      <c r="C18" s="406"/>
      <c r="D18" s="406"/>
      <c r="E18" s="102"/>
      <c r="F18" s="42" t="n">
        <f aca="false">E18*A18</f>
        <v>0</v>
      </c>
      <c r="G18" s="64"/>
      <c r="H18" s="414"/>
      <c r="I18" s="196"/>
      <c r="J18" s="415"/>
      <c r="K18" s="232"/>
      <c r="L18" s="233"/>
      <c r="M18" s="1"/>
      <c r="N18" s="1"/>
      <c r="O18" s="1"/>
      <c r="P18" s="64"/>
      <c r="Q18" s="64"/>
    </row>
    <row r="19" s="3" customFormat="true" ht="11.5" hidden="false" customHeight="true" outlineLevel="0" collapsed="false">
      <c r="A19" s="303"/>
      <c r="B19" s="406"/>
      <c r="C19" s="406"/>
      <c r="D19" s="406"/>
      <c r="E19" s="102"/>
      <c r="F19" s="42" t="n">
        <f aca="false">E19*A19</f>
        <v>0</v>
      </c>
      <c r="H19" s="416"/>
      <c r="I19" s="417"/>
      <c r="J19" s="418"/>
      <c r="K19" s="241"/>
      <c r="L19" s="218"/>
      <c r="M19" s="1"/>
      <c r="N19" s="1"/>
      <c r="O19" s="1"/>
    </row>
    <row r="20" s="3" customFormat="true" ht="11.5" hidden="false" customHeight="true" outlineLevel="0" collapsed="false">
      <c r="A20" s="303"/>
      <c r="B20" s="406"/>
      <c r="C20" s="406"/>
      <c r="D20" s="406"/>
      <c r="E20" s="102"/>
      <c r="F20" s="42" t="n">
        <f aca="false">E20*A20</f>
        <v>0</v>
      </c>
      <c r="I20" s="177" t="s">
        <v>105</v>
      </c>
      <c r="J20" s="178" t="n">
        <f aca="false">SUM(J14:J19)/COUNTA(J14:J19)</f>
        <v>1123.65</v>
      </c>
      <c r="K20" s="179"/>
    </row>
    <row r="21" s="3" customFormat="true" ht="11.5" hidden="false" customHeight="true" outlineLevel="0" collapsed="false">
      <c r="A21" s="303"/>
      <c r="B21" s="406"/>
      <c r="C21" s="406"/>
      <c r="D21" s="406"/>
      <c r="E21" s="102"/>
      <c r="F21" s="42"/>
      <c r="L21" s="176"/>
    </row>
    <row r="22" customFormat="false" ht="5.1" hidden="false" customHeight="true" outlineLevel="0" collapsed="false">
      <c r="A22" s="74"/>
      <c r="B22" s="74"/>
      <c r="C22" s="74"/>
      <c r="D22" s="74"/>
      <c r="E22" s="74"/>
      <c r="F22" s="74"/>
      <c r="G22" s="74"/>
      <c r="H22" s="74"/>
      <c r="I22" s="74"/>
      <c r="J22" s="74"/>
      <c r="K22" s="74"/>
      <c r="L22" s="74"/>
      <c r="M22" s="74"/>
      <c r="N22" s="74"/>
      <c r="O22" s="74"/>
      <c r="P22" s="74"/>
      <c r="Q22" s="74"/>
    </row>
    <row r="23" customFormat="false" ht="12.8" hidden="false" customHeight="true" outlineLevel="0" collapsed="false">
      <c r="A23" s="126"/>
      <c r="B23" s="101" t="s">
        <v>279</v>
      </c>
      <c r="C23" s="101"/>
      <c r="D23" s="101"/>
      <c r="E23" s="223"/>
      <c r="F23" s="42"/>
      <c r="G23" s="103" t="s">
        <v>33</v>
      </c>
      <c r="H23" s="104" t="s">
        <v>34</v>
      </c>
      <c r="I23" s="45" t="s">
        <v>35</v>
      </c>
      <c r="J23" s="46" t="s">
        <v>36</v>
      </c>
      <c r="K23" s="45" t="s">
        <v>37</v>
      </c>
      <c r="L23" s="46" t="s">
        <v>38</v>
      </c>
      <c r="M23" s="45" t="s">
        <v>39</v>
      </c>
      <c r="N23" s="46" t="s">
        <v>40</v>
      </c>
      <c r="O23" s="45" t="s">
        <v>41</v>
      </c>
      <c r="P23" s="46" t="s">
        <v>42</v>
      </c>
      <c r="Q23" s="47" t="s">
        <v>43</v>
      </c>
    </row>
    <row r="24" customFormat="false" ht="11.45" hidden="false" customHeight="true" outlineLevel="0" collapsed="false">
      <c r="A24" s="180" t="n">
        <v>1</v>
      </c>
      <c r="B24" s="406" t="s">
        <v>289</v>
      </c>
      <c r="C24" s="406"/>
      <c r="D24" s="406"/>
      <c r="E24" s="343" t="n">
        <f aca="false">$Q24</f>
        <v>2065.863372</v>
      </c>
      <c r="F24" s="42" t="n">
        <f aca="false">E24*A24</f>
        <v>2065.863372</v>
      </c>
      <c r="G24" s="49" t="s">
        <v>281</v>
      </c>
      <c r="H24" s="132" t="n">
        <f aca="false">J39</f>
        <v>1209.04</v>
      </c>
      <c r="I24" s="133" t="n">
        <f aca="false">'INCREASE, LABOR, 911, WARRANTY,'!$A$5</f>
        <v>1.05</v>
      </c>
      <c r="J24" s="52" t="n">
        <f aca="false">I24*H24</f>
        <v>1269.492</v>
      </c>
      <c r="K24" s="133" t="n">
        <f aca="false">'INCREASE, LABOR, 911, WARRANTY,'!$A$13</f>
        <v>1.07</v>
      </c>
      <c r="L24" s="52" t="n">
        <f aca="false">J24*K24</f>
        <v>1358.35644</v>
      </c>
      <c r="M24" s="133" t="n">
        <f aca="false">'INCREASE, LABOR, 911, WARRANTY,'!$A$17</f>
        <v>1.3</v>
      </c>
      <c r="N24" s="52" t="n">
        <f aca="false">L24*M24</f>
        <v>1765.863372</v>
      </c>
      <c r="O24" s="53" t="n">
        <v>1</v>
      </c>
      <c r="P24" s="54" t="n">
        <f aca="false">'INCREASE, LABOR, 911, WARRANTY,'!$A$9</f>
        <v>300</v>
      </c>
      <c r="Q24" s="135" t="n">
        <f aca="false">(N24*O24)+(O24*P24)</f>
        <v>2065.863372</v>
      </c>
    </row>
    <row r="25" customFormat="false" ht="11.45" hidden="false" customHeight="true" outlineLevel="0" collapsed="false">
      <c r="A25" s="407" t="n">
        <v>1</v>
      </c>
      <c r="B25" s="48" t="s">
        <v>282</v>
      </c>
      <c r="C25" s="48"/>
      <c r="D25" s="48"/>
      <c r="E25" s="408" t="n">
        <f aca="false">$Q25</f>
        <v>1537.91742</v>
      </c>
      <c r="F25" s="42" t="n">
        <f aca="false">E25*A25</f>
        <v>1537.91742</v>
      </c>
      <c r="G25" s="49" t="s">
        <v>91</v>
      </c>
      <c r="H25" s="50" t="n">
        <v>1105.62</v>
      </c>
      <c r="I25" s="136" t="n">
        <f aca="false">'INCREASE, LABOR, 911, WARRANTY,'!$A$6</f>
        <v>1</v>
      </c>
      <c r="J25" s="52" t="n">
        <f aca="false">I25*H25</f>
        <v>1105.62</v>
      </c>
      <c r="K25" s="133" t="n">
        <f aca="false">'INCREASE, LABOR, 911, WARRANTY,'!$A$13</f>
        <v>1.07</v>
      </c>
      <c r="L25" s="52" t="n">
        <f aca="false">J25*K25</f>
        <v>1183.0134</v>
      </c>
      <c r="M25" s="133" t="n">
        <f aca="false">'INCREASE, LABOR, 911, WARRANTY,'!$A$17</f>
        <v>1.3</v>
      </c>
      <c r="N25" s="52" t="n">
        <f aca="false">L25*M25</f>
        <v>1537.91742</v>
      </c>
      <c r="O25" s="53" t="n">
        <v>1</v>
      </c>
      <c r="P25" s="54" t="n">
        <v>0</v>
      </c>
      <c r="Q25" s="135" t="n">
        <f aca="false">(N25*O25)+(O25*P25)</f>
        <v>1537.91742</v>
      </c>
    </row>
    <row r="26" customFormat="false" ht="11.45" hidden="false" customHeight="true" outlineLevel="0" collapsed="false">
      <c r="A26" s="407" t="n">
        <v>1</v>
      </c>
      <c r="B26" s="126" t="s">
        <v>283</v>
      </c>
      <c r="C26" s="126"/>
      <c r="D26" s="126"/>
      <c r="E26" s="408" t="n">
        <f aca="false">$Q26</f>
        <v>328.60984</v>
      </c>
      <c r="F26" s="42" t="n">
        <f aca="false">E26*A26</f>
        <v>328.60984</v>
      </c>
      <c r="G26" s="49" t="s">
        <v>284</v>
      </c>
      <c r="H26" s="50" t="n">
        <v>236.24</v>
      </c>
      <c r="I26" s="136" t="n">
        <f aca="false">'INCREASE, LABOR, 911, WARRANTY,'!$A$6</f>
        <v>1</v>
      </c>
      <c r="J26" s="52" t="n">
        <f aca="false">I26*H26</f>
        <v>236.24</v>
      </c>
      <c r="K26" s="133" t="n">
        <f aca="false">'INCREASE, LABOR, 911, WARRANTY,'!$A$13</f>
        <v>1.07</v>
      </c>
      <c r="L26" s="52" t="n">
        <f aca="false">J26*K26</f>
        <v>252.7768</v>
      </c>
      <c r="M26" s="133" t="n">
        <f aca="false">'INCREASE, LABOR, 911, WARRANTY,'!$A$17</f>
        <v>1.3</v>
      </c>
      <c r="N26" s="52" t="n">
        <f aca="false">L26*M26</f>
        <v>328.60984</v>
      </c>
      <c r="O26" s="53" t="n">
        <v>1</v>
      </c>
      <c r="P26" s="54" t="n">
        <v>0</v>
      </c>
      <c r="Q26" s="135" t="n">
        <f aca="false">(N26*O26)+(O26*P26)</f>
        <v>328.60984</v>
      </c>
    </row>
    <row r="27" customFormat="false" ht="11.45" hidden="false" customHeight="true" outlineLevel="0" collapsed="false">
      <c r="A27" s="39" t="n">
        <v>1</v>
      </c>
      <c r="B27" s="48" t="s">
        <v>92</v>
      </c>
      <c r="C27" s="48"/>
      <c r="D27" s="48"/>
      <c r="E27" s="102" t="n">
        <f aca="false">$Q27</f>
        <v>300.01088</v>
      </c>
      <c r="F27" s="42" t="n">
        <f aca="false">E27*A27</f>
        <v>300.01088</v>
      </c>
      <c r="G27" s="66" t="s">
        <v>93</v>
      </c>
      <c r="H27" s="50" t="n">
        <v>215.68</v>
      </c>
      <c r="I27" s="136" t="n">
        <f aca="false">'INCREASE, LABOR, 911, WARRANTY,'!$A$6</f>
        <v>1</v>
      </c>
      <c r="J27" s="52" t="n">
        <f aca="false">H27*I27</f>
        <v>215.68</v>
      </c>
      <c r="K27" s="133" t="n">
        <f aca="false">'INCREASE, LABOR, 911, WARRANTY,'!$A$13</f>
        <v>1.07</v>
      </c>
      <c r="L27" s="52" t="n">
        <f aca="false">J27*K27</f>
        <v>230.7776</v>
      </c>
      <c r="M27" s="133" t="n">
        <f aca="false">'INCREASE, LABOR, 911, WARRANTY,'!$A$17</f>
        <v>1.3</v>
      </c>
      <c r="N27" s="52" t="n">
        <f aca="false">L27*M27</f>
        <v>300.01088</v>
      </c>
      <c r="O27" s="53" t="n">
        <v>1</v>
      </c>
      <c r="P27" s="54" t="n">
        <v>0</v>
      </c>
      <c r="Q27" s="135" t="n">
        <f aca="false">(N27*O27)+(O27*P27)</f>
        <v>300.01088</v>
      </c>
    </row>
    <row r="28" customFormat="false" ht="11.45" hidden="false" customHeight="true" outlineLevel="0" collapsed="false">
      <c r="A28" s="180" t="n">
        <v>1</v>
      </c>
      <c r="B28" s="184" t="s">
        <v>94</v>
      </c>
      <c r="C28" s="184"/>
      <c r="D28" s="184"/>
      <c r="E28" s="102" t="n">
        <f aca="false">$Q28</f>
        <v>270.00701</v>
      </c>
      <c r="F28" s="42" t="n">
        <f aca="false">E28*A28</f>
        <v>270.00701</v>
      </c>
      <c r="G28" s="66" t="s">
        <v>95</v>
      </c>
      <c r="H28" s="50" t="n">
        <v>194.11</v>
      </c>
      <c r="I28" s="136" t="n">
        <f aca="false">'INCREASE, LABOR, 911, WARRANTY,'!$A$6</f>
        <v>1</v>
      </c>
      <c r="J28" s="52" t="n">
        <f aca="false">H28*I28</f>
        <v>194.11</v>
      </c>
      <c r="K28" s="133" t="n">
        <f aca="false">'INCREASE, LABOR, 911, WARRANTY,'!$A$13</f>
        <v>1.07</v>
      </c>
      <c r="L28" s="52" t="n">
        <f aca="false">J28*K28</f>
        <v>207.6977</v>
      </c>
      <c r="M28" s="133" t="n">
        <f aca="false">'INCREASE, LABOR, 911, WARRANTY,'!$A$17</f>
        <v>1.3</v>
      </c>
      <c r="N28" s="52" t="n">
        <f aca="false">L28*M28</f>
        <v>270.00701</v>
      </c>
      <c r="O28" s="53" t="n">
        <v>1</v>
      </c>
      <c r="P28" s="54" t="n">
        <v>0</v>
      </c>
      <c r="Q28" s="135" t="n">
        <f aca="false">(N28*O28)+(O28*P28)</f>
        <v>270.00701</v>
      </c>
    </row>
    <row r="29" customFormat="false" ht="11.45" hidden="false" customHeight="true" outlineLevel="0" collapsed="false">
      <c r="A29" s="39" t="n">
        <v>1</v>
      </c>
      <c r="B29" s="48" t="s">
        <v>115</v>
      </c>
      <c r="C29" s="48"/>
      <c r="D29" s="48"/>
      <c r="E29" s="102" t="n">
        <f aca="false">$Q29</f>
        <v>485</v>
      </c>
      <c r="F29" s="42" t="n">
        <f aca="false">E29*A29</f>
        <v>485</v>
      </c>
      <c r="G29" s="49" t="s">
        <v>97</v>
      </c>
      <c r="H29" s="78" t="n">
        <f aca="false">'INCREASE, LABOR, 911, WARRANTY,'!$C$30</f>
        <v>485</v>
      </c>
      <c r="I29" s="138" t="n">
        <f aca="false">'INCREASE, LABOR, 911, WARRANTY,'!$A$6</f>
        <v>1</v>
      </c>
      <c r="J29" s="59" t="n">
        <f aca="false">H29*I29</f>
        <v>485</v>
      </c>
      <c r="K29" s="409" t="n">
        <f aca="false">'INCREASE, LABOR, 911, WARRANTY,'!$A$6</f>
        <v>1</v>
      </c>
      <c r="L29" s="59" t="n">
        <f aca="false">J29*K29</f>
        <v>485</v>
      </c>
      <c r="M29" s="409" t="n">
        <f aca="false">'INCREASE, LABOR, 911, WARRANTY,'!$A$6</f>
        <v>1</v>
      </c>
      <c r="N29" s="59" t="n">
        <f aca="false">L29*M29</f>
        <v>485</v>
      </c>
      <c r="O29" s="60" t="n">
        <v>1</v>
      </c>
      <c r="P29" s="61" t="n">
        <v>0</v>
      </c>
      <c r="Q29" s="108" t="n">
        <f aca="false">(N29*O29)+(O29*P29)</f>
        <v>485</v>
      </c>
    </row>
    <row r="30" customFormat="false" ht="11.45" hidden="false" customHeight="true" outlineLevel="0" collapsed="false">
      <c r="A30" s="39" t="n">
        <v>16</v>
      </c>
      <c r="B30" s="48" t="s">
        <v>96</v>
      </c>
      <c r="C30" s="48"/>
      <c r="D30" s="48"/>
      <c r="E30" s="102" t="n">
        <f aca="false">'INCREASE, LABOR, 911, WARRANTY,'!$C$5</f>
        <v>175</v>
      </c>
      <c r="F30" s="42" t="n">
        <f aca="false">E30*A30</f>
        <v>2800</v>
      </c>
      <c r="G30" s="109" t="s">
        <v>91</v>
      </c>
      <c r="H30" s="110" t="n">
        <v>1005.11</v>
      </c>
      <c r="I30" s="66"/>
      <c r="J30" s="64"/>
      <c r="K30" s="67"/>
      <c r="L30" s="68"/>
      <c r="M30" s="64"/>
      <c r="N30" s="143"/>
      <c r="O30" s="64"/>
      <c r="P30" s="67" t="s">
        <v>51</v>
      </c>
      <c r="Q30" s="62" t="n">
        <f aca="false">SUM(Q24:Q29)</f>
        <v>4987.408522</v>
      </c>
    </row>
    <row r="31" customFormat="false" ht="11.45" hidden="false" customHeight="true" outlineLevel="0" collapsed="false">
      <c r="A31" s="126"/>
      <c r="B31" s="260" t="s">
        <v>290</v>
      </c>
      <c r="C31" s="260"/>
      <c r="D31" s="260"/>
      <c r="E31" s="200"/>
      <c r="F31" s="57" t="n">
        <f aca="false">SUM(F24:F30)</f>
        <v>7787.408522</v>
      </c>
      <c r="G31" s="64"/>
      <c r="H31" s="64"/>
      <c r="I31" s="64"/>
      <c r="J31" s="64"/>
      <c r="K31" s="64"/>
      <c r="L31" s="64"/>
      <c r="M31" s="64"/>
      <c r="N31" s="64"/>
      <c r="O31" s="64"/>
      <c r="P31" s="64"/>
    </row>
    <row r="32" customFormat="false" ht="11.5" hidden="false" customHeight="true" outlineLevel="0" collapsed="false">
      <c r="A32" s="310"/>
      <c r="B32" s="406"/>
      <c r="C32" s="406"/>
      <c r="D32" s="406"/>
      <c r="E32" s="102"/>
      <c r="F32" s="42" t="n">
        <f aca="false">E32*A32</f>
        <v>0</v>
      </c>
      <c r="G32" s="64"/>
      <c r="H32" s="147" t="s">
        <v>286</v>
      </c>
      <c r="I32" s="148" t="s">
        <v>99</v>
      </c>
      <c r="J32" s="149" t="s">
        <v>100</v>
      </c>
      <c r="K32" s="149" t="s">
        <v>101</v>
      </c>
      <c r="L32" s="150" t="s">
        <v>102</v>
      </c>
      <c r="M32" s="1"/>
      <c r="N32" s="1"/>
      <c r="O32" s="1"/>
      <c r="P32" s="64"/>
      <c r="Q32" s="64"/>
    </row>
    <row r="33" customFormat="false" ht="11.5" hidden="false" customHeight="true" outlineLevel="0" collapsed="false">
      <c r="A33" s="303"/>
      <c r="B33" s="410"/>
      <c r="C33" s="410"/>
      <c r="D33" s="410"/>
      <c r="E33" s="102"/>
      <c r="F33" s="42" t="n">
        <f aca="false">E33*A33</f>
        <v>0</v>
      </c>
      <c r="G33" s="64"/>
      <c r="H33" s="414" t="s">
        <v>291</v>
      </c>
      <c r="I33" s="196" t="n">
        <v>60000</v>
      </c>
      <c r="J33" s="415" t="n">
        <v>1209.04</v>
      </c>
      <c r="K33" s="232" t="n">
        <v>0.96</v>
      </c>
      <c r="L33" s="233" t="s">
        <v>288</v>
      </c>
      <c r="M33" s="419" t="n">
        <v>1099.13</v>
      </c>
      <c r="N33" s="1"/>
      <c r="O33" s="1"/>
      <c r="P33" s="64"/>
      <c r="Q33" s="64"/>
    </row>
    <row r="34" customFormat="false" ht="11.5" hidden="false" customHeight="true" outlineLevel="0" collapsed="false">
      <c r="A34" s="303"/>
      <c r="B34" s="406"/>
      <c r="C34" s="406"/>
      <c r="D34" s="406"/>
      <c r="E34" s="102"/>
      <c r="F34" s="42" t="n">
        <f aca="false">E34*A34</f>
        <v>0</v>
      </c>
      <c r="G34" s="64"/>
      <c r="H34" s="414"/>
      <c r="I34" s="196"/>
      <c r="J34" s="415"/>
      <c r="K34" s="232"/>
      <c r="L34" s="233"/>
      <c r="M34" s="1"/>
      <c r="N34" s="1"/>
      <c r="O34" s="1"/>
      <c r="P34" s="64"/>
      <c r="Q34" s="64"/>
    </row>
    <row r="35" customFormat="false" ht="11.5" hidden="false" customHeight="true" outlineLevel="0" collapsed="false">
      <c r="A35" s="303"/>
      <c r="B35" s="406"/>
      <c r="C35" s="406"/>
      <c r="D35" s="406"/>
      <c r="E35" s="102"/>
      <c r="F35" s="42" t="n">
        <f aca="false">E35*A35</f>
        <v>0</v>
      </c>
      <c r="G35" s="64"/>
      <c r="H35" s="414"/>
      <c r="I35" s="196"/>
      <c r="J35" s="415"/>
      <c r="K35" s="232"/>
      <c r="L35" s="233"/>
      <c r="M35" s="1"/>
      <c r="N35" s="1"/>
      <c r="O35" s="1"/>
      <c r="P35" s="64"/>
      <c r="Q35" s="64"/>
    </row>
    <row r="36" customFormat="false" ht="11.5" hidden="false" customHeight="true" outlineLevel="0" collapsed="false">
      <c r="A36" s="310"/>
      <c r="B36" s="406"/>
      <c r="C36" s="406"/>
      <c r="D36" s="406"/>
      <c r="E36" s="102"/>
      <c r="F36" s="42" t="n">
        <f aca="false">E36*A36</f>
        <v>0</v>
      </c>
      <c r="G36" s="64"/>
      <c r="H36" s="414"/>
      <c r="I36" s="196"/>
      <c r="J36" s="415"/>
      <c r="K36" s="232"/>
      <c r="L36" s="233"/>
      <c r="M36" s="1"/>
      <c r="N36" s="1"/>
      <c r="O36" s="1"/>
      <c r="P36" s="64"/>
      <c r="Q36" s="64"/>
    </row>
    <row r="37" customFormat="false" ht="11.5" hidden="false" customHeight="true" outlineLevel="0" collapsed="false">
      <c r="A37" s="303"/>
      <c r="B37" s="406"/>
      <c r="C37" s="406"/>
      <c r="D37" s="406"/>
      <c r="E37" s="102"/>
      <c r="F37" s="42" t="n">
        <f aca="false">E37*A37</f>
        <v>0</v>
      </c>
      <c r="G37" s="64"/>
      <c r="H37" s="414"/>
      <c r="I37" s="196"/>
      <c r="J37" s="415"/>
      <c r="K37" s="232"/>
      <c r="L37" s="233"/>
      <c r="M37" s="1"/>
      <c r="N37" s="1"/>
      <c r="O37" s="1"/>
      <c r="P37" s="64"/>
      <c r="Q37" s="64"/>
    </row>
    <row r="38" s="3" customFormat="true" ht="11.5" hidden="false" customHeight="true" outlineLevel="0" collapsed="false">
      <c r="A38" s="303"/>
      <c r="B38" s="406"/>
      <c r="C38" s="406"/>
      <c r="D38" s="406"/>
      <c r="E38" s="102"/>
      <c r="F38" s="42" t="n">
        <f aca="false">E38*A38</f>
        <v>0</v>
      </c>
      <c r="H38" s="416"/>
      <c r="I38" s="417"/>
      <c r="J38" s="418"/>
      <c r="K38" s="241"/>
      <c r="L38" s="218"/>
      <c r="M38" s="1"/>
      <c r="N38" s="1"/>
      <c r="O38" s="1"/>
    </row>
    <row r="39" s="3" customFormat="true" ht="11.5" hidden="false" customHeight="true" outlineLevel="0" collapsed="false">
      <c r="A39" s="303"/>
      <c r="B39" s="406"/>
      <c r="C39" s="406"/>
      <c r="D39" s="406"/>
      <c r="E39" s="102"/>
      <c r="F39" s="42" t="n">
        <f aca="false">E39*A39</f>
        <v>0</v>
      </c>
      <c r="I39" s="177" t="s">
        <v>105</v>
      </c>
      <c r="J39" s="178" t="n">
        <f aca="false">SUM(J33:J38)/COUNTA(J33:J38)</f>
        <v>1209.04</v>
      </c>
      <c r="K39" s="179"/>
    </row>
    <row r="40" s="3" customFormat="true" ht="11.5" hidden="false" customHeight="true" outlineLevel="0" collapsed="false">
      <c r="A40" s="303"/>
      <c r="B40" s="406"/>
      <c r="C40" s="406"/>
      <c r="D40" s="406"/>
      <c r="E40" s="102"/>
      <c r="F40" s="42"/>
      <c r="L40" s="176"/>
    </row>
    <row r="41" customFormat="false" ht="5.1" hidden="false" customHeight="true" outlineLevel="0" collapsed="false">
      <c r="A41" s="74"/>
      <c r="B41" s="74"/>
      <c r="C41" s="74"/>
      <c r="D41" s="74"/>
      <c r="E41" s="74"/>
      <c r="F41" s="74"/>
      <c r="G41" s="74"/>
      <c r="H41" s="74"/>
      <c r="I41" s="74"/>
      <c r="J41" s="74"/>
      <c r="K41" s="74"/>
      <c r="L41" s="74"/>
      <c r="M41" s="74"/>
      <c r="N41" s="74"/>
      <c r="O41" s="74"/>
      <c r="P41" s="74"/>
      <c r="Q41" s="74"/>
    </row>
    <row r="42" customFormat="false" ht="12.8" hidden="false" customHeight="true" outlineLevel="0" collapsed="false">
      <c r="A42" s="126"/>
      <c r="B42" s="101" t="s">
        <v>279</v>
      </c>
      <c r="C42" s="101"/>
      <c r="D42" s="101"/>
      <c r="E42" s="223"/>
      <c r="F42" s="42"/>
      <c r="G42" s="103" t="s">
        <v>33</v>
      </c>
      <c r="H42" s="104" t="s">
        <v>34</v>
      </c>
      <c r="I42" s="45" t="s">
        <v>35</v>
      </c>
      <c r="J42" s="46" t="s">
        <v>36</v>
      </c>
      <c r="K42" s="45" t="s">
        <v>37</v>
      </c>
      <c r="L42" s="46" t="s">
        <v>38</v>
      </c>
      <c r="M42" s="45" t="s">
        <v>39</v>
      </c>
      <c r="N42" s="46" t="s">
        <v>40</v>
      </c>
      <c r="O42" s="45" t="s">
        <v>41</v>
      </c>
      <c r="P42" s="46" t="s">
        <v>42</v>
      </c>
      <c r="Q42" s="47" t="s">
        <v>43</v>
      </c>
    </row>
    <row r="43" customFormat="false" ht="11.45" hidden="false" customHeight="true" outlineLevel="0" collapsed="false">
      <c r="A43" s="180" t="n">
        <v>1</v>
      </c>
      <c r="B43" s="406" t="s">
        <v>292</v>
      </c>
      <c r="C43" s="406"/>
      <c r="D43" s="406"/>
      <c r="E43" s="343" t="n">
        <f aca="false">$Q43</f>
        <v>2167.079487</v>
      </c>
      <c r="F43" s="42" t="n">
        <f aca="false">E43*A43</f>
        <v>2167.079487</v>
      </c>
      <c r="G43" s="49" t="s">
        <v>281</v>
      </c>
      <c r="H43" s="132" t="n">
        <f aca="false">J58</f>
        <v>1278.34</v>
      </c>
      <c r="I43" s="133" t="n">
        <f aca="false">'INCREASE, LABOR, 911, WARRANTY,'!$A$5</f>
        <v>1.05</v>
      </c>
      <c r="J43" s="52" t="n">
        <f aca="false">I43*H43</f>
        <v>1342.257</v>
      </c>
      <c r="K43" s="133" t="n">
        <f aca="false">'INCREASE, LABOR, 911, WARRANTY,'!$A$13</f>
        <v>1.07</v>
      </c>
      <c r="L43" s="52" t="n">
        <f aca="false">J43*K43</f>
        <v>1436.21499</v>
      </c>
      <c r="M43" s="133" t="n">
        <f aca="false">'INCREASE, LABOR, 911, WARRANTY,'!$A$17</f>
        <v>1.3</v>
      </c>
      <c r="N43" s="52" t="n">
        <f aca="false">L43*M43</f>
        <v>1867.079487</v>
      </c>
      <c r="O43" s="53" t="n">
        <v>1</v>
      </c>
      <c r="P43" s="54" t="n">
        <f aca="false">'INCREASE, LABOR, 911, WARRANTY,'!$A$9</f>
        <v>300</v>
      </c>
      <c r="Q43" s="135" t="n">
        <f aca="false">(N43*O43)+(O43*P43)</f>
        <v>2167.079487</v>
      </c>
    </row>
    <row r="44" customFormat="false" ht="11.45" hidden="false" customHeight="true" outlineLevel="0" collapsed="false">
      <c r="A44" s="407" t="n">
        <v>1</v>
      </c>
      <c r="B44" s="48" t="s">
        <v>282</v>
      </c>
      <c r="C44" s="48"/>
      <c r="D44" s="48"/>
      <c r="E44" s="408" t="n">
        <f aca="false">$Q44</f>
        <v>1537.91742</v>
      </c>
      <c r="F44" s="42" t="n">
        <f aca="false">E44*A44</f>
        <v>1537.91742</v>
      </c>
      <c r="G44" s="49" t="s">
        <v>91</v>
      </c>
      <c r="H44" s="50" t="n">
        <v>1105.62</v>
      </c>
      <c r="I44" s="136" t="n">
        <f aca="false">'INCREASE, LABOR, 911, WARRANTY,'!$A$6</f>
        <v>1</v>
      </c>
      <c r="J44" s="52" t="n">
        <f aca="false">I44*H44</f>
        <v>1105.62</v>
      </c>
      <c r="K44" s="133" t="n">
        <f aca="false">'INCREASE, LABOR, 911, WARRANTY,'!$A$13</f>
        <v>1.07</v>
      </c>
      <c r="L44" s="52" t="n">
        <f aca="false">J44*K44</f>
        <v>1183.0134</v>
      </c>
      <c r="M44" s="133" t="n">
        <f aca="false">'INCREASE, LABOR, 911, WARRANTY,'!$A$17</f>
        <v>1.3</v>
      </c>
      <c r="N44" s="52" t="n">
        <f aca="false">L44*M44</f>
        <v>1537.91742</v>
      </c>
      <c r="O44" s="53" t="n">
        <v>1</v>
      </c>
      <c r="P44" s="54" t="n">
        <v>0</v>
      </c>
      <c r="Q44" s="135" t="n">
        <f aca="false">(N44*O44)+(O44*P44)</f>
        <v>1537.91742</v>
      </c>
    </row>
    <row r="45" customFormat="false" ht="11.45" hidden="false" customHeight="true" outlineLevel="0" collapsed="false">
      <c r="A45" s="407" t="n">
        <v>1</v>
      </c>
      <c r="B45" s="126" t="s">
        <v>283</v>
      </c>
      <c r="C45" s="126"/>
      <c r="D45" s="126"/>
      <c r="E45" s="408" t="n">
        <f aca="false">$Q45</f>
        <v>328.60984</v>
      </c>
      <c r="F45" s="42" t="n">
        <f aca="false">E45*A45</f>
        <v>328.60984</v>
      </c>
      <c r="G45" s="49" t="s">
        <v>284</v>
      </c>
      <c r="H45" s="50" t="n">
        <v>236.24</v>
      </c>
      <c r="I45" s="136" t="n">
        <f aca="false">'INCREASE, LABOR, 911, WARRANTY,'!$A$6</f>
        <v>1</v>
      </c>
      <c r="J45" s="52" t="n">
        <f aca="false">I45*H45</f>
        <v>236.24</v>
      </c>
      <c r="K45" s="133" t="n">
        <f aca="false">'INCREASE, LABOR, 911, WARRANTY,'!$A$13</f>
        <v>1.07</v>
      </c>
      <c r="L45" s="52" t="n">
        <f aca="false">J45*K45</f>
        <v>252.7768</v>
      </c>
      <c r="M45" s="133" t="n">
        <f aca="false">'INCREASE, LABOR, 911, WARRANTY,'!$A$17</f>
        <v>1.3</v>
      </c>
      <c r="N45" s="52" t="n">
        <f aca="false">L45*M45</f>
        <v>328.60984</v>
      </c>
      <c r="O45" s="53" t="n">
        <v>1</v>
      </c>
      <c r="P45" s="54" t="n">
        <v>0</v>
      </c>
      <c r="Q45" s="135" t="n">
        <f aca="false">(N45*O45)+(O45*P45)</f>
        <v>328.60984</v>
      </c>
    </row>
    <row r="46" customFormat="false" ht="11.45" hidden="false" customHeight="true" outlineLevel="0" collapsed="false">
      <c r="A46" s="39" t="n">
        <v>1</v>
      </c>
      <c r="B46" s="48" t="s">
        <v>92</v>
      </c>
      <c r="C46" s="48"/>
      <c r="D46" s="48"/>
      <c r="E46" s="102" t="n">
        <f aca="false">$Q46</f>
        <v>300.01088</v>
      </c>
      <c r="F46" s="42" t="n">
        <f aca="false">E46*A46</f>
        <v>300.01088</v>
      </c>
      <c r="G46" s="66" t="s">
        <v>93</v>
      </c>
      <c r="H46" s="50" t="n">
        <v>215.68</v>
      </c>
      <c r="I46" s="136" t="n">
        <f aca="false">'INCREASE, LABOR, 911, WARRANTY,'!$A$6</f>
        <v>1</v>
      </c>
      <c r="J46" s="52" t="n">
        <f aca="false">H46*I46</f>
        <v>215.68</v>
      </c>
      <c r="K46" s="133" t="n">
        <f aca="false">'INCREASE, LABOR, 911, WARRANTY,'!$A$13</f>
        <v>1.07</v>
      </c>
      <c r="L46" s="52" t="n">
        <f aca="false">J46*K46</f>
        <v>230.7776</v>
      </c>
      <c r="M46" s="133" t="n">
        <f aca="false">'INCREASE, LABOR, 911, WARRANTY,'!$A$17</f>
        <v>1.3</v>
      </c>
      <c r="N46" s="52" t="n">
        <f aca="false">L46*M46</f>
        <v>300.01088</v>
      </c>
      <c r="O46" s="53" t="n">
        <v>1</v>
      </c>
      <c r="P46" s="54" t="n">
        <v>0</v>
      </c>
      <c r="Q46" s="135" t="n">
        <f aca="false">(N46*O46)+(O46*P46)</f>
        <v>300.01088</v>
      </c>
    </row>
    <row r="47" customFormat="false" ht="11.45" hidden="false" customHeight="true" outlineLevel="0" collapsed="false">
      <c r="A47" s="180" t="n">
        <v>1</v>
      </c>
      <c r="B47" s="184" t="s">
        <v>94</v>
      </c>
      <c r="C47" s="184"/>
      <c r="D47" s="184"/>
      <c r="E47" s="102" t="n">
        <f aca="false">$Q47</f>
        <v>270.00701</v>
      </c>
      <c r="F47" s="42" t="n">
        <f aca="false">E47*A47</f>
        <v>270.00701</v>
      </c>
      <c r="G47" s="66" t="s">
        <v>95</v>
      </c>
      <c r="H47" s="50" t="n">
        <v>194.11</v>
      </c>
      <c r="I47" s="136" t="n">
        <f aca="false">'INCREASE, LABOR, 911, WARRANTY,'!$A$6</f>
        <v>1</v>
      </c>
      <c r="J47" s="52" t="n">
        <f aca="false">H47*I47</f>
        <v>194.11</v>
      </c>
      <c r="K47" s="133" t="n">
        <f aca="false">'INCREASE, LABOR, 911, WARRANTY,'!$A$13</f>
        <v>1.07</v>
      </c>
      <c r="L47" s="52" t="n">
        <f aca="false">J47*K47</f>
        <v>207.6977</v>
      </c>
      <c r="M47" s="133" t="n">
        <f aca="false">'INCREASE, LABOR, 911, WARRANTY,'!$A$17</f>
        <v>1.3</v>
      </c>
      <c r="N47" s="52" t="n">
        <f aca="false">L47*M47</f>
        <v>270.00701</v>
      </c>
      <c r="O47" s="53" t="n">
        <v>1</v>
      </c>
      <c r="P47" s="54" t="n">
        <v>0</v>
      </c>
      <c r="Q47" s="135" t="n">
        <f aca="false">(N47*O47)+(O47*P47)</f>
        <v>270.00701</v>
      </c>
    </row>
    <row r="48" customFormat="false" ht="11.45" hidden="false" customHeight="true" outlineLevel="0" collapsed="false">
      <c r="A48" s="39" t="n">
        <v>1</v>
      </c>
      <c r="B48" s="48" t="s">
        <v>115</v>
      </c>
      <c r="C48" s="48"/>
      <c r="D48" s="48"/>
      <c r="E48" s="102" t="n">
        <f aca="false">$Q48</f>
        <v>485</v>
      </c>
      <c r="F48" s="42" t="n">
        <f aca="false">E48*A48</f>
        <v>485</v>
      </c>
      <c r="G48" s="49" t="s">
        <v>97</v>
      </c>
      <c r="H48" s="78" t="n">
        <f aca="false">'INCREASE, LABOR, 911, WARRANTY,'!$C$30</f>
        <v>485</v>
      </c>
      <c r="I48" s="138" t="n">
        <f aca="false">'INCREASE, LABOR, 911, WARRANTY,'!$A$6</f>
        <v>1</v>
      </c>
      <c r="J48" s="59" t="n">
        <f aca="false">H48*I48</f>
        <v>485</v>
      </c>
      <c r="K48" s="409" t="n">
        <f aca="false">'INCREASE, LABOR, 911, WARRANTY,'!$A$6</f>
        <v>1</v>
      </c>
      <c r="L48" s="59" t="n">
        <f aca="false">J48*K48</f>
        <v>485</v>
      </c>
      <c r="M48" s="409" t="n">
        <f aca="false">'INCREASE, LABOR, 911, WARRANTY,'!$A$6</f>
        <v>1</v>
      </c>
      <c r="N48" s="59" t="n">
        <f aca="false">L48*M48</f>
        <v>485</v>
      </c>
      <c r="O48" s="60" t="n">
        <v>1</v>
      </c>
      <c r="P48" s="61" t="n">
        <v>0</v>
      </c>
      <c r="Q48" s="108" t="n">
        <f aca="false">(N48*O48)+(O48*P48)</f>
        <v>485</v>
      </c>
    </row>
    <row r="49" customFormat="false" ht="11.45" hidden="false" customHeight="true" outlineLevel="0" collapsed="false">
      <c r="A49" s="39" t="n">
        <v>16</v>
      </c>
      <c r="B49" s="48" t="s">
        <v>96</v>
      </c>
      <c r="C49" s="48"/>
      <c r="D49" s="48"/>
      <c r="E49" s="102" t="n">
        <f aca="false">'INCREASE, LABOR, 911, WARRANTY,'!$C$5</f>
        <v>175</v>
      </c>
      <c r="F49" s="42" t="n">
        <f aca="false">E49*A49</f>
        <v>2800</v>
      </c>
      <c r="G49" s="109" t="s">
        <v>91</v>
      </c>
      <c r="H49" s="110" t="n">
        <v>1005.11</v>
      </c>
      <c r="I49" s="66"/>
      <c r="J49" s="64"/>
      <c r="K49" s="67"/>
      <c r="L49" s="68"/>
      <c r="M49" s="64"/>
      <c r="N49" s="143"/>
      <c r="O49" s="64"/>
      <c r="P49" s="67" t="s">
        <v>51</v>
      </c>
      <c r="Q49" s="62" t="n">
        <f aca="false">SUM(Q43:Q48)</f>
        <v>5088.624637</v>
      </c>
    </row>
    <row r="50" customFormat="false" ht="11.45" hidden="false" customHeight="true" outlineLevel="0" collapsed="false">
      <c r="A50" s="126"/>
      <c r="B50" s="260" t="s">
        <v>293</v>
      </c>
      <c r="C50" s="260"/>
      <c r="D50" s="260"/>
      <c r="E50" s="200"/>
      <c r="F50" s="57" t="n">
        <f aca="false">SUM(F43:F49)</f>
        <v>7888.624637</v>
      </c>
      <c r="G50" s="64"/>
      <c r="H50" s="64"/>
      <c r="I50" s="64"/>
      <c r="J50" s="64"/>
      <c r="K50" s="64"/>
      <c r="L50" s="64"/>
      <c r="M50" s="64"/>
      <c r="N50" s="64"/>
      <c r="O50" s="64"/>
      <c r="P50" s="64"/>
    </row>
    <row r="51" customFormat="false" ht="11.5" hidden="false" customHeight="true" outlineLevel="0" collapsed="false">
      <c r="A51" s="310"/>
      <c r="B51" s="406"/>
      <c r="C51" s="406"/>
      <c r="D51" s="406"/>
      <c r="E51" s="102"/>
      <c r="F51" s="42" t="n">
        <f aca="false">E51*A51</f>
        <v>0</v>
      </c>
      <c r="G51" s="64"/>
      <c r="H51" s="147" t="s">
        <v>286</v>
      </c>
      <c r="I51" s="148" t="s">
        <v>99</v>
      </c>
      <c r="J51" s="149" t="s">
        <v>100</v>
      </c>
      <c r="K51" s="149" t="s">
        <v>101</v>
      </c>
      <c r="L51" s="150" t="s">
        <v>102</v>
      </c>
      <c r="M51" s="1"/>
      <c r="N51" s="1"/>
      <c r="O51" s="1"/>
      <c r="P51" s="64"/>
      <c r="Q51" s="64"/>
    </row>
    <row r="52" customFormat="false" ht="11.5" hidden="false" customHeight="true" outlineLevel="0" collapsed="false">
      <c r="A52" s="303"/>
      <c r="B52" s="410"/>
      <c r="C52" s="410"/>
      <c r="D52" s="410"/>
      <c r="E52" s="102"/>
      <c r="F52" s="42" t="n">
        <f aca="false">E52*A52</f>
        <v>0</v>
      </c>
      <c r="G52" s="64"/>
      <c r="H52" s="414" t="s">
        <v>294</v>
      </c>
      <c r="I52" s="196" t="n">
        <v>80000</v>
      </c>
      <c r="J52" s="415" t="n">
        <v>1278.34</v>
      </c>
      <c r="K52" s="232" t="n">
        <v>0.96</v>
      </c>
      <c r="L52" s="233" t="s">
        <v>288</v>
      </c>
      <c r="M52" s="419" t="n">
        <v>1162.13</v>
      </c>
      <c r="N52" s="1"/>
      <c r="O52" s="1"/>
      <c r="P52" s="64"/>
      <c r="Q52" s="64"/>
    </row>
    <row r="53" customFormat="false" ht="11.5" hidden="false" customHeight="true" outlineLevel="0" collapsed="false">
      <c r="A53" s="303"/>
      <c r="B53" s="406"/>
      <c r="C53" s="406"/>
      <c r="D53" s="406"/>
      <c r="E53" s="102"/>
      <c r="F53" s="42" t="n">
        <f aca="false">E53*A53</f>
        <v>0</v>
      </c>
      <c r="G53" s="64"/>
      <c r="H53" s="414"/>
      <c r="I53" s="196"/>
      <c r="J53" s="415"/>
      <c r="K53" s="232"/>
      <c r="L53" s="233"/>
      <c r="M53" s="1"/>
      <c r="N53" s="1"/>
      <c r="O53" s="1"/>
      <c r="P53" s="64"/>
      <c r="Q53" s="64"/>
    </row>
    <row r="54" customFormat="false" ht="11.5" hidden="false" customHeight="true" outlineLevel="0" collapsed="false">
      <c r="A54" s="303"/>
      <c r="B54" s="406"/>
      <c r="C54" s="406"/>
      <c r="D54" s="406"/>
      <c r="E54" s="102"/>
      <c r="F54" s="42" t="n">
        <f aca="false">E54*A54</f>
        <v>0</v>
      </c>
      <c r="G54" s="64"/>
      <c r="H54" s="414"/>
      <c r="I54" s="196"/>
      <c r="J54" s="415"/>
      <c r="K54" s="232"/>
      <c r="L54" s="233"/>
      <c r="M54" s="1"/>
      <c r="N54" s="1"/>
      <c r="O54" s="1"/>
      <c r="P54" s="64"/>
      <c r="Q54" s="64"/>
    </row>
    <row r="55" customFormat="false" ht="11.5" hidden="false" customHeight="true" outlineLevel="0" collapsed="false">
      <c r="A55" s="310"/>
      <c r="B55" s="406"/>
      <c r="C55" s="406"/>
      <c r="D55" s="406"/>
      <c r="E55" s="102"/>
      <c r="F55" s="42" t="n">
        <f aca="false">E55*A55</f>
        <v>0</v>
      </c>
      <c r="G55" s="64"/>
      <c r="H55" s="414"/>
      <c r="I55" s="196"/>
      <c r="J55" s="415"/>
      <c r="K55" s="232"/>
      <c r="L55" s="233"/>
      <c r="M55" s="1"/>
      <c r="N55" s="1"/>
      <c r="O55" s="1"/>
      <c r="P55" s="64"/>
      <c r="Q55" s="64"/>
    </row>
    <row r="56" customFormat="false" ht="11.5" hidden="false" customHeight="true" outlineLevel="0" collapsed="false">
      <c r="A56" s="303"/>
      <c r="B56" s="406"/>
      <c r="C56" s="406"/>
      <c r="D56" s="406"/>
      <c r="E56" s="102"/>
      <c r="F56" s="42" t="n">
        <f aca="false">E56*A56</f>
        <v>0</v>
      </c>
      <c r="G56" s="64"/>
      <c r="H56" s="414"/>
      <c r="I56" s="196"/>
      <c r="J56" s="415"/>
      <c r="K56" s="232"/>
      <c r="L56" s="233"/>
      <c r="M56" s="1"/>
      <c r="N56" s="1"/>
      <c r="O56" s="1"/>
      <c r="P56" s="64"/>
      <c r="Q56" s="64"/>
    </row>
    <row r="57" s="3" customFormat="true" ht="11.5" hidden="false" customHeight="true" outlineLevel="0" collapsed="false">
      <c r="A57" s="303"/>
      <c r="B57" s="406"/>
      <c r="C57" s="406"/>
      <c r="D57" s="406"/>
      <c r="E57" s="102"/>
      <c r="F57" s="42" t="n">
        <f aca="false">E57*A57</f>
        <v>0</v>
      </c>
      <c r="H57" s="416"/>
      <c r="I57" s="417"/>
      <c r="J57" s="418"/>
      <c r="K57" s="241"/>
      <c r="L57" s="218"/>
      <c r="M57" s="1"/>
      <c r="N57" s="1"/>
      <c r="O57" s="1"/>
    </row>
    <row r="58" s="3" customFormat="true" ht="11.5" hidden="false" customHeight="true" outlineLevel="0" collapsed="false">
      <c r="A58" s="303"/>
      <c r="B58" s="406"/>
      <c r="C58" s="406"/>
      <c r="D58" s="406"/>
      <c r="E58" s="102"/>
      <c r="F58" s="42" t="n">
        <f aca="false">E58*A58</f>
        <v>0</v>
      </c>
      <c r="I58" s="177" t="s">
        <v>105</v>
      </c>
      <c r="J58" s="178" t="n">
        <f aca="false">SUM(J52:J57)/COUNTA(J52:J57)</f>
        <v>1278.34</v>
      </c>
      <c r="K58" s="179"/>
    </row>
    <row r="59" s="3" customFormat="true" ht="11.5" hidden="false" customHeight="true" outlineLevel="0" collapsed="false">
      <c r="A59" s="303"/>
      <c r="B59" s="406"/>
      <c r="C59" s="406"/>
      <c r="D59" s="406"/>
      <c r="E59" s="102"/>
      <c r="F59" s="42"/>
      <c r="L59" s="176"/>
    </row>
    <row r="60" customFormat="false" ht="17.4" hidden="false" customHeight="true" outlineLevel="0" collapsed="false">
      <c r="A60" s="38" t="s">
        <v>295</v>
      </c>
      <c r="B60" s="38"/>
      <c r="C60" s="38"/>
      <c r="D60" s="38"/>
      <c r="E60" s="38"/>
      <c r="F60" s="38"/>
      <c r="G60" s="38"/>
      <c r="H60" s="38"/>
      <c r="I60" s="38"/>
      <c r="J60" s="38"/>
      <c r="K60" s="38"/>
      <c r="L60" s="38"/>
      <c r="M60" s="38"/>
      <c r="N60" s="38"/>
      <c r="O60" s="38"/>
      <c r="P60" s="38"/>
      <c r="Q60" s="38"/>
    </row>
    <row r="61" customFormat="false" ht="12.8" hidden="false" customHeight="true" outlineLevel="0" collapsed="false">
      <c r="A61" s="126"/>
      <c r="B61" s="101" t="s">
        <v>279</v>
      </c>
      <c r="C61" s="101"/>
      <c r="D61" s="101"/>
      <c r="E61" s="223"/>
      <c r="F61" s="42"/>
      <c r="G61" s="103" t="s">
        <v>33</v>
      </c>
      <c r="H61" s="104" t="s">
        <v>34</v>
      </c>
      <c r="I61" s="45" t="s">
        <v>35</v>
      </c>
      <c r="J61" s="46" t="s">
        <v>36</v>
      </c>
      <c r="K61" s="45" t="s">
        <v>37</v>
      </c>
      <c r="L61" s="46" t="s">
        <v>38</v>
      </c>
      <c r="M61" s="45" t="s">
        <v>39</v>
      </c>
      <c r="N61" s="46" t="s">
        <v>40</v>
      </c>
      <c r="O61" s="45" t="s">
        <v>41</v>
      </c>
      <c r="P61" s="46" t="s">
        <v>42</v>
      </c>
      <c r="Q61" s="47" t="s">
        <v>43</v>
      </c>
    </row>
    <row r="62" customFormat="false" ht="11.45" hidden="false" customHeight="true" outlineLevel="0" collapsed="false">
      <c r="A62" s="180" t="n">
        <v>1</v>
      </c>
      <c r="B62" s="48" t="s">
        <v>296</v>
      </c>
      <c r="C62" s="48"/>
      <c r="D62" s="48"/>
      <c r="E62" s="343" t="n">
        <f aca="false">$Q62</f>
        <v>2892.300984</v>
      </c>
      <c r="F62" s="42" t="n">
        <f aca="false">E62*A62</f>
        <v>2892.300984</v>
      </c>
      <c r="G62" s="49" t="s">
        <v>281</v>
      </c>
      <c r="H62" s="132" t="n">
        <f aca="false">J77</f>
        <v>1774.88</v>
      </c>
      <c r="I62" s="133" t="n">
        <f aca="false">'INCREASE, LABOR, 911, WARRANTY,'!$A$5</f>
        <v>1.05</v>
      </c>
      <c r="J62" s="52" t="n">
        <f aca="false">I62*H62</f>
        <v>1863.624</v>
      </c>
      <c r="K62" s="133" t="n">
        <f aca="false">'INCREASE, LABOR, 911, WARRANTY,'!$A$13</f>
        <v>1.07</v>
      </c>
      <c r="L62" s="52" t="n">
        <f aca="false">J62*K62</f>
        <v>1994.07768</v>
      </c>
      <c r="M62" s="133" t="n">
        <f aca="false">'INCREASE, LABOR, 911, WARRANTY,'!$A$17</f>
        <v>1.3</v>
      </c>
      <c r="N62" s="52" t="n">
        <f aca="false">L62*M62</f>
        <v>2592.300984</v>
      </c>
      <c r="O62" s="53" t="n">
        <v>1</v>
      </c>
      <c r="P62" s="54" t="n">
        <f aca="false">'INCREASE, LABOR, 911, WARRANTY,'!$A$9</f>
        <v>300</v>
      </c>
      <c r="Q62" s="135" t="n">
        <f aca="false">(N62*O62)+(O62*P62)</f>
        <v>2892.300984</v>
      </c>
    </row>
    <row r="63" customFormat="false" ht="11.45" hidden="false" customHeight="true" outlineLevel="0" collapsed="false">
      <c r="A63" s="407" t="n">
        <v>1</v>
      </c>
      <c r="B63" s="48" t="s">
        <v>282</v>
      </c>
      <c r="C63" s="48"/>
      <c r="D63" s="48"/>
      <c r="E63" s="408" t="n">
        <f aca="false">$Q63</f>
        <v>1537.91742</v>
      </c>
      <c r="F63" s="42" t="n">
        <f aca="false">E63*A63</f>
        <v>1537.91742</v>
      </c>
      <c r="G63" s="49" t="s">
        <v>91</v>
      </c>
      <c r="H63" s="50" t="n">
        <v>1105.62</v>
      </c>
      <c r="I63" s="136" t="n">
        <f aca="false">'INCREASE, LABOR, 911, WARRANTY,'!$A$6</f>
        <v>1</v>
      </c>
      <c r="J63" s="52" t="n">
        <f aca="false">I63*H63</f>
        <v>1105.62</v>
      </c>
      <c r="K63" s="133" t="n">
        <f aca="false">'INCREASE, LABOR, 911, WARRANTY,'!$A$13</f>
        <v>1.07</v>
      </c>
      <c r="L63" s="52" t="n">
        <f aca="false">J63*K63</f>
        <v>1183.0134</v>
      </c>
      <c r="M63" s="133" t="n">
        <f aca="false">'INCREASE, LABOR, 911, WARRANTY,'!$A$17</f>
        <v>1.3</v>
      </c>
      <c r="N63" s="52" t="n">
        <f aca="false">L63*M63</f>
        <v>1537.91742</v>
      </c>
      <c r="O63" s="53" t="n">
        <v>1</v>
      </c>
      <c r="P63" s="54" t="n">
        <v>0</v>
      </c>
      <c r="Q63" s="135" t="n">
        <f aca="false">(N63*O63)+(O63*P63)</f>
        <v>1537.91742</v>
      </c>
    </row>
    <row r="64" customFormat="false" ht="11.45" hidden="false" customHeight="true" outlineLevel="0" collapsed="false">
      <c r="A64" s="407" t="n">
        <v>1</v>
      </c>
      <c r="B64" s="126" t="s">
        <v>283</v>
      </c>
      <c r="C64" s="126"/>
      <c r="D64" s="126"/>
      <c r="E64" s="408" t="n">
        <f aca="false">$Q64</f>
        <v>328.60984</v>
      </c>
      <c r="F64" s="42" t="n">
        <f aca="false">E64*A64</f>
        <v>328.60984</v>
      </c>
      <c r="G64" s="49" t="s">
        <v>284</v>
      </c>
      <c r="H64" s="50" t="n">
        <v>236.24</v>
      </c>
      <c r="I64" s="136" t="n">
        <f aca="false">'INCREASE, LABOR, 911, WARRANTY,'!$A$6</f>
        <v>1</v>
      </c>
      <c r="J64" s="52" t="n">
        <f aca="false">I64*H64</f>
        <v>236.24</v>
      </c>
      <c r="K64" s="133" t="n">
        <f aca="false">'INCREASE, LABOR, 911, WARRANTY,'!$A$13</f>
        <v>1.07</v>
      </c>
      <c r="L64" s="52" t="n">
        <f aca="false">J64*K64</f>
        <v>252.7768</v>
      </c>
      <c r="M64" s="133" t="n">
        <f aca="false">'INCREASE, LABOR, 911, WARRANTY,'!$A$17</f>
        <v>1.3</v>
      </c>
      <c r="N64" s="52" t="n">
        <f aca="false">L64*M64</f>
        <v>328.60984</v>
      </c>
      <c r="O64" s="53" t="n">
        <v>1</v>
      </c>
      <c r="P64" s="54" t="n">
        <v>0</v>
      </c>
      <c r="Q64" s="135" t="n">
        <f aca="false">(N64*O64)+(O64*P64)</f>
        <v>328.60984</v>
      </c>
    </row>
    <row r="65" customFormat="false" ht="11.45" hidden="false" customHeight="true" outlineLevel="0" collapsed="false">
      <c r="A65" s="39" t="n">
        <v>1</v>
      </c>
      <c r="B65" s="48" t="s">
        <v>92</v>
      </c>
      <c r="C65" s="48"/>
      <c r="D65" s="48"/>
      <c r="E65" s="102" t="n">
        <f aca="false">$Q65</f>
        <v>300.01088</v>
      </c>
      <c r="F65" s="42" t="n">
        <f aca="false">E65*A65</f>
        <v>300.01088</v>
      </c>
      <c r="G65" s="66" t="s">
        <v>93</v>
      </c>
      <c r="H65" s="50" t="n">
        <v>215.68</v>
      </c>
      <c r="I65" s="136" t="n">
        <f aca="false">'INCREASE, LABOR, 911, WARRANTY,'!$A$6</f>
        <v>1</v>
      </c>
      <c r="J65" s="52" t="n">
        <f aca="false">H65*I65</f>
        <v>215.68</v>
      </c>
      <c r="K65" s="133" t="n">
        <f aca="false">'INCREASE, LABOR, 911, WARRANTY,'!$A$13</f>
        <v>1.07</v>
      </c>
      <c r="L65" s="52" t="n">
        <f aca="false">J65*K65</f>
        <v>230.7776</v>
      </c>
      <c r="M65" s="133" t="n">
        <f aca="false">'INCREASE, LABOR, 911, WARRANTY,'!$A$17</f>
        <v>1.3</v>
      </c>
      <c r="N65" s="52" t="n">
        <f aca="false">L65*M65</f>
        <v>300.01088</v>
      </c>
      <c r="O65" s="53" t="n">
        <v>1</v>
      </c>
      <c r="P65" s="54" t="n">
        <v>0</v>
      </c>
      <c r="Q65" s="135" t="n">
        <f aca="false">(N65*O65)+(O65*P65)</f>
        <v>300.01088</v>
      </c>
    </row>
    <row r="66" customFormat="false" ht="11.45" hidden="false" customHeight="true" outlineLevel="0" collapsed="false">
      <c r="A66" s="180" t="n">
        <v>1</v>
      </c>
      <c r="B66" s="184" t="s">
        <v>94</v>
      </c>
      <c r="C66" s="184"/>
      <c r="D66" s="184"/>
      <c r="E66" s="102" t="n">
        <f aca="false">$Q66</f>
        <v>270.00701</v>
      </c>
      <c r="F66" s="42" t="n">
        <f aca="false">E66*A66</f>
        <v>270.00701</v>
      </c>
      <c r="G66" s="66" t="s">
        <v>95</v>
      </c>
      <c r="H66" s="50" t="n">
        <v>194.11</v>
      </c>
      <c r="I66" s="136" t="n">
        <f aca="false">'INCREASE, LABOR, 911, WARRANTY,'!$A$6</f>
        <v>1</v>
      </c>
      <c r="J66" s="52" t="n">
        <f aca="false">H66*I66</f>
        <v>194.11</v>
      </c>
      <c r="K66" s="133" t="n">
        <f aca="false">'INCREASE, LABOR, 911, WARRANTY,'!$A$13</f>
        <v>1.07</v>
      </c>
      <c r="L66" s="52" t="n">
        <f aca="false">J66*K66</f>
        <v>207.6977</v>
      </c>
      <c r="M66" s="133" t="n">
        <f aca="false">'INCREASE, LABOR, 911, WARRANTY,'!$A$17</f>
        <v>1.3</v>
      </c>
      <c r="N66" s="52" t="n">
        <f aca="false">L66*M66</f>
        <v>270.00701</v>
      </c>
      <c r="O66" s="53" t="n">
        <v>1</v>
      </c>
      <c r="P66" s="54" t="n">
        <v>0</v>
      </c>
      <c r="Q66" s="135" t="n">
        <f aca="false">(N66*O66)+(O66*P66)</f>
        <v>270.00701</v>
      </c>
    </row>
    <row r="67" customFormat="false" ht="11.45" hidden="false" customHeight="true" outlineLevel="0" collapsed="false">
      <c r="A67" s="39" t="n">
        <v>1</v>
      </c>
      <c r="B67" s="48" t="s">
        <v>115</v>
      </c>
      <c r="C67" s="48"/>
      <c r="D67" s="48"/>
      <c r="E67" s="102" t="n">
        <f aca="false">$Q67</f>
        <v>485</v>
      </c>
      <c r="F67" s="42" t="n">
        <f aca="false">E67*A67</f>
        <v>485</v>
      </c>
      <c r="G67" s="49" t="s">
        <v>97</v>
      </c>
      <c r="H67" s="78" t="n">
        <f aca="false">'INCREASE, LABOR, 911, WARRANTY,'!$C$30</f>
        <v>485</v>
      </c>
      <c r="I67" s="138" t="n">
        <f aca="false">'INCREASE, LABOR, 911, WARRANTY,'!$A$6</f>
        <v>1</v>
      </c>
      <c r="J67" s="59" t="n">
        <f aca="false">H67*I67</f>
        <v>485</v>
      </c>
      <c r="K67" s="409" t="n">
        <f aca="false">'INCREASE, LABOR, 911, WARRANTY,'!$A$6</f>
        <v>1</v>
      </c>
      <c r="L67" s="59" t="n">
        <f aca="false">J67*K67</f>
        <v>485</v>
      </c>
      <c r="M67" s="409" t="n">
        <f aca="false">'INCREASE, LABOR, 911, WARRANTY,'!$A$6</f>
        <v>1</v>
      </c>
      <c r="N67" s="59" t="n">
        <f aca="false">L67*M67</f>
        <v>485</v>
      </c>
      <c r="O67" s="60" t="n">
        <v>1</v>
      </c>
      <c r="P67" s="61" t="n">
        <v>0</v>
      </c>
      <c r="Q67" s="108" t="n">
        <f aca="false">(N67*O67)+(O67*P67)</f>
        <v>485</v>
      </c>
    </row>
    <row r="68" customFormat="false" ht="11.45" hidden="false" customHeight="true" outlineLevel="0" collapsed="false">
      <c r="A68" s="39" t="n">
        <v>16</v>
      </c>
      <c r="B68" s="48" t="s">
        <v>96</v>
      </c>
      <c r="C68" s="48"/>
      <c r="D68" s="48"/>
      <c r="E68" s="102" t="n">
        <f aca="false">'INCREASE, LABOR, 911, WARRANTY,'!$C$5</f>
        <v>175</v>
      </c>
      <c r="F68" s="42" t="n">
        <f aca="false">E68*A68</f>
        <v>2800</v>
      </c>
      <c r="G68" s="109" t="s">
        <v>91</v>
      </c>
      <c r="H68" s="110" t="n">
        <v>1005.11</v>
      </c>
      <c r="I68" s="66"/>
      <c r="J68" s="64"/>
      <c r="K68" s="67"/>
      <c r="L68" s="68"/>
      <c r="M68" s="64"/>
      <c r="N68" s="143"/>
      <c r="O68" s="64"/>
      <c r="P68" s="67" t="s">
        <v>51</v>
      </c>
      <c r="Q68" s="62" t="n">
        <f aca="false">SUM(Q62:Q67)</f>
        <v>5813.846134</v>
      </c>
    </row>
    <row r="69" customFormat="false" ht="11.45" hidden="false" customHeight="true" outlineLevel="0" collapsed="false">
      <c r="A69" s="126"/>
      <c r="B69" s="260" t="s">
        <v>285</v>
      </c>
      <c r="C69" s="260"/>
      <c r="D69" s="260"/>
      <c r="E69" s="200"/>
      <c r="F69" s="57" t="n">
        <f aca="false">SUM(F62:F68)</f>
        <v>8613.846134</v>
      </c>
      <c r="G69" s="64"/>
      <c r="H69" s="64"/>
      <c r="I69" s="64"/>
      <c r="J69" s="64"/>
      <c r="K69" s="64"/>
      <c r="L69" s="64"/>
      <c r="M69" s="64"/>
      <c r="N69" s="64"/>
      <c r="O69" s="64"/>
      <c r="P69" s="64"/>
    </row>
    <row r="70" customFormat="false" ht="11.5" hidden="false" customHeight="true" outlineLevel="0" collapsed="false">
      <c r="A70" s="310"/>
      <c r="B70" s="406"/>
      <c r="C70" s="406"/>
      <c r="D70" s="406"/>
      <c r="E70" s="102"/>
      <c r="F70" s="42" t="n">
        <f aca="false">E70*A70</f>
        <v>0</v>
      </c>
      <c r="G70" s="64"/>
      <c r="H70" s="147" t="s">
        <v>286</v>
      </c>
      <c r="I70" s="148" t="s">
        <v>99</v>
      </c>
      <c r="J70" s="149" t="s">
        <v>100</v>
      </c>
      <c r="K70" s="149" t="s">
        <v>101</v>
      </c>
      <c r="L70" s="150" t="s">
        <v>102</v>
      </c>
      <c r="M70" s="1"/>
      <c r="N70" s="1"/>
      <c r="O70" s="1"/>
      <c r="P70" s="64"/>
      <c r="Q70" s="64"/>
    </row>
    <row r="71" customFormat="false" ht="11.5" hidden="false" customHeight="true" outlineLevel="0" collapsed="false">
      <c r="A71" s="303"/>
      <c r="B71" s="410"/>
      <c r="C71" s="410"/>
      <c r="D71" s="410"/>
      <c r="E71" s="102"/>
      <c r="F71" s="42" t="n">
        <f aca="false">E71*A71</f>
        <v>0</v>
      </c>
      <c r="G71" s="64"/>
      <c r="H71" s="411" t="s">
        <v>297</v>
      </c>
      <c r="I71" s="192" t="n">
        <v>40000</v>
      </c>
      <c r="J71" s="412" t="n">
        <v>1774.88</v>
      </c>
      <c r="K71" s="228" t="n">
        <v>0.96</v>
      </c>
      <c r="L71" s="155" t="s">
        <v>288</v>
      </c>
      <c r="M71" s="413" t="n">
        <v>1613.53</v>
      </c>
      <c r="N71" s="1"/>
      <c r="O71" s="1"/>
      <c r="P71" s="64"/>
      <c r="Q71" s="64"/>
    </row>
    <row r="72" customFormat="false" ht="11.5" hidden="false" customHeight="true" outlineLevel="0" collapsed="false">
      <c r="A72" s="303"/>
      <c r="B72" s="406"/>
      <c r="C72" s="406"/>
      <c r="D72" s="406"/>
      <c r="E72" s="102"/>
      <c r="F72" s="42" t="n">
        <f aca="false">E72*A72</f>
        <v>0</v>
      </c>
      <c r="G72" s="64"/>
      <c r="H72" s="414"/>
      <c r="I72" s="196"/>
      <c r="J72" s="415"/>
      <c r="K72" s="232"/>
      <c r="L72" s="233"/>
      <c r="M72" s="1"/>
      <c r="N72" s="1"/>
      <c r="O72" s="1"/>
      <c r="P72" s="64"/>
      <c r="Q72" s="64"/>
    </row>
    <row r="73" customFormat="false" ht="11.5" hidden="false" customHeight="true" outlineLevel="0" collapsed="false">
      <c r="A73" s="303"/>
      <c r="B73" s="406"/>
      <c r="C73" s="406"/>
      <c r="D73" s="406"/>
      <c r="E73" s="102"/>
      <c r="F73" s="42" t="n">
        <f aca="false">E73*A73</f>
        <v>0</v>
      </c>
      <c r="G73" s="64"/>
      <c r="H73" s="414"/>
      <c r="I73" s="196"/>
      <c r="J73" s="415"/>
      <c r="K73" s="232"/>
      <c r="L73" s="233"/>
      <c r="M73" s="1"/>
      <c r="N73" s="1"/>
      <c r="O73" s="1"/>
      <c r="P73" s="64"/>
      <c r="Q73" s="64"/>
    </row>
    <row r="74" customFormat="false" ht="11.5" hidden="false" customHeight="true" outlineLevel="0" collapsed="false">
      <c r="A74" s="310"/>
      <c r="B74" s="406"/>
      <c r="C74" s="406"/>
      <c r="D74" s="406"/>
      <c r="E74" s="102"/>
      <c r="F74" s="42" t="n">
        <f aca="false">E74*A74</f>
        <v>0</v>
      </c>
      <c r="G74" s="64"/>
      <c r="H74" s="414"/>
      <c r="I74" s="196"/>
      <c r="J74" s="415"/>
      <c r="K74" s="232"/>
      <c r="L74" s="233"/>
      <c r="M74" s="1"/>
      <c r="N74" s="1"/>
      <c r="O74" s="1"/>
      <c r="P74" s="64"/>
      <c r="Q74" s="64"/>
    </row>
    <row r="75" customFormat="false" ht="11.5" hidden="false" customHeight="true" outlineLevel="0" collapsed="false">
      <c r="A75" s="303"/>
      <c r="B75" s="406"/>
      <c r="C75" s="406"/>
      <c r="D75" s="406"/>
      <c r="E75" s="102"/>
      <c r="F75" s="42" t="n">
        <f aca="false">E75*A75</f>
        <v>0</v>
      </c>
      <c r="G75" s="64"/>
      <c r="H75" s="414"/>
      <c r="I75" s="196"/>
      <c r="J75" s="415"/>
      <c r="K75" s="232"/>
      <c r="L75" s="233"/>
      <c r="M75" s="1"/>
      <c r="N75" s="1"/>
      <c r="O75" s="1"/>
      <c r="P75" s="64"/>
      <c r="Q75" s="64"/>
    </row>
    <row r="76" s="3" customFormat="true" ht="11.5" hidden="false" customHeight="true" outlineLevel="0" collapsed="false">
      <c r="A76" s="303"/>
      <c r="B76" s="406"/>
      <c r="C76" s="406"/>
      <c r="D76" s="406"/>
      <c r="E76" s="102"/>
      <c r="F76" s="42" t="n">
        <f aca="false">E76*A76</f>
        <v>0</v>
      </c>
      <c r="H76" s="416"/>
      <c r="I76" s="417"/>
      <c r="J76" s="418"/>
      <c r="K76" s="241"/>
      <c r="L76" s="218"/>
      <c r="M76" s="1"/>
      <c r="N76" s="1"/>
      <c r="O76" s="1"/>
    </row>
    <row r="77" s="3" customFormat="true" ht="11.5" hidden="false" customHeight="true" outlineLevel="0" collapsed="false">
      <c r="A77" s="303"/>
      <c r="B77" s="406"/>
      <c r="C77" s="406"/>
      <c r="D77" s="406"/>
      <c r="E77" s="102"/>
      <c r="F77" s="42" t="n">
        <f aca="false">E77*A77</f>
        <v>0</v>
      </c>
      <c r="I77" s="177" t="s">
        <v>105</v>
      </c>
      <c r="J77" s="178" t="n">
        <f aca="false">SUM(J71:J76)/COUNTA(J71:J76)</f>
        <v>1774.88</v>
      </c>
      <c r="K77" s="179"/>
    </row>
    <row r="78" s="3" customFormat="true" ht="11.5" hidden="false" customHeight="true" outlineLevel="0" collapsed="false">
      <c r="A78" s="303"/>
      <c r="B78" s="406"/>
      <c r="C78" s="406"/>
      <c r="D78" s="406"/>
      <c r="E78" s="102"/>
      <c r="F78" s="42"/>
      <c r="L78" s="176"/>
    </row>
    <row r="79" customFormat="false" ht="5.1" hidden="false" customHeight="true" outlineLevel="0" collapsed="false">
      <c r="A79" s="74"/>
      <c r="B79" s="74"/>
      <c r="C79" s="74"/>
      <c r="D79" s="74"/>
      <c r="E79" s="74"/>
      <c r="F79" s="74"/>
      <c r="G79" s="74"/>
      <c r="H79" s="74"/>
      <c r="I79" s="74"/>
      <c r="J79" s="74"/>
      <c r="K79" s="74"/>
      <c r="L79" s="74"/>
      <c r="M79" s="74"/>
      <c r="N79" s="74"/>
      <c r="O79" s="74"/>
      <c r="P79" s="74"/>
      <c r="Q79" s="74"/>
    </row>
    <row r="80" customFormat="false" ht="12.8" hidden="false" customHeight="true" outlineLevel="0" collapsed="false">
      <c r="A80" s="126"/>
      <c r="B80" s="101" t="s">
        <v>279</v>
      </c>
      <c r="C80" s="101"/>
      <c r="D80" s="101"/>
      <c r="E80" s="223"/>
      <c r="F80" s="42"/>
      <c r="G80" s="103" t="s">
        <v>33</v>
      </c>
      <c r="H80" s="104" t="s">
        <v>34</v>
      </c>
      <c r="I80" s="45" t="s">
        <v>35</v>
      </c>
      <c r="J80" s="46" t="s">
        <v>36</v>
      </c>
      <c r="K80" s="45" t="s">
        <v>37</v>
      </c>
      <c r="L80" s="46" t="s">
        <v>38</v>
      </c>
      <c r="M80" s="45" t="s">
        <v>39</v>
      </c>
      <c r="N80" s="46" t="s">
        <v>40</v>
      </c>
      <c r="O80" s="45" t="s">
        <v>41</v>
      </c>
      <c r="P80" s="46" t="s">
        <v>42</v>
      </c>
      <c r="Q80" s="47" t="s">
        <v>43</v>
      </c>
    </row>
    <row r="81" customFormat="false" ht="11.45" hidden="false" customHeight="true" outlineLevel="0" collapsed="false">
      <c r="A81" s="180" t="n">
        <v>1</v>
      </c>
      <c r="B81" s="406" t="s">
        <v>298</v>
      </c>
      <c r="C81" s="406"/>
      <c r="D81" s="406"/>
      <c r="E81" s="343" t="n">
        <f aca="false">$Q81</f>
        <v>2767.6722525</v>
      </c>
      <c r="F81" s="42" t="n">
        <f aca="false">E81*A81</f>
        <v>2767.6722525</v>
      </c>
      <c r="G81" s="49" t="s">
        <v>281</v>
      </c>
      <c r="H81" s="132" t="n">
        <f aca="false">J96</f>
        <v>1689.55</v>
      </c>
      <c r="I81" s="133" t="n">
        <f aca="false">'INCREASE, LABOR, 911, WARRANTY,'!$A$5</f>
        <v>1.05</v>
      </c>
      <c r="J81" s="52" t="n">
        <f aca="false">I81*H81</f>
        <v>1774.0275</v>
      </c>
      <c r="K81" s="133" t="n">
        <f aca="false">'INCREASE, LABOR, 911, WARRANTY,'!$A$13</f>
        <v>1.07</v>
      </c>
      <c r="L81" s="52" t="n">
        <f aca="false">J81*K81</f>
        <v>1898.209425</v>
      </c>
      <c r="M81" s="133" t="n">
        <f aca="false">'INCREASE, LABOR, 911, WARRANTY,'!$A$17</f>
        <v>1.3</v>
      </c>
      <c r="N81" s="52" t="n">
        <f aca="false">L81*M81</f>
        <v>2467.6722525</v>
      </c>
      <c r="O81" s="53" t="n">
        <v>1</v>
      </c>
      <c r="P81" s="54" t="n">
        <f aca="false">'INCREASE, LABOR, 911, WARRANTY,'!$A$9</f>
        <v>300</v>
      </c>
      <c r="Q81" s="135" t="n">
        <f aca="false">(N81*O81)+(O81*P81)</f>
        <v>2767.6722525</v>
      </c>
    </row>
    <row r="82" customFormat="false" ht="11.45" hidden="false" customHeight="true" outlineLevel="0" collapsed="false">
      <c r="A82" s="407" t="n">
        <v>1</v>
      </c>
      <c r="B82" s="48" t="s">
        <v>282</v>
      </c>
      <c r="C82" s="48"/>
      <c r="D82" s="48"/>
      <c r="E82" s="408" t="n">
        <f aca="false">$Q82</f>
        <v>1537.91742</v>
      </c>
      <c r="F82" s="42" t="n">
        <f aca="false">E82*A82</f>
        <v>1537.91742</v>
      </c>
      <c r="G82" s="49" t="s">
        <v>91</v>
      </c>
      <c r="H82" s="50" t="n">
        <v>1105.62</v>
      </c>
      <c r="I82" s="136" t="n">
        <f aca="false">'INCREASE, LABOR, 911, WARRANTY,'!$A$6</f>
        <v>1</v>
      </c>
      <c r="J82" s="52" t="n">
        <f aca="false">I82*H82</f>
        <v>1105.62</v>
      </c>
      <c r="K82" s="133" t="n">
        <f aca="false">'INCREASE, LABOR, 911, WARRANTY,'!$A$13</f>
        <v>1.07</v>
      </c>
      <c r="L82" s="52" t="n">
        <f aca="false">J82*K82</f>
        <v>1183.0134</v>
      </c>
      <c r="M82" s="133" t="n">
        <f aca="false">'INCREASE, LABOR, 911, WARRANTY,'!$A$17</f>
        <v>1.3</v>
      </c>
      <c r="N82" s="52" t="n">
        <f aca="false">L82*M82</f>
        <v>1537.91742</v>
      </c>
      <c r="O82" s="53" t="n">
        <v>1</v>
      </c>
      <c r="P82" s="54" t="n">
        <v>0</v>
      </c>
      <c r="Q82" s="135" t="n">
        <f aca="false">(N82*O82)+(O82*P82)</f>
        <v>1537.91742</v>
      </c>
    </row>
    <row r="83" customFormat="false" ht="11.45" hidden="false" customHeight="true" outlineLevel="0" collapsed="false">
      <c r="A83" s="407" t="n">
        <v>1</v>
      </c>
      <c r="B83" s="126" t="s">
        <v>283</v>
      </c>
      <c r="C83" s="126"/>
      <c r="D83" s="126"/>
      <c r="E83" s="408" t="n">
        <f aca="false">$Q83</f>
        <v>328.60984</v>
      </c>
      <c r="F83" s="42" t="n">
        <f aca="false">E83*A83</f>
        <v>328.60984</v>
      </c>
      <c r="G83" s="49" t="s">
        <v>284</v>
      </c>
      <c r="H83" s="50" t="n">
        <v>236.24</v>
      </c>
      <c r="I83" s="136" t="n">
        <f aca="false">'INCREASE, LABOR, 911, WARRANTY,'!$A$6</f>
        <v>1</v>
      </c>
      <c r="J83" s="52" t="n">
        <f aca="false">I83*H83</f>
        <v>236.24</v>
      </c>
      <c r="K83" s="133" t="n">
        <f aca="false">'INCREASE, LABOR, 911, WARRANTY,'!$A$13</f>
        <v>1.07</v>
      </c>
      <c r="L83" s="52" t="n">
        <f aca="false">J83*K83</f>
        <v>252.7768</v>
      </c>
      <c r="M83" s="133" t="n">
        <f aca="false">'INCREASE, LABOR, 911, WARRANTY,'!$A$17</f>
        <v>1.3</v>
      </c>
      <c r="N83" s="52" t="n">
        <f aca="false">L83*M83</f>
        <v>328.60984</v>
      </c>
      <c r="O83" s="53" t="n">
        <v>1</v>
      </c>
      <c r="P83" s="54" t="n">
        <v>0</v>
      </c>
      <c r="Q83" s="135" t="n">
        <f aca="false">(N83*O83)+(O83*P83)</f>
        <v>328.60984</v>
      </c>
    </row>
    <row r="84" customFormat="false" ht="11.45" hidden="false" customHeight="true" outlineLevel="0" collapsed="false">
      <c r="A84" s="39" t="n">
        <v>1</v>
      </c>
      <c r="B84" s="48" t="s">
        <v>92</v>
      </c>
      <c r="C84" s="48"/>
      <c r="D84" s="48"/>
      <c r="E84" s="102" t="n">
        <f aca="false">$Q84</f>
        <v>300.01088</v>
      </c>
      <c r="F84" s="42" t="n">
        <f aca="false">E84*A84</f>
        <v>300.01088</v>
      </c>
      <c r="G84" s="66" t="s">
        <v>93</v>
      </c>
      <c r="H84" s="50" t="n">
        <v>215.68</v>
      </c>
      <c r="I84" s="136" t="n">
        <f aca="false">'INCREASE, LABOR, 911, WARRANTY,'!$A$6</f>
        <v>1</v>
      </c>
      <c r="J84" s="52" t="n">
        <f aca="false">H84*I84</f>
        <v>215.68</v>
      </c>
      <c r="K84" s="133" t="n">
        <f aca="false">'INCREASE, LABOR, 911, WARRANTY,'!$A$13</f>
        <v>1.07</v>
      </c>
      <c r="L84" s="52" t="n">
        <f aca="false">J84*K84</f>
        <v>230.7776</v>
      </c>
      <c r="M84" s="133" t="n">
        <f aca="false">'INCREASE, LABOR, 911, WARRANTY,'!$A$17</f>
        <v>1.3</v>
      </c>
      <c r="N84" s="52" t="n">
        <f aca="false">L84*M84</f>
        <v>300.01088</v>
      </c>
      <c r="O84" s="53" t="n">
        <v>1</v>
      </c>
      <c r="P84" s="54" t="n">
        <v>0</v>
      </c>
      <c r="Q84" s="135" t="n">
        <f aca="false">(N84*O84)+(O84*P84)</f>
        <v>300.01088</v>
      </c>
    </row>
    <row r="85" customFormat="false" ht="11.45" hidden="false" customHeight="true" outlineLevel="0" collapsed="false">
      <c r="A85" s="180" t="n">
        <v>1</v>
      </c>
      <c r="B85" s="184" t="s">
        <v>94</v>
      </c>
      <c r="C85" s="184"/>
      <c r="D85" s="184"/>
      <c r="E85" s="102" t="n">
        <f aca="false">$Q85</f>
        <v>270.00701</v>
      </c>
      <c r="F85" s="42" t="n">
        <f aca="false">E85*A85</f>
        <v>270.00701</v>
      </c>
      <c r="G85" s="66" t="s">
        <v>95</v>
      </c>
      <c r="H85" s="50" t="n">
        <v>194.11</v>
      </c>
      <c r="I85" s="136" t="n">
        <f aca="false">'INCREASE, LABOR, 911, WARRANTY,'!$A$6</f>
        <v>1</v>
      </c>
      <c r="J85" s="52" t="n">
        <f aca="false">H85*I85</f>
        <v>194.11</v>
      </c>
      <c r="K85" s="133" t="n">
        <f aca="false">'INCREASE, LABOR, 911, WARRANTY,'!$A$13</f>
        <v>1.07</v>
      </c>
      <c r="L85" s="52" t="n">
        <f aca="false">J85*K85</f>
        <v>207.6977</v>
      </c>
      <c r="M85" s="133" t="n">
        <f aca="false">'INCREASE, LABOR, 911, WARRANTY,'!$A$17</f>
        <v>1.3</v>
      </c>
      <c r="N85" s="52" t="n">
        <f aca="false">L85*M85</f>
        <v>270.00701</v>
      </c>
      <c r="O85" s="53" t="n">
        <v>1</v>
      </c>
      <c r="P85" s="54" t="n">
        <v>0</v>
      </c>
      <c r="Q85" s="135" t="n">
        <f aca="false">(N85*O85)+(O85*P85)</f>
        <v>270.00701</v>
      </c>
    </row>
    <row r="86" customFormat="false" ht="11.45" hidden="false" customHeight="true" outlineLevel="0" collapsed="false">
      <c r="A86" s="39" t="n">
        <v>1</v>
      </c>
      <c r="B86" s="48" t="s">
        <v>115</v>
      </c>
      <c r="C86" s="48"/>
      <c r="D86" s="48"/>
      <c r="E86" s="102" t="n">
        <f aca="false">$Q86</f>
        <v>485</v>
      </c>
      <c r="F86" s="42" t="n">
        <f aca="false">E86*A86</f>
        <v>485</v>
      </c>
      <c r="G86" s="49" t="s">
        <v>97</v>
      </c>
      <c r="H86" s="78" t="n">
        <f aca="false">'INCREASE, LABOR, 911, WARRANTY,'!$C$30</f>
        <v>485</v>
      </c>
      <c r="I86" s="138" t="n">
        <f aca="false">'INCREASE, LABOR, 911, WARRANTY,'!$A$6</f>
        <v>1</v>
      </c>
      <c r="J86" s="59" t="n">
        <f aca="false">H86*I86</f>
        <v>485</v>
      </c>
      <c r="K86" s="409" t="n">
        <f aca="false">'INCREASE, LABOR, 911, WARRANTY,'!$A$6</f>
        <v>1</v>
      </c>
      <c r="L86" s="59" t="n">
        <f aca="false">J86*K86</f>
        <v>485</v>
      </c>
      <c r="M86" s="409" t="n">
        <f aca="false">'INCREASE, LABOR, 911, WARRANTY,'!$A$6</f>
        <v>1</v>
      </c>
      <c r="N86" s="59" t="n">
        <f aca="false">L86*M86</f>
        <v>485</v>
      </c>
      <c r="O86" s="60" t="n">
        <v>1</v>
      </c>
      <c r="P86" s="61" t="n">
        <v>0</v>
      </c>
      <c r="Q86" s="108" t="n">
        <f aca="false">(N86*O86)+(O86*P86)</f>
        <v>485</v>
      </c>
    </row>
    <row r="87" customFormat="false" ht="11.45" hidden="false" customHeight="true" outlineLevel="0" collapsed="false">
      <c r="A87" s="39" t="n">
        <v>16</v>
      </c>
      <c r="B87" s="48" t="s">
        <v>96</v>
      </c>
      <c r="C87" s="48"/>
      <c r="D87" s="48"/>
      <c r="E87" s="102" t="n">
        <f aca="false">'INCREASE, LABOR, 911, WARRANTY,'!$C$5</f>
        <v>175</v>
      </c>
      <c r="F87" s="42" t="n">
        <f aca="false">E87*A87</f>
        <v>2800</v>
      </c>
      <c r="G87" s="109" t="s">
        <v>91</v>
      </c>
      <c r="H87" s="110" t="n">
        <v>1005.11</v>
      </c>
      <c r="I87" s="66"/>
      <c r="J87" s="64"/>
      <c r="K87" s="67"/>
      <c r="L87" s="68"/>
      <c r="M87" s="64"/>
      <c r="N87" s="143"/>
      <c r="O87" s="64"/>
      <c r="P87" s="67" t="s">
        <v>51</v>
      </c>
      <c r="Q87" s="62" t="n">
        <f aca="false">SUM(Q81:Q86)</f>
        <v>5689.2174025</v>
      </c>
    </row>
    <row r="88" customFormat="false" ht="11.45" hidden="false" customHeight="true" outlineLevel="0" collapsed="false">
      <c r="A88" s="126"/>
      <c r="B88" s="260" t="s">
        <v>290</v>
      </c>
      <c r="C88" s="260"/>
      <c r="D88" s="260"/>
      <c r="E88" s="200"/>
      <c r="F88" s="57" t="n">
        <f aca="false">SUM(F81:F87)</f>
        <v>8489.2174025</v>
      </c>
      <c r="G88" s="64"/>
      <c r="H88" s="64"/>
      <c r="I88" s="64"/>
      <c r="J88" s="64"/>
      <c r="K88" s="64"/>
      <c r="L88" s="64"/>
      <c r="M88" s="64"/>
      <c r="N88" s="64"/>
      <c r="O88" s="64"/>
      <c r="P88" s="64"/>
    </row>
    <row r="89" customFormat="false" ht="11.5" hidden="false" customHeight="true" outlineLevel="0" collapsed="false">
      <c r="A89" s="310"/>
      <c r="B89" s="406"/>
      <c r="C89" s="406"/>
      <c r="D89" s="406"/>
      <c r="E89" s="102"/>
      <c r="F89" s="42" t="n">
        <f aca="false">E89*A89</f>
        <v>0</v>
      </c>
      <c r="G89" s="64"/>
      <c r="H89" s="147" t="s">
        <v>286</v>
      </c>
      <c r="I89" s="148" t="s">
        <v>99</v>
      </c>
      <c r="J89" s="149" t="s">
        <v>100</v>
      </c>
      <c r="K89" s="149" t="s">
        <v>101</v>
      </c>
      <c r="L89" s="150" t="s">
        <v>102</v>
      </c>
      <c r="M89" s="1"/>
      <c r="N89" s="1"/>
      <c r="O89" s="1"/>
      <c r="P89" s="64"/>
      <c r="Q89" s="64"/>
    </row>
    <row r="90" customFormat="false" ht="11.5" hidden="false" customHeight="true" outlineLevel="0" collapsed="false">
      <c r="A90" s="303"/>
      <c r="B90" s="410"/>
      <c r="C90" s="410"/>
      <c r="D90" s="410"/>
      <c r="E90" s="102"/>
      <c r="F90" s="42" t="n">
        <f aca="false">E90*A90</f>
        <v>0</v>
      </c>
      <c r="G90" s="64"/>
      <c r="H90" s="414" t="s">
        <v>299</v>
      </c>
      <c r="I90" s="196" t="n">
        <v>60000</v>
      </c>
      <c r="J90" s="415" t="n">
        <v>1689.55</v>
      </c>
      <c r="K90" s="232" t="n">
        <v>0.96</v>
      </c>
      <c r="L90" s="233" t="s">
        <v>288</v>
      </c>
      <c r="M90" s="419" t="n">
        <v>1689.55</v>
      </c>
      <c r="N90" s="1"/>
      <c r="O90" s="1"/>
      <c r="P90" s="64"/>
      <c r="Q90" s="64"/>
    </row>
    <row r="91" customFormat="false" ht="11.5" hidden="false" customHeight="true" outlineLevel="0" collapsed="false">
      <c r="A91" s="303"/>
      <c r="B91" s="406"/>
      <c r="C91" s="406"/>
      <c r="D91" s="406"/>
      <c r="E91" s="102"/>
      <c r="F91" s="42" t="n">
        <f aca="false">E91*A91</f>
        <v>0</v>
      </c>
      <c r="G91" s="64"/>
      <c r="H91" s="414"/>
      <c r="I91" s="196"/>
      <c r="J91" s="415"/>
      <c r="K91" s="232"/>
      <c r="L91" s="233"/>
      <c r="M91" s="1"/>
      <c r="N91" s="1"/>
      <c r="O91" s="1"/>
      <c r="P91" s="64"/>
      <c r="Q91" s="64"/>
    </row>
    <row r="92" customFormat="false" ht="11.5" hidden="false" customHeight="true" outlineLevel="0" collapsed="false">
      <c r="A92" s="303"/>
      <c r="B92" s="406"/>
      <c r="C92" s="406"/>
      <c r="D92" s="406"/>
      <c r="E92" s="102"/>
      <c r="F92" s="42" t="n">
        <f aca="false">E92*A92</f>
        <v>0</v>
      </c>
      <c r="G92" s="64"/>
      <c r="H92" s="414"/>
      <c r="I92" s="196"/>
      <c r="J92" s="415"/>
      <c r="K92" s="232"/>
      <c r="L92" s="233"/>
      <c r="M92" s="1"/>
      <c r="N92" s="1"/>
      <c r="O92" s="1"/>
      <c r="P92" s="64"/>
      <c r="Q92" s="64"/>
    </row>
    <row r="93" customFormat="false" ht="11.5" hidden="false" customHeight="true" outlineLevel="0" collapsed="false">
      <c r="A93" s="310"/>
      <c r="B93" s="406"/>
      <c r="C93" s="406"/>
      <c r="D93" s="406"/>
      <c r="E93" s="102"/>
      <c r="F93" s="42" t="n">
        <f aca="false">E93*A93</f>
        <v>0</v>
      </c>
      <c r="G93" s="64"/>
      <c r="H93" s="414"/>
      <c r="I93" s="196"/>
      <c r="J93" s="415"/>
      <c r="K93" s="232"/>
      <c r="L93" s="233"/>
      <c r="M93" s="1"/>
      <c r="N93" s="1"/>
      <c r="O93" s="1"/>
      <c r="P93" s="64"/>
      <c r="Q93" s="64"/>
    </row>
    <row r="94" customFormat="false" ht="11.5" hidden="false" customHeight="true" outlineLevel="0" collapsed="false">
      <c r="A94" s="303"/>
      <c r="B94" s="406"/>
      <c r="C94" s="406"/>
      <c r="D94" s="406"/>
      <c r="E94" s="102"/>
      <c r="F94" s="42" t="n">
        <f aca="false">E94*A94</f>
        <v>0</v>
      </c>
      <c r="G94" s="64"/>
      <c r="H94" s="414"/>
      <c r="I94" s="196"/>
      <c r="J94" s="415"/>
      <c r="K94" s="232"/>
      <c r="L94" s="233"/>
      <c r="M94" s="1"/>
      <c r="N94" s="1"/>
      <c r="O94" s="1"/>
      <c r="P94" s="64"/>
      <c r="Q94" s="64"/>
    </row>
    <row r="95" s="3" customFormat="true" ht="11.5" hidden="false" customHeight="true" outlineLevel="0" collapsed="false">
      <c r="A95" s="303"/>
      <c r="B95" s="406"/>
      <c r="C95" s="406"/>
      <c r="D95" s="406"/>
      <c r="E95" s="102"/>
      <c r="F95" s="42" t="n">
        <f aca="false">E95*A95</f>
        <v>0</v>
      </c>
      <c r="H95" s="416"/>
      <c r="I95" s="417"/>
      <c r="J95" s="418"/>
      <c r="K95" s="241"/>
      <c r="L95" s="218"/>
      <c r="M95" s="1"/>
      <c r="N95" s="1"/>
      <c r="O95" s="1"/>
    </row>
    <row r="96" s="3" customFormat="true" ht="11.5" hidden="false" customHeight="true" outlineLevel="0" collapsed="false">
      <c r="A96" s="303"/>
      <c r="B96" s="406"/>
      <c r="C96" s="406"/>
      <c r="D96" s="406"/>
      <c r="E96" s="102"/>
      <c r="F96" s="42" t="n">
        <f aca="false">E96*A96</f>
        <v>0</v>
      </c>
      <c r="I96" s="177" t="s">
        <v>105</v>
      </c>
      <c r="J96" s="178" t="n">
        <f aca="false">SUM(J90:J95)/COUNTA(J90:J95)</f>
        <v>1689.55</v>
      </c>
      <c r="K96" s="179"/>
    </row>
    <row r="97" s="3" customFormat="true" ht="11.5" hidden="false" customHeight="true" outlineLevel="0" collapsed="false">
      <c r="A97" s="303"/>
      <c r="B97" s="406"/>
      <c r="C97" s="406"/>
      <c r="D97" s="406"/>
      <c r="E97" s="102"/>
      <c r="F97" s="42"/>
      <c r="L97" s="176"/>
    </row>
    <row r="98" customFormat="false" ht="17.4" hidden="false" customHeight="true" outlineLevel="0" collapsed="false">
      <c r="A98" s="38" t="s">
        <v>278</v>
      </c>
      <c r="B98" s="38"/>
      <c r="C98" s="38"/>
      <c r="D98" s="38"/>
      <c r="E98" s="38"/>
      <c r="F98" s="38"/>
      <c r="G98" s="38"/>
      <c r="H98" s="38"/>
      <c r="I98" s="38"/>
      <c r="J98" s="38"/>
      <c r="K98" s="38"/>
      <c r="L98" s="38"/>
      <c r="M98" s="38"/>
      <c r="N98" s="38"/>
      <c r="O98" s="38"/>
      <c r="P98" s="38"/>
      <c r="Q98" s="38"/>
    </row>
    <row r="99" customFormat="false" ht="11.5" hidden="false" customHeight="true" outlineLevel="0" collapsed="false">
      <c r="A99" s="126"/>
      <c r="B99" s="101" t="s">
        <v>300</v>
      </c>
      <c r="C99" s="101"/>
      <c r="D99" s="101"/>
      <c r="E99" s="223"/>
      <c r="F99" s="42"/>
      <c r="G99" s="103" t="s">
        <v>33</v>
      </c>
      <c r="H99" s="104" t="s">
        <v>34</v>
      </c>
      <c r="I99" s="45" t="s">
        <v>35</v>
      </c>
      <c r="J99" s="46" t="s">
        <v>36</v>
      </c>
      <c r="K99" s="47" t="s">
        <v>37</v>
      </c>
      <c r="L99" s="47" t="s">
        <v>38</v>
      </c>
      <c r="M99" s="45" t="s">
        <v>39</v>
      </c>
      <c r="N99" s="46" t="s">
        <v>40</v>
      </c>
      <c r="O99" s="45" t="s">
        <v>41</v>
      </c>
      <c r="P99" s="46" t="s">
        <v>42</v>
      </c>
      <c r="Q99" s="47" t="s">
        <v>43</v>
      </c>
    </row>
    <row r="100" customFormat="false" ht="11.5" hidden="false" customHeight="true" outlineLevel="0" collapsed="false">
      <c r="A100" s="39" t="n">
        <v>1</v>
      </c>
      <c r="B100" s="406" t="s">
        <v>301</v>
      </c>
      <c r="C100" s="406"/>
      <c r="D100" s="406"/>
      <c r="E100" s="102" t="n">
        <f aca="false">$Q100</f>
        <v>2543.025057</v>
      </c>
      <c r="F100" s="42" t="n">
        <f aca="false">E100*A100</f>
        <v>2543.025057</v>
      </c>
      <c r="G100" s="49" t="s">
        <v>281</v>
      </c>
      <c r="H100" s="132" t="n">
        <f aca="false">J115</f>
        <v>1535.74</v>
      </c>
      <c r="I100" s="133" t="n">
        <f aca="false">'INCREASE, LABOR, 911, WARRANTY,'!$A$5</f>
        <v>1.05</v>
      </c>
      <c r="J100" s="52" t="n">
        <f aca="false">I100*H100</f>
        <v>1612.527</v>
      </c>
      <c r="K100" s="133" t="n">
        <f aca="false">'INCREASE, LABOR, 911, WARRANTY,'!$A$13</f>
        <v>1.07</v>
      </c>
      <c r="L100" s="52" t="n">
        <f aca="false">J100*K100</f>
        <v>1725.40389</v>
      </c>
      <c r="M100" s="133" t="n">
        <f aca="false">'INCREASE, LABOR, 911, WARRANTY,'!$A$17</f>
        <v>1.3</v>
      </c>
      <c r="N100" s="52" t="n">
        <f aca="false">L100*M100</f>
        <v>2243.025057</v>
      </c>
      <c r="O100" s="53" t="n">
        <v>1</v>
      </c>
      <c r="P100" s="54" t="n">
        <f aca="false">'INCREASE, LABOR, 911, WARRANTY,'!$A$9</f>
        <v>300</v>
      </c>
      <c r="Q100" s="135" t="n">
        <f aca="false">(N100*O100)+(O100*P100)</f>
        <v>2543.025057</v>
      </c>
    </row>
    <row r="101" customFormat="false" ht="11.5" hidden="false" customHeight="true" outlineLevel="0" collapsed="false">
      <c r="A101" s="407" t="n">
        <v>1</v>
      </c>
      <c r="B101" s="48" t="s">
        <v>282</v>
      </c>
      <c r="C101" s="48"/>
      <c r="D101" s="48"/>
      <c r="E101" s="408" t="n">
        <f aca="false">$Q101</f>
        <v>1537.91742</v>
      </c>
      <c r="F101" s="42" t="n">
        <f aca="false">E101*A101</f>
        <v>1537.91742</v>
      </c>
      <c r="G101" s="49" t="s">
        <v>91</v>
      </c>
      <c r="H101" s="50" t="n">
        <v>1105.62</v>
      </c>
      <c r="I101" s="136" t="n">
        <f aca="false">'INCREASE, LABOR, 911, WARRANTY,'!$A$6</f>
        <v>1</v>
      </c>
      <c r="J101" s="52" t="n">
        <f aca="false">I101*H101</f>
        <v>1105.62</v>
      </c>
      <c r="K101" s="133" t="n">
        <f aca="false">'INCREASE, LABOR, 911, WARRANTY,'!$A$13</f>
        <v>1.07</v>
      </c>
      <c r="L101" s="52" t="n">
        <f aca="false">J101*K101</f>
        <v>1183.0134</v>
      </c>
      <c r="M101" s="133" t="n">
        <f aca="false">'INCREASE, LABOR, 911, WARRANTY,'!$A$17</f>
        <v>1.3</v>
      </c>
      <c r="N101" s="52" t="n">
        <f aca="false">L101*M101</f>
        <v>1537.91742</v>
      </c>
      <c r="O101" s="53" t="n">
        <v>1</v>
      </c>
      <c r="P101" s="54" t="n">
        <v>0</v>
      </c>
      <c r="Q101" s="135" t="n">
        <f aca="false">(N101*O101)+(O101*P101)</f>
        <v>1537.91742</v>
      </c>
    </row>
    <row r="102" customFormat="false" ht="11.5" hidden="false" customHeight="true" outlineLevel="0" collapsed="false">
      <c r="A102" s="407" t="n">
        <v>1</v>
      </c>
      <c r="B102" s="126" t="s">
        <v>283</v>
      </c>
      <c r="C102" s="126"/>
      <c r="D102" s="126"/>
      <c r="E102" s="408" t="n">
        <f aca="false">$Q102</f>
        <v>328.60984</v>
      </c>
      <c r="F102" s="42" t="n">
        <f aca="false">E102*A102</f>
        <v>328.60984</v>
      </c>
      <c r="G102" s="49" t="s">
        <v>284</v>
      </c>
      <c r="H102" s="50" t="n">
        <v>236.24</v>
      </c>
      <c r="I102" s="136" t="n">
        <f aca="false">'INCREASE, LABOR, 911, WARRANTY,'!$A$6</f>
        <v>1</v>
      </c>
      <c r="J102" s="52" t="n">
        <f aca="false">I102*H102</f>
        <v>236.24</v>
      </c>
      <c r="K102" s="133" t="n">
        <f aca="false">'INCREASE, LABOR, 911, WARRANTY,'!$A$13</f>
        <v>1.07</v>
      </c>
      <c r="L102" s="52" t="n">
        <f aca="false">J102*K102</f>
        <v>252.7768</v>
      </c>
      <c r="M102" s="133" t="n">
        <f aca="false">'INCREASE, LABOR, 911, WARRANTY,'!$A$17</f>
        <v>1.3</v>
      </c>
      <c r="N102" s="52" t="n">
        <f aca="false">L102*M102</f>
        <v>328.60984</v>
      </c>
      <c r="O102" s="53" t="n">
        <v>1</v>
      </c>
      <c r="P102" s="54" t="n">
        <v>0</v>
      </c>
      <c r="Q102" s="135" t="n">
        <f aca="false">(N102*O102)+(O102*P102)</f>
        <v>328.60984</v>
      </c>
    </row>
    <row r="103" customFormat="false" ht="11.5" hidden="false" customHeight="true" outlineLevel="0" collapsed="false">
      <c r="A103" s="39" t="n">
        <v>1</v>
      </c>
      <c r="B103" s="48" t="s">
        <v>92</v>
      </c>
      <c r="C103" s="48"/>
      <c r="D103" s="48"/>
      <c r="E103" s="102" t="n">
        <f aca="false">$Q103</f>
        <v>300.01088</v>
      </c>
      <c r="F103" s="42" t="n">
        <f aca="false">E103*A103</f>
        <v>300.01088</v>
      </c>
      <c r="G103" s="66" t="s">
        <v>93</v>
      </c>
      <c r="H103" s="50" t="n">
        <v>215.68</v>
      </c>
      <c r="I103" s="136" t="n">
        <f aca="false">'INCREASE, LABOR, 911, WARRANTY,'!$A$6</f>
        <v>1</v>
      </c>
      <c r="J103" s="52" t="n">
        <f aca="false">H103*I103</f>
        <v>215.68</v>
      </c>
      <c r="K103" s="133" t="n">
        <f aca="false">'INCREASE, LABOR, 911, WARRANTY,'!$A$13</f>
        <v>1.07</v>
      </c>
      <c r="L103" s="52" t="n">
        <f aca="false">J103*K103</f>
        <v>230.7776</v>
      </c>
      <c r="M103" s="133" t="n">
        <f aca="false">'INCREASE, LABOR, 911, WARRANTY,'!$A$17</f>
        <v>1.3</v>
      </c>
      <c r="N103" s="52" t="n">
        <f aca="false">L103*M103</f>
        <v>300.01088</v>
      </c>
      <c r="O103" s="53" t="n">
        <v>1</v>
      </c>
      <c r="P103" s="54" t="n">
        <v>0</v>
      </c>
      <c r="Q103" s="135" t="n">
        <f aca="false">(N103*O103)+(O103*P103)</f>
        <v>300.01088</v>
      </c>
    </row>
    <row r="104" customFormat="false" ht="11.5" hidden="false" customHeight="true" outlineLevel="0" collapsed="false">
      <c r="A104" s="39" t="n">
        <v>1</v>
      </c>
      <c r="B104" s="48" t="s">
        <v>94</v>
      </c>
      <c r="C104" s="48"/>
      <c r="D104" s="48"/>
      <c r="E104" s="102" t="n">
        <f aca="false">$Q104</f>
        <v>270.00701</v>
      </c>
      <c r="F104" s="42" t="n">
        <f aca="false">E104*A104</f>
        <v>270.00701</v>
      </c>
      <c r="G104" s="66" t="s">
        <v>95</v>
      </c>
      <c r="H104" s="50" t="n">
        <v>194.11</v>
      </c>
      <c r="I104" s="136" t="n">
        <f aca="false">'INCREASE, LABOR, 911, WARRANTY,'!$A$6</f>
        <v>1</v>
      </c>
      <c r="J104" s="52" t="n">
        <f aca="false">H104*I104</f>
        <v>194.11</v>
      </c>
      <c r="K104" s="133" t="n">
        <f aca="false">'INCREASE, LABOR, 911, WARRANTY,'!$A$13</f>
        <v>1.07</v>
      </c>
      <c r="L104" s="52" t="n">
        <f aca="false">J104*K104</f>
        <v>207.6977</v>
      </c>
      <c r="M104" s="133" t="n">
        <f aca="false">'INCREASE, LABOR, 911, WARRANTY,'!$A$17</f>
        <v>1.3</v>
      </c>
      <c r="N104" s="52" t="n">
        <f aca="false">L104*M104</f>
        <v>270.00701</v>
      </c>
      <c r="O104" s="53" t="n">
        <v>1</v>
      </c>
      <c r="P104" s="54" t="n">
        <v>0</v>
      </c>
      <c r="Q104" s="135" t="n">
        <f aca="false">(N104*O104)+(O104*P104)</f>
        <v>270.00701</v>
      </c>
    </row>
    <row r="105" customFormat="false" ht="11.5" hidden="false" customHeight="true" outlineLevel="0" collapsed="false">
      <c r="A105" s="39" t="n">
        <v>1</v>
      </c>
      <c r="B105" s="48" t="s">
        <v>115</v>
      </c>
      <c r="C105" s="48"/>
      <c r="D105" s="48"/>
      <c r="E105" s="102" t="n">
        <f aca="false">$Q105</f>
        <v>485</v>
      </c>
      <c r="F105" s="42" t="n">
        <f aca="false">E105*A105</f>
        <v>485</v>
      </c>
      <c r="G105" s="49" t="s">
        <v>97</v>
      </c>
      <c r="H105" s="78" t="n">
        <f aca="false">'INCREASE, LABOR, 911, WARRANTY,'!$C$30</f>
        <v>485</v>
      </c>
      <c r="I105" s="138" t="n">
        <f aca="false">'INCREASE, LABOR, 911, WARRANTY,'!$A$6</f>
        <v>1</v>
      </c>
      <c r="J105" s="59" t="n">
        <f aca="false">H105*I105</f>
        <v>485</v>
      </c>
      <c r="K105" s="409" t="n">
        <f aca="false">'INCREASE, LABOR, 911, WARRANTY,'!$A$6</f>
        <v>1</v>
      </c>
      <c r="L105" s="59" t="n">
        <f aca="false">J105*K105</f>
        <v>485</v>
      </c>
      <c r="M105" s="409" t="n">
        <f aca="false">'INCREASE, LABOR, 911, WARRANTY,'!$A$6</f>
        <v>1</v>
      </c>
      <c r="N105" s="59" t="n">
        <f aca="false">L105*M105</f>
        <v>485</v>
      </c>
      <c r="O105" s="60" t="n">
        <v>1</v>
      </c>
      <c r="P105" s="61" t="n">
        <v>0</v>
      </c>
      <c r="Q105" s="108" t="n">
        <f aca="false">(N105*O105)+(O105*P105)</f>
        <v>485</v>
      </c>
    </row>
    <row r="106" customFormat="false" ht="11.5" hidden="false" customHeight="true" outlineLevel="0" collapsed="false">
      <c r="A106" s="39" t="n">
        <v>16</v>
      </c>
      <c r="B106" s="48" t="s">
        <v>96</v>
      </c>
      <c r="C106" s="48"/>
      <c r="D106" s="48"/>
      <c r="E106" s="102" t="n">
        <f aca="false">'INCREASE, LABOR, 911, WARRANTY,'!$C$5</f>
        <v>175</v>
      </c>
      <c r="F106" s="42" t="n">
        <f aca="false">E106*A106</f>
        <v>2800</v>
      </c>
      <c r="G106" s="109" t="s">
        <v>91</v>
      </c>
      <c r="H106" s="110" t="n">
        <v>1005.11</v>
      </c>
      <c r="I106" s="66"/>
      <c r="J106" s="64"/>
      <c r="K106" s="67"/>
      <c r="L106" s="68"/>
      <c r="M106" s="64"/>
      <c r="N106" s="143"/>
      <c r="O106" s="64"/>
      <c r="P106" s="67" t="s">
        <v>51</v>
      </c>
      <c r="Q106" s="62" t="n">
        <f aca="false">SUM(Q100:Q105)</f>
        <v>5464.570207</v>
      </c>
    </row>
    <row r="107" customFormat="false" ht="11.5" hidden="false" customHeight="true" outlineLevel="0" collapsed="false">
      <c r="A107" s="126"/>
      <c r="B107" s="260" t="s">
        <v>302</v>
      </c>
      <c r="C107" s="260"/>
      <c r="D107" s="260"/>
      <c r="E107" s="200"/>
      <c r="F107" s="57" t="n">
        <f aca="false">SUM(F100:F106)</f>
        <v>8264.570207</v>
      </c>
      <c r="G107" s="64"/>
      <c r="H107" s="64"/>
      <c r="I107" s="64"/>
      <c r="J107" s="64"/>
      <c r="K107" s="64"/>
      <c r="L107" s="64"/>
      <c r="M107" s="64"/>
      <c r="N107" s="64"/>
      <c r="O107" s="64"/>
      <c r="P107" s="64"/>
    </row>
    <row r="108" customFormat="false" ht="11.5" hidden="false" customHeight="true" outlineLevel="0" collapsed="false">
      <c r="A108" s="303"/>
      <c r="B108" s="406"/>
      <c r="C108" s="406"/>
      <c r="D108" s="406"/>
      <c r="E108" s="102"/>
      <c r="F108" s="42" t="n">
        <f aca="false">E108*A108</f>
        <v>0</v>
      </c>
      <c r="G108" s="64"/>
      <c r="H108" s="147" t="s">
        <v>286</v>
      </c>
      <c r="I108" s="148" t="s">
        <v>99</v>
      </c>
      <c r="J108" s="149" t="s">
        <v>100</v>
      </c>
      <c r="K108" s="149" t="s">
        <v>101</v>
      </c>
      <c r="L108" s="150" t="s">
        <v>102</v>
      </c>
      <c r="M108" s="1"/>
      <c r="N108" s="1"/>
      <c r="O108" s="1"/>
      <c r="P108" s="64"/>
      <c r="Q108" s="64"/>
    </row>
    <row r="109" customFormat="false" ht="11.5" hidden="false" customHeight="true" outlineLevel="0" collapsed="false">
      <c r="A109" s="303"/>
      <c r="B109" s="410"/>
      <c r="C109" s="410"/>
      <c r="D109" s="410"/>
      <c r="E109" s="102"/>
      <c r="F109" s="42" t="n">
        <f aca="false">E109*A109</f>
        <v>0</v>
      </c>
      <c r="G109" s="64"/>
      <c r="H109" s="411" t="s">
        <v>303</v>
      </c>
      <c r="I109" s="192" t="n">
        <v>100000</v>
      </c>
      <c r="J109" s="412" t="n">
        <v>1535.74</v>
      </c>
      <c r="K109" s="228" t="n">
        <v>0.96</v>
      </c>
      <c r="L109" s="155" t="s">
        <v>288</v>
      </c>
      <c r="M109" s="413" t="n">
        <v>1396.13</v>
      </c>
      <c r="N109" s="1"/>
      <c r="O109" s="1"/>
      <c r="P109" s="64"/>
      <c r="Q109" s="64"/>
    </row>
    <row r="110" customFormat="false" ht="11.5" hidden="false" customHeight="true" outlineLevel="0" collapsed="false">
      <c r="A110" s="303"/>
      <c r="B110" s="406"/>
      <c r="C110" s="406"/>
      <c r="D110" s="406"/>
      <c r="E110" s="102"/>
      <c r="F110" s="42" t="n">
        <f aca="false">E110*A110</f>
        <v>0</v>
      </c>
      <c r="G110" s="64"/>
      <c r="H110" s="414"/>
      <c r="I110" s="196"/>
      <c r="J110" s="415"/>
      <c r="K110" s="232"/>
      <c r="L110" s="233"/>
      <c r="M110" s="1"/>
      <c r="N110" s="1"/>
      <c r="O110" s="1"/>
      <c r="P110" s="64"/>
      <c r="Q110" s="64"/>
    </row>
    <row r="111" customFormat="false" ht="11.5" hidden="false" customHeight="true" outlineLevel="0" collapsed="false">
      <c r="A111" s="303"/>
      <c r="B111" s="406"/>
      <c r="C111" s="406"/>
      <c r="D111" s="406"/>
      <c r="E111" s="102"/>
      <c r="F111" s="42" t="n">
        <f aca="false">E111*A111</f>
        <v>0</v>
      </c>
      <c r="G111" s="64"/>
      <c r="H111" s="414"/>
      <c r="I111" s="196"/>
      <c r="J111" s="415"/>
      <c r="K111" s="232"/>
      <c r="L111" s="233"/>
      <c r="M111" s="1"/>
      <c r="N111" s="1"/>
      <c r="O111" s="1"/>
      <c r="P111" s="64"/>
      <c r="Q111" s="64"/>
    </row>
    <row r="112" customFormat="false" ht="11.5" hidden="false" customHeight="true" outlineLevel="0" collapsed="false">
      <c r="A112" s="303"/>
      <c r="B112" s="406"/>
      <c r="C112" s="406"/>
      <c r="D112" s="406"/>
      <c r="E112" s="102"/>
      <c r="F112" s="42" t="n">
        <f aca="false">E112*A112</f>
        <v>0</v>
      </c>
      <c r="G112" s="64"/>
      <c r="H112" s="414"/>
      <c r="I112" s="196"/>
      <c r="J112" s="415"/>
      <c r="K112" s="232"/>
      <c r="L112" s="233"/>
      <c r="M112" s="1"/>
      <c r="N112" s="1"/>
      <c r="O112" s="1"/>
      <c r="P112" s="64"/>
      <c r="Q112" s="64"/>
    </row>
    <row r="113" customFormat="false" ht="11.5" hidden="false" customHeight="true" outlineLevel="0" collapsed="false">
      <c r="A113" s="303"/>
      <c r="B113" s="406"/>
      <c r="C113" s="406"/>
      <c r="D113" s="406"/>
      <c r="E113" s="102"/>
      <c r="F113" s="42" t="n">
        <f aca="false">E113*A113</f>
        <v>0</v>
      </c>
      <c r="G113" s="64"/>
      <c r="H113" s="414"/>
      <c r="I113" s="196"/>
      <c r="J113" s="415"/>
      <c r="K113" s="232"/>
      <c r="L113" s="233"/>
      <c r="M113" s="1"/>
      <c r="N113" s="1"/>
      <c r="O113" s="1"/>
      <c r="P113" s="64"/>
      <c r="Q113" s="64"/>
    </row>
    <row r="114" customFormat="false" ht="11.5" hidden="false" customHeight="true" outlineLevel="0" collapsed="false">
      <c r="A114" s="303"/>
      <c r="B114" s="406"/>
      <c r="C114" s="406"/>
      <c r="D114" s="406"/>
      <c r="E114" s="102"/>
      <c r="F114" s="42" t="n">
        <f aca="false">E114*A114</f>
        <v>0</v>
      </c>
      <c r="G114" s="64"/>
      <c r="H114" s="416"/>
      <c r="I114" s="417"/>
      <c r="J114" s="418"/>
      <c r="K114" s="241"/>
      <c r="L114" s="218"/>
      <c r="M114" s="1"/>
      <c r="N114" s="1"/>
      <c r="O114" s="1"/>
      <c r="P114" s="64"/>
      <c r="Q114" s="64"/>
    </row>
    <row r="115" s="3" customFormat="true" ht="11.5" hidden="false" customHeight="true" outlineLevel="0" collapsed="false">
      <c r="A115" s="303"/>
      <c r="B115" s="406"/>
      <c r="C115" s="406"/>
      <c r="D115" s="406"/>
      <c r="E115" s="102"/>
      <c r="F115" s="42" t="n">
        <f aca="false">E115*A115</f>
        <v>0</v>
      </c>
      <c r="I115" s="177" t="s">
        <v>105</v>
      </c>
      <c r="J115" s="178" t="n">
        <f aca="false">SUM(J109:J114)/COUNTA(J109:J114)</f>
        <v>1535.74</v>
      </c>
      <c r="K115" s="179"/>
    </row>
    <row r="116" s="3" customFormat="true" ht="11.5" hidden="false" customHeight="true" outlineLevel="0" collapsed="false">
      <c r="A116" s="303"/>
      <c r="B116" s="406"/>
      <c r="C116" s="406"/>
      <c r="D116" s="406"/>
      <c r="E116" s="102"/>
      <c r="F116" s="42"/>
      <c r="L116" s="176"/>
    </row>
    <row r="117" customFormat="false" ht="5.1" hidden="false" customHeight="true" outlineLevel="0" collapsed="false">
      <c r="A117" s="74"/>
      <c r="B117" s="74"/>
      <c r="C117" s="74"/>
      <c r="D117" s="74"/>
      <c r="E117" s="74"/>
      <c r="F117" s="74"/>
      <c r="G117" s="74"/>
      <c r="H117" s="74"/>
      <c r="I117" s="74"/>
      <c r="J117" s="74"/>
      <c r="K117" s="74"/>
      <c r="L117" s="74"/>
      <c r="M117" s="74"/>
      <c r="N117" s="74"/>
      <c r="O117" s="74"/>
      <c r="P117" s="74"/>
      <c r="Q117" s="74"/>
    </row>
    <row r="118" customFormat="false" ht="11.5" hidden="false" customHeight="true" outlineLevel="0" collapsed="false">
      <c r="A118" s="126"/>
      <c r="B118" s="348" t="s">
        <v>300</v>
      </c>
      <c r="C118" s="348"/>
      <c r="D118" s="348"/>
      <c r="E118" s="223"/>
      <c r="F118" s="42"/>
      <c r="G118" s="103" t="s">
        <v>33</v>
      </c>
      <c r="H118" s="104" t="s">
        <v>34</v>
      </c>
      <c r="I118" s="45" t="s">
        <v>35</v>
      </c>
      <c r="J118" s="46" t="s">
        <v>36</v>
      </c>
      <c r="K118" s="47" t="s">
        <v>37</v>
      </c>
      <c r="L118" s="47" t="s">
        <v>38</v>
      </c>
      <c r="M118" s="45" t="s">
        <v>39</v>
      </c>
      <c r="N118" s="46" t="s">
        <v>40</v>
      </c>
      <c r="O118" s="45" t="s">
        <v>41</v>
      </c>
      <c r="P118" s="46" t="s">
        <v>42</v>
      </c>
      <c r="Q118" s="47" t="s">
        <v>43</v>
      </c>
    </row>
    <row r="119" customFormat="false" ht="11.5" hidden="false" customHeight="true" outlineLevel="0" collapsed="false">
      <c r="A119" s="39" t="n">
        <v>1</v>
      </c>
      <c r="B119" s="48" t="s">
        <v>304</v>
      </c>
      <c r="C119" s="48"/>
      <c r="D119" s="48"/>
      <c r="E119" s="102" t="n">
        <f aca="false">$Q119</f>
        <v>2727.3902835</v>
      </c>
      <c r="F119" s="42" t="n">
        <f aca="false">E119*A119</f>
        <v>2727.3902835</v>
      </c>
      <c r="G119" s="49" t="s">
        <v>281</v>
      </c>
      <c r="H119" s="132" t="n">
        <f aca="false">J134</f>
        <v>1661.97</v>
      </c>
      <c r="I119" s="133" t="n">
        <f aca="false">'INCREASE, LABOR, 911, WARRANTY,'!$A$5</f>
        <v>1.05</v>
      </c>
      <c r="J119" s="52" t="n">
        <f aca="false">I119*H119</f>
        <v>1745.0685</v>
      </c>
      <c r="K119" s="133" t="n">
        <f aca="false">'INCREASE, LABOR, 911, WARRANTY,'!$A$13</f>
        <v>1.07</v>
      </c>
      <c r="L119" s="52" t="n">
        <f aca="false">J119*K119</f>
        <v>1867.223295</v>
      </c>
      <c r="M119" s="133" t="n">
        <f aca="false">'INCREASE, LABOR, 911, WARRANTY,'!$A$17</f>
        <v>1.3</v>
      </c>
      <c r="N119" s="52" t="n">
        <f aca="false">L119*M119</f>
        <v>2427.3902835</v>
      </c>
      <c r="O119" s="53" t="n">
        <v>1</v>
      </c>
      <c r="P119" s="54" t="n">
        <f aca="false">'INCREASE, LABOR, 911, WARRANTY,'!$A$9</f>
        <v>300</v>
      </c>
      <c r="Q119" s="135" t="n">
        <f aca="false">(N119*O119)+(O119*P119)</f>
        <v>2727.3902835</v>
      </c>
    </row>
    <row r="120" customFormat="false" ht="11.5" hidden="false" customHeight="true" outlineLevel="0" collapsed="false">
      <c r="A120" s="407" t="n">
        <v>1</v>
      </c>
      <c r="B120" s="48" t="s">
        <v>282</v>
      </c>
      <c r="C120" s="48"/>
      <c r="D120" s="48"/>
      <c r="E120" s="408" t="n">
        <f aca="false">$Q120</f>
        <v>1537.91742</v>
      </c>
      <c r="F120" s="42" t="n">
        <f aca="false">E120*A120</f>
        <v>1537.91742</v>
      </c>
      <c r="G120" s="49" t="s">
        <v>91</v>
      </c>
      <c r="H120" s="50" t="n">
        <v>1105.62</v>
      </c>
      <c r="I120" s="136" t="n">
        <f aca="false">'INCREASE, LABOR, 911, WARRANTY,'!$A$6</f>
        <v>1</v>
      </c>
      <c r="J120" s="52" t="n">
        <f aca="false">I120*H120</f>
        <v>1105.62</v>
      </c>
      <c r="K120" s="133" t="n">
        <f aca="false">'INCREASE, LABOR, 911, WARRANTY,'!$A$13</f>
        <v>1.07</v>
      </c>
      <c r="L120" s="52" t="n">
        <f aca="false">J120*K120</f>
        <v>1183.0134</v>
      </c>
      <c r="M120" s="133" t="n">
        <f aca="false">'INCREASE, LABOR, 911, WARRANTY,'!$A$17</f>
        <v>1.3</v>
      </c>
      <c r="N120" s="52" t="n">
        <f aca="false">L120*M120</f>
        <v>1537.91742</v>
      </c>
      <c r="O120" s="53" t="n">
        <v>1</v>
      </c>
      <c r="P120" s="54" t="n">
        <v>0</v>
      </c>
      <c r="Q120" s="135" t="n">
        <f aca="false">(N120*O120)+(O120*P120)</f>
        <v>1537.91742</v>
      </c>
    </row>
    <row r="121" customFormat="false" ht="11.5" hidden="false" customHeight="true" outlineLevel="0" collapsed="false">
      <c r="A121" s="407" t="n">
        <v>1</v>
      </c>
      <c r="B121" s="126" t="s">
        <v>283</v>
      </c>
      <c r="C121" s="126"/>
      <c r="D121" s="126"/>
      <c r="E121" s="408" t="n">
        <f aca="false">$Q121</f>
        <v>328.60984</v>
      </c>
      <c r="F121" s="42" t="n">
        <f aca="false">E121*A121</f>
        <v>328.60984</v>
      </c>
      <c r="G121" s="49" t="s">
        <v>284</v>
      </c>
      <c r="H121" s="50" t="n">
        <v>236.24</v>
      </c>
      <c r="I121" s="136" t="n">
        <f aca="false">'INCREASE, LABOR, 911, WARRANTY,'!$A$6</f>
        <v>1</v>
      </c>
      <c r="J121" s="52" t="n">
        <f aca="false">I121*H121</f>
        <v>236.24</v>
      </c>
      <c r="K121" s="133" t="n">
        <f aca="false">'INCREASE, LABOR, 911, WARRANTY,'!$A$13</f>
        <v>1.07</v>
      </c>
      <c r="L121" s="52" t="n">
        <f aca="false">J121*K121</f>
        <v>252.7768</v>
      </c>
      <c r="M121" s="133" t="n">
        <f aca="false">'INCREASE, LABOR, 911, WARRANTY,'!$A$17</f>
        <v>1.3</v>
      </c>
      <c r="N121" s="52" t="n">
        <f aca="false">L121*M121</f>
        <v>328.60984</v>
      </c>
      <c r="O121" s="53" t="n">
        <v>1</v>
      </c>
      <c r="P121" s="54" t="n">
        <v>0</v>
      </c>
      <c r="Q121" s="135" t="n">
        <f aca="false">(N121*O121)+(O121*P121)</f>
        <v>328.60984</v>
      </c>
    </row>
    <row r="122" customFormat="false" ht="11.5" hidden="false" customHeight="true" outlineLevel="0" collapsed="false">
      <c r="A122" s="39" t="n">
        <v>1</v>
      </c>
      <c r="B122" s="48" t="s">
        <v>92</v>
      </c>
      <c r="C122" s="48"/>
      <c r="D122" s="48"/>
      <c r="E122" s="102" t="n">
        <f aca="false">$Q122</f>
        <v>300.01088</v>
      </c>
      <c r="F122" s="42" t="n">
        <f aca="false">E122*A122</f>
        <v>300.01088</v>
      </c>
      <c r="G122" s="66" t="s">
        <v>93</v>
      </c>
      <c r="H122" s="50" t="n">
        <v>215.68</v>
      </c>
      <c r="I122" s="136" t="n">
        <f aca="false">'INCREASE, LABOR, 911, WARRANTY,'!$A$6</f>
        <v>1</v>
      </c>
      <c r="J122" s="52" t="n">
        <f aca="false">H122*I122</f>
        <v>215.68</v>
      </c>
      <c r="K122" s="133" t="n">
        <f aca="false">'INCREASE, LABOR, 911, WARRANTY,'!$A$13</f>
        <v>1.07</v>
      </c>
      <c r="L122" s="52" t="n">
        <f aca="false">J122*K122</f>
        <v>230.7776</v>
      </c>
      <c r="M122" s="133" t="n">
        <f aca="false">'INCREASE, LABOR, 911, WARRANTY,'!$A$17</f>
        <v>1.3</v>
      </c>
      <c r="N122" s="52" t="n">
        <f aca="false">L122*M122</f>
        <v>300.01088</v>
      </c>
      <c r="O122" s="53" t="n">
        <v>1</v>
      </c>
      <c r="P122" s="54" t="n">
        <v>0</v>
      </c>
      <c r="Q122" s="135" t="n">
        <f aca="false">(N122*O122)+(O122*P122)</f>
        <v>300.01088</v>
      </c>
    </row>
    <row r="123" customFormat="false" ht="11.5" hidden="false" customHeight="true" outlineLevel="0" collapsed="false">
      <c r="A123" s="39" t="n">
        <v>1</v>
      </c>
      <c r="B123" s="48" t="s">
        <v>94</v>
      </c>
      <c r="C123" s="48"/>
      <c r="D123" s="48"/>
      <c r="E123" s="102" t="n">
        <f aca="false">$Q123</f>
        <v>270.00701</v>
      </c>
      <c r="F123" s="42" t="n">
        <f aca="false">E123*A123</f>
        <v>270.00701</v>
      </c>
      <c r="G123" s="66" t="s">
        <v>95</v>
      </c>
      <c r="H123" s="50" t="n">
        <v>194.11</v>
      </c>
      <c r="I123" s="136" t="n">
        <f aca="false">'INCREASE, LABOR, 911, WARRANTY,'!$A$6</f>
        <v>1</v>
      </c>
      <c r="J123" s="52" t="n">
        <f aca="false">H123*I123</f>
        <v>194.11</v>
      </c>
      <c r="K123" s="133" t="n">
        <f aca="false">'INCREASE, LABOR, 911, WARRANTY,'!$A$13</f>
        <v>1.07</v>
      </c>
      <c r="L123" s="52" t="n">
        <f aca="false">J123*K123</f>
        <v>207.6977</v>
      </c>
      <c r="M123" s="133" t="n">
        <f aca="false">'INCREASE, LABOR, 911, WARRANTY,'!$A$17</f>
        <v>1.3</v>
      </c>
      <c r="N123" s="52" t="n">
        <f aca="false">L123*M123</f>
        <v>270.00701</v>
      </c>
      <c r="O123" s="53" t="n">
        <v>1</v>
      </c>
      <c r="P123" s="54" t="n">
        <v>0</v>
      </c>
      <c r="Q123" s="135" t="n">
        <f aca="false">(N123*O123)+(O123*P123)</f>
        <v>270.00701</v>
      </c>
    </row>
    <row r="124" customFormat="false" ht="11.5" hidden="false" customHeight="true" outlineLevel="0" collapsed="false">
      <c r="A124" s="39" t="n">
        <v>1</v>
      </c>
      <c r="B124" s="48" t="s">
        <v>115</v>
      </c>
      <c r="C124" s="48"/>
      <c r="D124" s="48"/>
      <c r="E124" s="102" t="n">
        <f aca="false">$Q124</f>
        <v>485</v>
      </c>
      <c r="F124" s="42" t="n">
        <f aca="false">E124*A124</f>
        <v>485</v>
      </c>
      <c r="G124" s="49" t="s">
        <v>97</v>
      </c>
      <c r="H124" s="78" t="n">
        <f aca="false">'INCREASE, LABOR, 911, WARRANTY,'!$C$30</f>
        <v>485</v>
      </c>
      <c r="I124" s="138" t="n">
        <f aca="false">'INCREASE, LABOR, 911, WARRANTY,'!$A$6</f>
        <v>1</v>
      </c>
      <c r="J124" s="59" t="n">
        <f aca="false">H124*I124</f>
        <v>485</v>
      </c>
      <c r="K124" s="409" t="n">
        <f aca="false">'INCREASE, LABOR, 911, WARRANTY,'!$A$6</f>
        <v>1</v>
      </c>
      <c r="L124" s="59" t="n">
        <f aca="false">J124*K124</f>
        <v>485</v>
      </c>
      <c r="M124" s="409" t="n">
        <f aca="false">'INCREASE, LABOR, 911, WARRANTY,'!$A$6</f>
        <v>1</v>
      </c>
      <c r="N124" s="59" t="n">
        <f aca="false">L124*M124</f>
        <v>485</v>
      </c>
      <c r="O124" s="60" t="n">
        <v>1</v>
      </c>
      <c r="P124" s="61" t="n">
        <v>0</v>
      </c>
      <c r="Q124" s="108" t="n">
        <f aca="false">(N124*O124)+(O124*P124)</f>
        <v>485</v>
      </c>
    </row>
    <row r="125" customFormat="false" ht="11.5" hidden="false" customHeight="true" outlineLevel="0" collapsed="false">
      <c r="A125" s="39" t="n">
        <v>16</v>
      </c>
      <c r="B125" s="48" t="s">
        <v>96</v>
      </c>
      <c r="C125" s="48"/>
      <c r="D125" s="48"/>
      <c r="E125" s="102" t="n">
        <f aca="false">'INCREASE, LABOR, 911, WARRANTY,'!$C$5</f>
        <v>175</v>
      </c>
      <c r="F125" s="42" t="n">
        <f aca="false">E125*A125</f>
        <v>2800</v>
      </c>
      <c r="G125" s="109" t="s">
        <v>91</v>
      </c>
      <c r="H125" s="110" t="n">
        <v>1005.11</v>
      </c>
      <c r="I125" s="66"/>
      <c r="J125" s="64"/>
      <c r="K125" s="67"/>
      <c r="L125" s="68"/>
      <c r="M125" s="64"/>
      <c r="N125" s="143"/>
      <c r="O125" s="64"/>
      <c r="P125" s="67" t="s">
        <v>51</v>
      </c>
      <c r="Q125" s="62" t="n">
        <f aca="false">SUM(Q119:Q124)</f>
        <v>5648.9354335</v>
      </c>
    </row>
    <row r="126" customFormat="false" ht="11.5" hidden="false" customHeight="true" outlineLevel="0" collapsed="false">
      <c r="A126" s="126"/>
      <c r="B126" s="260" t="s">
        <v>305</v>
      </c>
      <c r="C126" s="260"/>
      <c r="D126" s="260"/>
      <c r="E126" s="200"/>
      <c r="F126" s="57" t="n">
        <f aca="false">SUM(F119:F125)</f>
        <v>8448.9354335</v>
      </c>
      <c r="G126" s="64"/>
      <c r="H126" s="64"/>
      <c r="I126" s="64"/>
      <c r="J126" s="64"/>
      <c r="K126" s="64"/>
      <c r="L126" s="64"/>
      <c r="M126" s="64"/>
      <c r="N126" s="64"/>
      <c r="O126" s="64"/>
      <c r="P126" s="64"/>
    </row>
    <row r="127" customFormat="false" ht="11.5" hidden="false" customHeight="true" outlineLevel="0" collapsed="false">
      <c r="A127" s="303"/>
      <c r="B127" s="406"/>
      <c r="C127" s="406"/>
      <c r="D127" s="406"/>
      <c r="E127" s="102"/>
      <c r="F127" s="42" t="n">
        <f aca="false">E127*A127</f>
        <v>0</v>
      </c>
      <c r="G127" s="64"/>
      <c r="H127" s="147" t="s">
        <v>286</v>
      </c>
      <c r="I127" s="148" t="s">
        <v>99</v>
      </c>
      <c r="J127" s="149" t="s">
        <v>100</v>
      </c>
      <c r="K127" s="149" t="s">
        <v>101</v>
      </c>
      <c r="L127" s="150" t="s">
        <v>102</v>
      </c>
      <c r="M127" s="1"/>
      <c r="N127" s="1"/>
      <c r="O127" s="1"/>
      <c r="P127" s="64"/>
      <c r="Q127" s="64"/>
    </row>
    <row r="128" customFormat="false" ht="11.5" hidden="false" customHeight="true" outlineLevel="0" collapsed="false">
      <c r="A128" s="303"/>
      <c r="B128" s="410"/>
      <c r="C128" s="410"/>
      <c r="D128" s="410"/>
      <c r="E128" s="102"/>
      <c r="F128" s="42" t="n">
        <f aca="false">E128*A128</f>
        <v>0</v>
      </c>
      <c r="G128" s="64"/>
      <c r="H128" s="414" t="s">
        <v>306</v>
      </c>
      <c r="I128" s="196" t="n">
        <v>120000</v>
      </c>
      <c r="J128" s="415" t="n">
        <v>1661.97</v>
      </c>
      <c r="K128" s="232" t="n">
        <v>0.96</v>
      </c>
      <c r="L128" s="233" t="s">
        <v>288</v>
      </c>
      <c r="M128" s="419" t="n">
        <v>1510.88</v>
      </c>
      <c r="N128" s="1"/>
      <c r="O128" s="1"/>
      <c r="P128" s="64"/>
      <c r="Q128" s="64"/>
    </row>
    <row r="129" customFormat="false" ht="11.5" hidden="false" customHeight="true" outlineLevel="0" collapsed="false">
      <c r="A129" s="303"/>
      <c r="B129" s="406"/>
      <c r="C129" s="406"/>
      <c r="D129" s="406"/>
      <c r="E129" s="102"/>
      <c r="F129" s="42" t="n">
        <f aca="false">E129*A129</f>
        <v>0</v>
      </c>
      <c r="G129" s="64"/>
      <c r="H129" s="414"/>
      <c r="I129" s="196"/>
      <c r="J129" s="415"/>
      <c r="K129" s="232"/>
      <c r="L129" s="233"/>
      <c r="M129" s="1"/>
      <c r="N129" s="1"/>
      <c r="O129" s="1"/>
      <c r="P129" s="64"/>
      <c r="Q129" s="64"/>
    </row>
    <row r="130" customFormat="false" ht="11.5" hidden="false" customHeight="true" outlineLevel="0" collapsed="false">
      <c r="A130" s="303"/>
      <c r="B130" s="406"/>
      <c r="C130" s="406"/>
      <c r="D130" s="406"/>
      <c r="E130" s="102"/>
      <c r="F130" s="42" t="n">
        <f aca="false">E130*A130</f>
        <v>0</v>
      </c>
      <c r="G130" s="64"/>
      <c r="H130" s="414"/>
      <c r="I130" s="196"/>
      <c r="J130" s="415"/>
      <c r="K130" s="232"/>
      <c r="L130" s="233"/>
      <c r="M130" s="1"/>
      <c r="N130" s="1"/>
      <c r="O130" s="1"/>
      <c r="P130" s="64"/>
      <c r="Q130" s="64"/>
    </row>
    <row r="131" customFormat="false" ht="11.5" hidden="false" customHeight="true" outlineLevel="0" collapsed="false">
      <c r="A131" s="303"/>
      <c r="B131" s="406"/>
      <c r="C131" s="406"/>
      <c r="D131" s="406"/>
      <c r="E131" s="102"/>
      <c r="F131" s="42" t="n">
        <f aca="false">E131*A131</f>
        <v>0</v>
      </c>
      <c r="G131" s="64"/>
      <c r="H131" s="414"/>
      <c r="I131" s="196"/>
      <c r="J131" s="415"/>
      <c r="K131" s="232"/>
      <c r="L131" s="233"/>
      <c r="M131" s="1"/>
      <c r="N131" s="1"/>
      <c r="O131" s="1"/>
      <c r="P131" s="64"/>
      <c r="Q131" s="64"/>
    </row>
    <row r="132" customFormat="false" ht="11.5" hidden="false" customHeight="true" outlineLevel="0" collapsed="false">
      <c r="A132" s="303"/>
      <c r="B132" s="406"/>
      <c r="C132" s="406"/>
      <c r="D132" s="406"/>
      <c r="E132" s="102"/>
      <c r="F132" s="42" t="n">
        <f aca="false">E132*A132</f>
        <v>0</v>
      </c>
      <c r="G132" s="64"/>
      <c r="H132" s="414"/>
      <c r="I132" s="196"/>
      <c r="J132" s="415"/>
      <c r="K132" s="232"/>
      <c r="L132" s="233"/>
      <c r="M132" s="1"/>
      <c r="N132" s="1"/>
      <c r="O132" s="1"/>
      <c r="P132" s="64"/>
      <c r="Q132" s="64"/>
    </row>
    <row r="133" customFormat="false" ht="11.5" hidden="false" customHeight="true" outlineLevel="0" collapsed="false">
      <c r="A133" s="303"/>
      <c r="B133" s="406"/>
      <c r="C133" s="406"/>
      <c r="D133" s="406"/>
      <c r="E133" s="102"/>
      <c r="F133" s="42" t="n">
        <f aca="false">E133*A133</f>
        <v>0</v>
      </c>
      <c r="G133" s="64"/>
      <c r="H133" s="416"/>
      <c r="I133" s="417"/>
      <c r="J133" s="418"/>
      <c r="K133" s="241"/>
      <c r="L133" s="218"/>
      <c r="M133" s="1"/>
      <c r="N133" s="1"/>
      <c r="O133" s="1"/>
      <c r="P133" s="64"/>
      <c r="Q133" s="64"/>
    </row>
    <row r="134" s="3" customFormat="true" ht="11.5" hidden="false" customHeight="true" outlineLevel="0" collapsed="false">
      <c r="A134" s="303"/>
      <c r="B134" s="406"/>
      <c r="C134" s="406"/>
      <c r="D134" s="406"/>
      <c r="E134" s="102"/>
      <c r="F134" s="42" t="n">
        <f aca="false">E134*A134</f>
        <v>0</v>
      </c>
      <c r="I134" s="177" t="s">
        <v>105</v>
      </c>
      <c r="J134" s="178" t="n">
        <f aca="false">SUM(J128:J133)/COUNTA(J128:J133)</f>
        <v>1661.97</v>
      </c>
      <c r="K134" s="179"/>
    </row>
    <row r="135" s="3" customFormat="true" ht="11.5" hidden="false" customHeight="true" outlineLevel="0" collapsed="false">
      <c r="A135" s="303"/>
      <c r="B135" s="406"/>
      <c r="C135" s="406"/>
      <c r="D135" s="406"/>
      <c r="E135" s="102"/>
      <c r="F135" s="42"/>
      <c r="L135" s="176"/>
    </row>
    <row r="136" customFormat="false" ht="5.1" hidden="false" customHeight="true" outlineLevel="0" collapsed="false">
      <c r="A136" s="74"/>
      <c r="B136" s="74"/>
      <c r="C136" s="74"/>
      <c r="D136" s="74"/>
      <c r="E136" s="74"/>
      <c r="F136" s="74"/>
      <c r="G136" s="74"/>
      <c r="H136" s="74"/>
      <c r="I136" s="74"/>
      <c r="J136" s="74"/>
      <c r="K136" s="74"/>
      <c r="L136" s="74"/>
      <c r="M136" s="74"/>
      <c r="N136" s="74"/>
      <c r="O136" s="74"/>
      <c r="P136" s="74"/>
      <c r="Q136" s="74"/>
    </row>
    <row r="137" s="3" customFormat="true" ht="12.45" hidden="false" customHeight="true" outlineLevel="0" collapsed="false">
      <c r="A137" s="91"/>
      <c r="B137" s="92" t="s">
        <v>307</v>
      </c>
      <c r="C137" s="91"/>
      <c r="D137" s="91"/>
      <c r="E137" s="93"/>
      <c r="F137" s="91"/>
      <c r="H137" s="121"/>
    </row>
    <row r="138" customFormat="false" ht="108" hidden="false" customHeight="true" outlineLevel="0" collapsed="false">
      <c r="A138" s="420" t="s">
        <v>308</v>
      </c>
      <c r="B138" s="96" t="s">
        <v>309</v>
      </c>
      <c r="C138" s="96"/>
      <c r="D138" s="96"/>
      <c r="E138" s="64"/>
      <c r="F138" s="64"/>
    </row>
    <row r="139" s="3" customFormat="true" ht="12.45" hidden="false" customHeight="true" outlineLevel="0" collapsed="false">
      <c r="A139" s="91"/>
      <c r="B139" s="92" t="s">
        <v>310</v>
      </c>
      <c r="C139" s="91"/>
      <c r="D139" s="91"/>
      <c r="E139" s="93"/>
      <c r="F139" s="91"/>
      <c r="H139" s="121"/>
    </row>
    <row r="140" customFormat="false" ht="157.1" hidden="false" customHeight="true" outlineLevel="0" collapsed="false">
      <c r="A140" s="421" t="s">
        <v>311</v>
      </c>
      <c r="B140" s="117" t="s">
        <v>312</v>
      </c>
      <c r="C140" s="117"/>
      <c r="D140" s="117"/>
      <c r="E140" s="64"/>
      <c r="F140" s="64"/>
    </row>
    <row r="141" s="3" customFormat="true" ht="12.45" hidden="false" customHeight="true" outlineLevel="0" collapsed="false">
      <c r="A141" s="91"/>
      <c r="B141" s="92"/>
      <c r="C141" s="91"/>
      <c r="D141" s="91"/>
      <c r="E141" s="93"/>
      <c r="F141" s="91"/>
      <c r="H141" s="121"/>
    </row>
    <row r="142" customFormat="false" ht="28.8" hidden="false" customHeight="true" outlineLevel="0" collapsed="false">
      <c r="A142" s="402" t="s">
        <v>313</v>
      </c>
      <c r="B142" s="402" t="s">
        <v>313</v>
      </c>
      <c r="C142" s="402"/>
      <c r="D142" s="402"/>
      <c r="E142" s="402"/>
      <c r="F142" s="402" t="e">
        <f aca="false">E142*A142</f>
        <v>#VALUE!</v>
      </c>
      <c r="G142" s="403"/>
      <c r="H142" s="339"/>
      <c r="I142" s="404"/>
    </row>
    <row r="143" customFormat="false" ht="12.45" hidden="false" customHeight="true" outlineLevel="0" collapsed="false">
      <c r="A143" s="422" t="s">
        <v>27</v>
      </c>
      <c r="B143" s="422" t="s">
        <v>28</v>
      </c>
      <c r="C143" s="422"/>
      <c r="D143" s="422"/>
      <c r="E143" s="422" t="s">
        <v>29</v>
      </c>
      <c r="F143" s="422" t="s">
        <v>30</v>
      </c>
    </row>
    <row r="144" customFormat="false" ht="5.1" hidden="false" customHeight="true" outlineLevel="0" collapsed="false">
      <c r="A144" s="74"/>
      <c r="B144" s="74"/>
      <c r="C144" s="74"/>
      <c r="D144" s="74"/>
      <c r="E144" s="74"/>
      <c r="F144" s="74"/>
      <c r="G144" s="74"/>
      <c r="H144" s="74"/>
      <c r="I144" s="74"/>
      <c r="J144" s="74"/>
      <c r="K144" s="74"/>
      <c r="L144" s="74"/>
      <c r="M144" s="74"/>
      <c r="N144" s="74"/>
      <c r="O144" s="74"/>
      <c r="P144" s="74"/>
      <c r="Q144" s="74"/>
      <c r="V144" s="340"/>
    </row>
    <row r="145" customFormat="false" ht="11.45" hidden="false" customHeight="true" outlineLevel="0" collapsed="false">
      <c r="A145" s="126"/>
      <c r="B145" s="101" t="s">
        <v>21</v>
      </c>
      <c r="C145" s="101"/>
      <c r="D145" s="101"/>
      <c r="E145" s="223"/>
      <c r="F145" s="42"/>
      <c r="G145" s="103" t="s">
        <v>33</v>
      </c>
      <c r="H145" s="104" t="s">
        <v>34</v>
      </c>
      <c r="I145" s="45" t="s">
        <v>35</v>
      </c>
      <c r="J145" s="46" t="s">
        <v>36</v>
      </c>
      <c r="K145" s="45" t="s">
        <v>37</v>
      </c>
      <c r="L145" s="46" t="s">
        <v>38</v>
      </c>
      <c r="M145" s="45" t="s">
        <v>39</v>
      </c>
      <c r="N145" s="46" t="s">
        <v>40</v>
      </c>
      <c r="O145" s="45" t="s">
        <v>41</v>
      </c>
      <c r="P145" s="46" t="s">
        <v>42</v>
      </c>
      <c r="Q145" s="47" t="s">
        <v>43</v>
      </c>
    </row>
    <row r="146" customFormat="false" ht="11.45" hidden="false" customHeight="true" outlineLevel="0" collapsed="false">
      <c r="A146" s="39" t="n">
        <v>1</v>
      </c>
      <c r="B146" s="48" t="s">
        <v>314</v>
      </c>
      <c r="C146" s="48"/>
      <c r="D146" s="48"/>
      <c r="E146" s="102" t="n">
        <f aca="false">$Q146</f>
        <v>1291.5048</v>
      </c>
      <c r="F146" s="42" t="n">
        <f aca="false">E146*A146</f>
        <v>1291.5048</v>
      </c>
      <c r="G146" s="49" t="s">
        <v>281</v>
      </c>
      <c r="H146" s="132" t="n">
        <f aca="false">J160</f>
        <v>712.8</v>
      </c>
      <c r="I146" s="133" t="n">
        <f aca="false">'INCREASE, LABOR, 911, WARRANTY,'!$A$6</f>
        <v>1</v>
      </c>
      <c r="J146" s="52" t="n">
        <f aca="false">I146*H146</f>
        <v>712.8</v>
      </c>
      <c r="K146" s="133" t="n">
        <f aca="false">'INCREASE, LABOR, 911, WARRANTY,'!$A$13</f>
        <v>1.07</v>
      </c>
      <c r="L146" s="52" t="n">
        <f aca="false">J146*K146</f>
        <v>762.696</v>
      </c>
      <c r="M146" s="133" t="n">
        <f aca="false">'INCREASE, LABOR, 911, WARRANTY,'!$A$17</f>
        <v>1.3</v>
      </c>
      <c r="N146" s="52" t="n">
        <f aca="false">L146*M146</f>
        <v>991.5048</v>
      </c>
      <c r="O146" s="53" t="n">
        <v>1</v>
      </c>
      <c r="P146" s="54" t="n">
        <f aca="false">'INCREASE, LABOR, 911, WARRANTY,'!$A$9</f>
        <v>300</v>
      </c>
      <c r="Q146" s="135" t="n">
        <f aca="false">(N146*O146)+(O146*P146)</f>
        <v>1291.5048</v>
      </c>
    </row>
    <row r="147" customFormat="false" ht="11.45" hidden="false" customHeight="true" outlineLevel="0" collapsed="false">
      <c r="A147" s="407" t="n">
        <v>1</v>
      </c>
      <c r="B147" s="48" t="s">
        <v>282</v>
      </c>
      <c r="C147" s="48"/>
      <c r="D147" s="48"/>
      <c r="E147" s="408" t="n">
        <f aca="false">$Q147</f>
        <v>1661.88334</v>
      </c>
      <c r="F147" s="42" t="n">
        <f aca="false">E147*A147</f>
        <v>1661.88334</v>
      </c>
      <c r="G147" s="49" t="s">
        <v>91</v>
      </c>
      <c r="H147" s="50" t="n">
        <v>1194.74</v>
      </c>
      <c r="I147" s="133" t="n">
        <f aca="false">'INCREASE, LABOR, 911, WARRANTY,'!$A$6</f>
        <v>1</v>
      </c>
      <c r="J147" s="52" t="n">
        <f aca="false">I147*H147</f>
        <v>1194.74</v>
      </c>
      <c r="K147" s="133" t="n">
        <f aca="false">'INCREASE, LABOR, 911, WARRANTY,'!$A$13</f>
        <v>1.07</v>
      </c>
      <c r="L147" s="52" t="n">
        <f aca="false">J147*K147</f>
        <v>1278.3718</v>
      </c>
      <c r="M147" s="133" t="n">
        <f aca="false">'INCREASE, LABOR, 911, WARRANTY,'!$A$17</f>
        <v>1.3</v>
      </c>
      <c r="N147" s="52" t="n">
        <f aca="false">L147*M147</f>
        <v>1661.88334</v>
      </c>
      <c r="O147" s="53" t="n">
        <v>1</v>
      </c>
      <c r="P147" s="54" t="n">
        <v>0</v>
      </c>
      <c r="Q147" s="135" t="n">
        <f aca="false">(N147*O147)+(O147*P147)</f>
        <v>1661.88334</v>
      </c>
    </row>
    <row r="148" customFormat="false" ht="11.45" hidden="false" customHeight="true" outlineLevel="0" collapsed="false">
      <c r="A148" s="407" t="n">
        <v>1</v>
      </c>
      <c r="B148" s="48" t="s">
        <v>92</v>
      </c>
      <c r="C148" s="48"/>
      <c r="D148" s="48"/>
      <c r="E148" s="408" t="n">
        <f aca="false">$Q148</f>
        <v>300.01088</v>
      </c>
      <c r="F148" s="42" t="n">
        <f aca="false">E148*A148</f>
        <v>300.01088</v>
      </c>
      <c r="G148" s="66" t="s">
        <v>93</v>
      </c>
      <c r="H148" s="50" t="n">
        <v>215.68</v>
      </c>
      <c r="I148" s="133" t="n">
        <f aca="false">'INCREASE, LABOR, 911, WARRANTY,'!$A$6</f>
        <v>1</v>
      </c>
      <c r="J148" s="52" t="n">
        <f aca="false">H148*I148</f>
        <v>215.68</v>
      </c>
      <c r="K148" s="133" t="n">
        <f aca="false">'INCREASE, LABOR, 911, WARRANTY,'!$A$13</f>
        <v>1.07</v>
      </c>
      <c r="L148" s="52" t="n">
        <f aca="false">J148*K148</f>
        <v>230.7776</v>
      </c>
      <c r="M148" s="133" t="n">
        <f aca="false">'INCREASE, LABOR, 911, WARRANTY,'!$A$17</f>
        <v>1.3</v>
      </c>
      <c r="N148" s="52" t="n">
        <f aca="false">L148*M148</f>
        <v>300.01088</v>
      </c>
      <c r="O148" s="53" t="n">
        <v>1</v>
      </c>
      <c r="P148" s="54" t="n">
        <v>0</v>
      </c>
      <c r="Q148" s="135" t="n">
        <f aca="false">(N148*O148)+(O148*P148)</f>
        <v>300.01088</v>
      </c>
    </row>
    <row r="149" customFormat="false" ht="11.45" hidden="false" customHeight="true" outlineLevel="0" collapsed="false">
      <c r="A149" s="39" t="n">
        <v>1</v>
      </c>
      <c r="B149" s="48" t="s">
        <v>94</v>
      </c>
      <c r="C149" s="48"/>
      <c r="D149" s="48"/>
      <c r="E149" s="102" t="n">
        <f aca="false">$Q149</f>
        <v>270.00701</v>
      </c>
      <c r="F149" s="42" t="n">
        <f aca="false">E149*A149</f>
        <v>270.00701</v>
      </c>
      <c r="G149" s="66" t="s">
        <v>95</v>
      </c>
      <c r="H149" s="50" t="n">
        <v>194.11</v>
      </c>
      <c r="I149" s="133" t="n">
        <f aca="false">'INCREASE, LABOR, 911, WARRANTY,'!$A$6</f>
        <v>1</v>
      </c>
      <c r="J149" s="52" t="n">
        <f aca="false">H149*I149</f>
        <v>194.11</v>
      </c>
      <c r="K149" s="133" t="n">
        <f aca="false">'INCREASE, LABOR, 911, WARRANTY,'!$A$13</f>
        <v>1.07</v>
      </c>
      <c r="L149" s="52" t="n">
        <f aca="false">J149*K149</f>
        <v>207.6977</v>
      </c>
      <c r="M149" s="133" t="n">
        <f aca="false">'INCREASE, LABOR, 911, WARRANTY,'!$A$17</f>
        <v>1.3</v>
      </c>
      <c r="N149" s="52" t="n">
        <f aca="false">L149*M149</f>
        <v>270.00701</v>
      </c>
      <c r="O149" s="53" t="n">
        <v>1</v>
      </c>
      <c r="P149" s="54" t="n">
        <v>0</v>
      </c>
      <c r="Q149" s="135" t="n">
        <f aca="false">(N149*O149)+(O149*P149)</f>
        <v>270.00701</v>
      </c>
    </row>
    <row r="150" customFormat="false" ht="11.45" hidden="false" customHeight="true" outlineLevel="0" collapsed="false">
      <c r="A150" s="39" t="n">
        <v>1</v>
      </c>
      <c r="B150" s="48" t="s">
        <v>115</v>
      </c>
      <c r="C150" s="48"/>
      <c r="D150" s="48"/>
      <c r="E150" s="102" t="n">
        <f aca="false">$Q150</f>
        <v>485</v>
      </c>
      <c r="F150" s="42" t="n">
        <f aca="false">E150*A150</f>
        <v>485</v>
      </c>
      <c r="G150" s="49" t="s">
        <v>97</v>
      </c>
      <c r="H150" s="78" t="n">
        <f aca="false">'INCREASE, LABOR, 911, WARRANTY,'!$C$30</f>
        <v>485</v>
      </c>
      <c r="I150" s="139" t="n">
        <f aca="false">'INCREASE, LABOR, 911, WARRANTY,'!$A$6</f>
        <v>1</v>
      </c>
      <c r="J150" s="59" t="n">
        <f aca="false">H150*I150</f>
        <v>485</v>
      </c>
      <c r="K150" s="409" t="n">
        <f aca="false">'INCREASE, LABOR, 911, WARRANTY,'!$A$6</f>
        <v>1</v>
      </c>
      <c r="L150" s="59" t="n">
        <f aca="false">J150*K150</f>
        <v>485</v>
      </c>
      <c r="M150" s="409" t="n">
        <f aca="false">'INCREASE, LABOR, 911, WARRANTY,'!$A$6</f>
        <v>1</v>
      </c>
      <c r="N150" s="59" t="n">
        <f aca="false">L150*M150</f>
        <v>485</v>
      </c>
      <c r="O150" s="60" t="n">
        <v>1</v>
      </c>
      <c r="P150" s="61" t="n">
        <v>0</v>
      </c>
      <c r="Q150" s="108" t="n">
        <f aca="false">(N150*O150)+(O150*P150)</f>
        <v>485</v>
      </c>
    </row>
    <row r="151" customFormat="false" ht="11.45" hidden="false" customHeight="true" outlineLevel="0" collapsed="false">
      <c r="A151" s="39" t="n">
        <v>16</v>
      </c>
      <c r="B151" s="48" t="s">
        <v>96</v>
      </c>
      <c r="C151" s="48"/>
      <c r="D151" s="48"/>
      <c r="E151" s="102" t="n">
        <f aca="false">'INCREASE, LABOR, 911, WARRANTY,'!$C$5</f>
        <v>175</v>
      </c>
      <c r="F151" s="42" t="n">
        <f aca="false">E151*A151</f>
        <v>2800</v>
      </c>
      <c r="G151" s="109" t="s">
        <v>91</v>
      </c>
      <c r="H151" s="110" t="n">
        <v>1086.13</v>
      </c>
      <c r="I151" s="64"/>
      <c r="J151" s="64"/>
      <c r="K151" s="64"/>
      <c r="L151" s="64"/>
      <c r="M151" s="64"/>
      <c r="N151" s="64"/>
      <c r="O151" s="308"/>
      <c r="P151" s="67" t="s">
        <v>51</v>
      </c>
      <c r="Q151" s="62" t="n">
        <f aca="false">SUM(Q146:Q150)</f>
        <v>4008.40603</v>
      </c>
    </row>
    <row r="152" customFormat="false" ht="11.45" hidden="false" customHeight="true" outlineLevel="0" collapsed="false">
      <c r="A152" s="126"/>
      <c r="B152" s="260" t="s">
        <v>285</v>
      </c>
      <c r="C152" s="260"/>
      <c r="D152" s="260"/>
      <c r="E152" s="200"/>
      <c r="F152" s="57" t="n">
        <f aca="false">SUM(F146:F151)</f>
        <v>6808.40603</v>
      </c>
      <c r="G152" s="64"/>
      <c r="H152" s="1"/>
      <c r="I152" s="1"/>
      <c r="J152" s="1"/>
      <c r="K152" s="1"/>
      <c r="L152" s="1"/>
      <c r="M152" s="1"/>
      <c r="N152" s="1"/>
      <c r="O152" s="1"/>
      <c r="P152" s="64"/>
      <c r="Q152" s="143"/>
    </row>
    <row r="153" customFormat="false" ht="11.45" hidden="false" customHeight="true" outlineLevel="0" collapsed="false">
      <c r="A153" s="39"/>
      <c r="B153" s="101" t="str">
        <f aca="false">'FLUES - LINER - THERMOCRETE'!$B$4</f>
        <v>UPGRADE DHW FLUE 4” – CHECK LENGTH OF RUN for $$ and LABOR</v>
      </c>
      <c r="C153" s="101"/>
      <c r="D153" s="101"/>
      <c r="E153" s="102"/>
      <c r="F153" s="42" t="n">
        <f aca="false">E153*A153</f>
        <v>0</v>
      </c>
      <c r="G153" s="64"/>
      <c r="H153" s="147" t="s">
        <v>286</v>
      </c>
      <c r="I153" s="148" t="s">
        <v>99</v>
      </c>
      <c r="J153" s="149" t="s">
        <v>100</v>
      </c>
      <c r="K153" s="149" t="s">
        <v>101</v>
      </c>
      <c r="L153" s="150" t="s">
        <v>102</v>
      </c>
      <c r="M153" s="1"/>
      <c r="N153" s="1"/>
      <c r="O153" s="1"/>
      <c r="P153" s="64"/>
      <c r="Q153" s="64"/>
    </row>
    <row r="154" customFormat="false" ht="11.45" hidden="false" customHeight="true" outlineLevel="0" collapsed="false">
      <c r="A154" s="39" t="n">
        <f aca="false">'FLUES - LINER - THERMOCRETE'!$A$5</f>
        <v>1</v>
      </c>
      <c r="B154" s="48" t="str">
        <f aca="false">'FLUES - LINER - THERMOCRETE'!$B$5</f>
        <v>Material</v>
      </c>
      <c r="C154" s="48"/>
      <c r="D154" s="48"/>
      <c r="E154" s="102" t="n">
        <f aca="false">'FLUES - LINER - THERMOCRETE'!$E$5</f>
        <v>148.61</v>
      </c>
      <c r="F154" s="42" t="n">
        <f aca="false">E154*A154</f>
        <v>148.61</v>
      </c>
      <c r="G154" s="64"/>
      <c r="H154" s="423" t="s">
        <v>315</v>
      </c>
      <c r="I154" s="192" t="n">
        <v>40000</v>
      </c>
      <c r="J154" s="227" t="n">
        <v>712.8</v>
      </c>
      <c r="K154" s="228" t="n">
        <v>0.8</v>
      </c>
      <c r="L154" s="155" t="s">
        <v>316</v>
      </c>
      <c r="M154" s="424" t="n">
        <v>648</v>
      </c>
      <c r="N154" s="1"/>
      <c r="O154" s="1"/>
      <c r="P154" s="64"/>
      <c r="Q154" s="64"/>
    </row>
    <row r="155" customFormat="false" ht="12.8" hidden="false" customHeight="true" outlineLevel="0" collapsed="false">
      <c r="A155" s="39" t="n">
        <f aca="false">'FLUES - LINER - THERMOCRETE'!$A$6</f>
        <v>1</v>
      </c>
      <c r="B155" s="48" t="str">
        <f aca="false">'FLUES - LINER - THERMOCRETE'!$B$6</f>
        <v>Labor</v>
      </c>
      <c r="C155" s="48"/>
      <c r="D155" s="48"/>
      <c r="E155" s="102" t="n">
        <f aca="false">'FLUES - LINER - THERMOCRETE'!$E$6</f>
        <v>175</v>
      </c>
      <c r="F155" s="42" t="n">
        <f aca="false">E155*A155</f>
        <v>175</v>
      </c>
      <c r="G155" s="64"/>
      <c r="H155" s="425"/>
      <c r="I155" s="196"/>
      <c r="J155" s="231"/>
      <c r="K155" s="232"/>
      <c r="L155" s="233"/>
      <c r="M155" s="1"/>
      <c r="N155" s="1"/>
      <c r="O155" s="1"/>
      <c r="P155" s="64"/>
      <c r="Q155" s="64"/>
    </row>
    <row r="156" customFormat="false" ht="12.8" hidden="false" customHeight="true" outlineLevel="0" collapsed="false">
      <c r="A156" s="39"/>
      <c r="B156" s="189"/>
      <c r="C156" s="189"/>
      <c r="D156" s="189"/>
      <c r="E156" s="102"/>
      <c r="F156" s="57" t="n">
        <f aca="false">SUM(F153:F155)</f>
        <v>323.61</v>
      </c>
      <c r="G156" s="64"/>
      <c r="H156" s="425"/>
      <c r="I156" s="196"/>
      <c r="J156" s="231"/>
      <c r="K156" s="232"/>
      <c r="L156" s="233"/>
      <c r="M156" s="1"/>
      <c r="N156" s="1"/>
      <c r="O156" s="1"/>
      <c r="P156" s="64"/>
      <c r="Q156" s="64"/>
    </row>
    <row r="157" customFormat="false" ht="12.8" hidden="false" customHeight="true" outlineLevel="0" collapsed="false">
      <c r="A157" s="39"/>
      <c r="B157" s="101" t="str">
        <f aca="false">'FLUES - LINER - THERMOCRETE'!$B$22</f>
        <v>CHIMNEY LINER and CAP</v>
      </c>
      <c r="C157" s="101"/>
      <c r="D157" s="101"/>
      <c r="E157" s="102"/>
      <c r="F157" s="111"/>
      <c r="G157" s="64"/>
      <c r="H157" s="425"/>
      <c r="I157" s="196"/>
      <c r="J157" s="231"/>
      <c r="K157" s="232"/>
      <c r="L157" s="233"/>
      <c r="M157" s="1"/>
      <c r="N157" s="1"/>
      <c r="O157" s="1"/>
      <c r="P157" s="64"/>
      <c r="Q157" s="64"/>
    </row>
    <row r="158" customFormat="false" ht="12.8" hidden="false" customHeight="true" outlineLevel="0" collapsed="false">
      <c r="A158" s="39" t="n">
        <f aca="false">'FLUES - LINER - THERMOCRETE'!$A$23</f>
        <v>1</v>
      </c>
      <c r="B158" s="48" t="str">
        <f aca="false">'FLUES - LINER - THERMOCRETE'!$B$23</f>
        <v>Liner       ● IRV, TOT, S-ORNG, W-ORNG  ●  ADD $600 for clack-out ●</v>
      </c>
      <c r="C158" s="48"/>
      <c r="D158" s="48"/>
      <c r="E158" s="102" t="n">
        <f aca="false">'FLUES - LINER - THERMOCRETE'!$E$23</f>
        <v>2010</v>
      </c>
      <c r="F158" s="42" t="n">
        <f aca="false">E158*A158</f>
        <v>2010</v>
      </c>
      <c r="G158" s="3"/>
      <c r="H158" s="425"/>
      <c r="I158" s="196"/>
      <c r="J158" s="231"/>
      <c r="K158" s="232"/>
      <c r="L158" s="233"/>
      <c r="M158" s="1"/>
      <c r="N158" s="1"/>
      <c r="O158" s="1"/>
      <c r="P158" s="120"/>
    </row>
    <row r="159" s="3" customFormat="true" ht="12.8" hidden="false" customHeight="true" outlineLevel="0" collapsed="false">
      <c r="A159" s="303" t="n">
        <f aca="false">'FLUES - LINER - THERMOCRETE'!$A$24</f>
        <v>1</v>
      </c>
      <c r="B159" s="48" t="str">
        <f aca="false">'FLUES - LINER - THERMOCRETE'!$B$24</f>
        <v>Permit Chimney Liner</v>
      </c>
      <c r="C159" s="48"/>
      <c r="D159" s="48"/>
      <c r="E159" s="102" t="n">
        <f aca="false">'FLUES - LINER - THERMOCRETE'!$E$24</f>
        <v>125</v>
      </c>
      <c r="F159" s="42" t="n">
        <f aca="false">E159*A159</f>
        <v>125</v>
      </c>
      <c r="H159" s="426"/>
      <c r="I159" s="417"/>
      <c r="J159" s="327"/>
      <c r="K159" s="241"/>
      <c r="L159" s="218"/>
      <c r="P159" s="120"/>
    </row>
    <row r="160" s="3" customFormat="true" ht="12.8" hidden="false" customHeight="true" outlineLevel="0" collapsed="false">
      <c r="A160" s="39"/>
      <c r="B160" s="427" t="n">
        <f aca="false">'FLUES - LINER - THERMOCRETE'!$B$25</f>
        <v>0</v>
      </c>
      <c r="C160" s="427"/>
      <c r="D160" s="427"/>
      <c r="E160" s="102"/>
      <c r="F160" s="57" t="n">
        <f aca="false">SUM(F158:F159)</f>
        <v>2135</v>
      </c>
      <c r="I160" s="177" t="s">
        <v>105</v>
      </c>
      <c r="J160" s="178" t="n">
        <f aca="false">SUM(J154:J159)/COUNTA(J154:J159)</f>
        <v>712.8</v>
      </c>
      <c r="K160" s="179"/>
    </row>
    <row r="161" s="3" customFormat="true" ht="12.8" hidden="false" customHeight="true" outlineLevel="0" collapsed="false">
      <c r="A161" s="39"/>
      <c r="B161" s="427"/>
      <c r="C161" s="427"/>
      <c r="D161" s="427"/>
      <c r="E161" s="102"/>
      <c r="F161" s="111"/>
    </row>
    <row r="162" customFormat="false" ht="5.1" hidden="false" customHeight="true" outlineLevel="0" collapsed="false">
      <c r="A162" s="74"/>
      <c r="B162" s="74"/>
      <c r="C162" s="74"/>
      <c r="D162" s="74"/>
      <c r="E162" s="74"/>
      <c r="F162" s="74"/>
      <c r="G162" s="74"/>
      <c r="H162" s="74"/>
      <c r="I162" s="74"/>
      <c r="J162" s="74"/>
      <c r="K162" s="74"/>
      <c r="L162" s="74"/>
      <c r="M162" s="74"/>
      <c r="N162" s="74"/>
      <c r="O162" s="74"/>
      <c r="P162" s="74"/>
      <c r="Q162" s="74"/>
      <c r="V162" s="340"/>
    </row>
    <row r="163" customFormat="false" ht="11.45" hidden="false" customHeight="true" outlineLevel="0" collapsed="false">
      <c r="A163" s="126"/>
      <c r="B163" s="348" t="s">
        <v>21</v>
      </c>
      <c r="C163" s="348"/>
      <c r="D163" s="348"/>
      <c r="E163" s="223"/>
      <c r="F163" s="42"/>
      <c r="G163" s="103" t="s">
        <v>33</v>
      </c>
      <c r="H163" s="104" t="s">
        <v>34</v>
      </c>
      <c r="I163" s="45" t="s">
        <v>35</v>
      </c>
      <c r="J163" s="46" t="s">
        <v>36</v>
      </c>
      <c r="K163" s="45" t="s">
        <v>37</v>
      </c>
      <c r="L163" s="46" t="s">
        <v>38</v>
      </c>
      <c r="M163" s="45" t="s">
        <v>39</v>
      </c>
      <c r="N163" s="46" t="s">
        <v>40</v>
      </c>
      <c r="O163" s="45" t="s">
        <v>41</v>
      </c>
      <c r="P163" s="46" t="s">
        <v>42</v>
      </c>
      <c r="Q163" s="47" t="s">
        <v>43</v>
      </c>
    </row>
    <row r="164" customFormat="false" ht="11.45" hidden="false" customHeight="true" outlineLevel="0" collapsed="false">
      <c r="A164" s="39" t="n">
        <v>1</v>
      </c>
      <c r="B164" s="201" t="s">
        <v>317</v>
      </c>
      <c r="C164" s="201"/>
      <c r="D164" s="201"/>
      <c r="E164" s="102" t="n">
        <f aca="false">$Q164</f>
        <v>1389.62594</v>
      </c>
      <c r="F164" s="42" t="n">
        <f aca="false">E164*A164</f>
        <v>1389.62594</v>
      </c>
      <c r="G164" s="49" t="s">
        <v>281</v>
      </c>
      <c r="H164" s="132" t="n">
        <f aca="false">J178</f>
        <v>783.34</v>
      </c>
      <c r="I164" s="133" t="n">
        <f aca="false">'INCREASE, LABOR, 911, WARRANTY,'!$A$6</f>
        <v>1</v>
      </c>
      <c r="J164" s="52" t="n">
        <f aca="false">I164*H164</f>
        <v>783.34</v>
      </c>
      <c r="K164" s="133" t="n">
        <f aca="false">'INCREASE, LABOR, 911, WARRANTY,'!$A$13</f>
        <v>1.07</v>
      </c>
      <c r="L164" s="52" t="n">
        <f aca="false">J164*K164</f>
        <v>838.1738</v>
      </c>
      <c r="M164" s="133" t="n">
        <f aca="false">'INCREASE, LABOR, 911, WARRANTY,'!$A$17</f>
        <v>1.3</v>
      </c>
      <c r="N164" s="52" t="n">
        <f aca="false">L164*M164</f>
        <v>1089.62594</v>
      </c>
      <c r="O164" s="53" t="n">
        <v>1</v>
      </c>
      <c r="P164" s="54" t="n">
        <f aca="false">'INCREASE, LABOR, 911, WARRANTY,'!$A$9</f>
        <v>300</v>
      </c>
      <c r="Q164" s="135" t="n">
        <f aca="false">(N164*O164)+(O164*P164)</f>
        <v>1389.62594</v>
      </c>
    </row>
    <row r="165" customFormat="false" ht="11.45" hidden="false" customHeight="true" outlineLevel="0" collapsed="false">
      <c r="A165" s="407" t="n">
        <v>1</v>
      </c>
      <c r="B165" s="48" t="s">
        <v>282</v>
      </c>
      <c r="C165" s="48"/>
      <c r="D165" s="48"/>
      <c r="E165" s="408" t="n">
        <f aca="false">$Q165</f>
        <v>1661.88334</v>
      </c>
      <c r="F165" s="42" t="n">
        <f aca="false">E165*A165</f>
        <v>1661.88334</v>
      </c>
      <c r="G165" s="49" t="s">
        <v>91</v>
      </c>
      <c r="H165" s="50" t="n">
        <v>1194.74</v>
      </c>
      <c r="I165" s="133" t="n">
        <f aca="false">'INCREASE, LABOR, 911, WARRANTY,'!$A$6</f>
        <v>1</v>
      </c>
      <c r="J165" s="52" t="n">
        <f aca="false">I165*H165</f>
        <v>1194.74</v>
      </c>
      <c r="K165" s="133" t="n">
        <f aca="false">'INCREASE, LABOR, 911, WARRANTY,'!$A$13</f>
        <v>1.07</v>
      </c>
      <c r="L165" s="52" t="n">
        <f aca="false">J165*K165</f>
        <v>1278.3718</v>
      </c>
      <c r="M165" s="133" t="n">
        <f aca="false">'INCREASE, LABOR, 911, WARRANTY,'!$A$17</f>
        <v>1.3</v>
      </c>
      <c r="N165" s="52" t="n">
        <f aca="false">L165*M165</f>
        <v>1661.88334</v>
      </c>
      <c r="O165" s="53" t="n">
        <v>1</v>
      </c>
      <c r="P165" s="54" t="n">
        <v>0</v>
      </c>
      <c r="Q165" s="135" t="n">
        <f aca="false">(N165*O165)+(O165*P165)</f>
        <v>1661.88334</v>
      </c>
    </row>
    <row r="166" customFormat="false" ht="11.45" hidden="false" customHeight="true" outlineLevel="0" collapsed="false">
      <c r="A166" s="407" t="n">
        <v>1</v>
      </c>
      <c r="B166" s="48" t="s">
        <v>92</v>
      </c>
      <c r="C166" s="48"/>
      <c r="D166" s="48"/>
      <c r="E166" s="408" t="n">
        <f aca="false">$Q166</f>
        <v>300.01088</v>
      </c>
      <c r="F166" s="42" t="n">
        <f aca="false">E166*A166</f>
        <v>300.01088</v>
      </c>
      <c r="G166" s="66" t="s">
        <v>93</v>
      </c>
      <c r="H166" s="50" t="n">
        <v>215.68</v>
      </c>
      <c r="I166" s="133" t="n">
        <f aca="false">'INCREASE, LABOR, 911, WARRANTY,'!$A$6</f>
        <v>1</v>
      </c>
      <c r="J166" s="52" t="n">
        <f aca="false">H166*I166</f>
        <v>215.68</v>
      </c>
      <c r="K166" s="133" t="n">
        <f aca="false">'INCREASE, LABOR, 911, WARRANTY,'!$A$13</f>
        <v>1.07</v>
      </c>
      <c r="L166" s="52" t="n">
        <f aca="false">J166*K166</f>
        <v>230.7776</v>
      </c>
      <c r="M166" s="133" t="n">
        <f aca="false">'INCREASE, LABOR, 911, WARRANTY,'!$A$17</f>
        <v>1.3</v>
      </c>
      <c r="N166" s="52" t="n">
        <f aca="false">L166*M166</f>
        <v>300.01088</v>
      </c>
      <c r="O166" s="53" t="n">
        <v>1</v>
      </c>
      <c r="P166" s="54" t="n">
        <v>0</v>
      </c>
      <c r="Q166" s="135" t="n">
        <f aca="false">(N166*O166)+(O166*P166)</f>
        <v>300.01088</v>
      </c>
    </row>
    <row r="167" customFormat="false" ht="11.45" hidden="false" customHeight="true" outlineLevel="0" collapsed="false">
      <c r="A167" s="39" t="n">
        <v>1</v>
      </c>
      <c r="B167" s="48" t="s">
        <v>94</v>
      </c>
      <c r="C167" s="48"/>
      <c r="D167" s="48"/>
      <c r="E167" s="102" t="n">
        <f aca="false">$Q167</f>
        <v>270.00701</v>
      </c>
      <c r="F167" s="42" t="n">
        <f aca="false">E167*A167</f>
        <v>270.00701</v>
      </c>
      <c r="G167" s="66" t="s">
        <v>95</v>
      </c>
      <c r="H167" s="50" t="n">
        <v>194.11</v>
      </c>
      <c r="I167" s="133" t="n">
        <f aca="false">'INCREASE, LABOR, 911, WARRANTY,'!$A$6</f>
        <v>1</v>
      </c>
      <c r="J167" s="52" t="n">
        <f aca="false">H167*I167</f>
        <v>194.11</v>
      </c>
      <c r="K167" s="133" t="n">
        <f aca="false">'INCREASE, LABOR, 911, WARRANTY,'!$A$13</f>
        <v>1.07</v>
      </c>
      <c r="L167" s="52" t="n">
        <f aca="false">J167*K167</f>
        <v>207.6977</v>
      </c>
      <c r="M167" s="133" t="n">
        <f aca="false">'INCREASE, LABOR, 911, WARRANTY,'!$A$17</f>
        <v>1.3</v>
      </c>
      <c r="N167" s="52" t="n">
        <f aca="false">L167*M167</f>
        <v>270.00701</v>
      </c>
      <c r="O167" s="53" t="n">
        <v>1</v>
      </c>
      <c r="P167" s="54" t="n">
        <v>0</v>
      </c>
      <c r="Q167" s="135" t="n">
        <f aca="false">(N167*O167)+(O167*P167)</f>
        <v>270.00701</v>
      </c>
    </row>
    <row r="168" customFormat="false" ht="11.45" hidden="false" customHeight="true" outlineLevel="0" collapsed="false">
      <c r="A168" s="39" t="n">
        <v>1</v>
      </c>
      <c r="B168" s="48" t="s">
        <v>115</v>
      </c>
      <c r="C168" s="48"/>
      <c r="D168" s="48"/>
      <c r="E168" s="102" t="n">
        <f aca="false">$Q168</f>
        <v>485</v>
      </c>
      <c r="F168" s="42" t="n">
        <f aca="false">E168*A168</f>
        <v>485</v>
      </c>
      <c r="G168" s="49" t="s">
        <v>97</v>
      </c>
      <c r="H168" s="78" t="n">
        <f aca="false">'INCREASE, LABOR, 911, WARRANTY,'!$C$30</f>
        <v>485</v>
      </c>
      <c r="I168" s="139" t="n">
        <f aca="false">'INCREASE, LABOR, 911, WARRANTY,'!$A$6</f>
        <v>1</v>
      </c>
      <c r="J168" s="59" t="n">
        <f aca="false">H168*I168</f>
        <v>485</v>
      </c>
      <c r="K168" s="409" t="n">
        <f aca="false">'INCREASE, LABOR, 911, WARRANTY,'!$A$6</f>
        <v>1</v>
      </c>
      <c r="L168" s="59" t="n">
        <f aca="false">J168*K168</f>
        <v>485</v>
      </c>
      <c r="M168" s="409" t="n">
        <f aca="false">'INCREASE, LABOR, 911, WARRANTY,'!$A$6</f>
        <v>1</v>
      </c>
      <c r="N168" s="59" t="n">
        <f aca="false">L168*M168</f>
        <v>485</v>
      </c>
      <c r="O168" s="60" t="n">
        <v>1</v>
      </c>
      <c r="P168" s="61" t="n">
        <v>0</v>
      </c>
      <c r="Q168" s="108" t="n">
        <f aca="false">(N168*O168)+(O168*P168)</f>
        <v>485</v>
      </c>
    </row>
    <row r="169" customFormat="false" ht="11.45" hidden="false" customHeight="true" outlineLevel="0" collapsed="false">
      <c r="A169" s="39" t="n">
        <v>16</v>
      </c>
      <c r="B169" s="48" t="s">
        <v>96</v>
      </c>
      <c r="C169" s="48"/>
      <c r="D169" s="48"/>
      <c r="E169" s="102" t="n">
        <f aca="false">'INCREASE, LABOR, 911, WARRANTY,'!$C$5</f>
        <v>175</v>
      </c>
      <c r="F169" s="42" t="n">
        <f aca="false">E169*A169</f>
        <v>2800</v>
      </c>
      <c r="G169" s="109" t="s">
        <v>91</v>
      </c>
      <c r="H169" s="110" t="n">
        <v>1086.13</v>
      </c>
      <c r="I169" s="64"/>
      <c r="J169" s="64"/>
      <c r="K169" s="64"/>
      <c r="L169" s="64"/>
      <c r="M169" s="64"/>
      <c r="N169" s="64"/>
      <c r="O169" s="308"/>
      <c r="P169" s="67" t="s">
        <v>51</v>
      </c>
      <c r="Q169" s="62" t="n">
        <f aca="false">SUM(Q164:Q168)</f>
        <v>4106.52717</v>
      </c>
    </row>
    <row r="170" customFormat="false" ht="11.45" hidden="false" customHeight="true" outlineLevel="0" collapsed="false">
      <c r="A170" s="126"/>
      <c r="B170" s="260" t="s">
        <v>290</v>
      </c>
      <c r="C170" s="260"/>
      <c r="D170" s="260"/>
      <c r="E170" s="200"/>
      <c r="F170" s="57" t="n">
        <f aca="false">SUM(F164:F169)</f>
        <v>6906.52717</v>
      </c>
      <c r="G170" s="64"/>
      <c r="H170" s="1"/>
      <c r="I170" s="1"/>
      <c r="J170" s="1"/>
      <c r="K170" s="1"/>
      <c r="L170" s="1"/>
      <c r="M170" s="1"/>
      <c r="N170" s="1"/>
      <c r="O170" s="1"/>
      <c r="P170" s="64"/>
      <c r="Q170" s="143"/>
    </row>
    <row r="171" customFormat="false" ht="11.45" hidden="false" customHeight="true" outlineLevel="0" collapsed="false">
      <c r="A171" s="39"/>
      <c r="B171" s="348" t="str">
        <f aca="false">'FLUES - LINER - THERMOCRETE'!$B$4</f>
        <v>UPGRADE DHW FLUE 4” – CHECK LENGTH OF RUN for $$ and LABOR</v>
      </c>
      <c r="C171" s="348"/>
      <c r="D171" s="348"/>
      <c r="E171" s="102"/>
      <c r="F171" s="42" t="n">
        <f aca="false">E171*A171</f>
        <v>0</v>
      </c>
      <c r="G171" s="64"/>
      <c r="H171" s="147" t="s">
        <v>286</v>
      </c>
      <c r="I171" s="148" t="s">
        <v>99</v>
      </c>
      <c r="J171" s="149" t="s">
        <v>100</v>
      </c>
      <c r="K171" s="149" t="s">
        <v>101</v>
      </c>
      <c r="L171" s="150" t="s">
        <v>102</v>
      </c>
      <c r="M171" s="1"/>
      <c r="N171" s="1"/>
      <c r="O171" s="1"/>
      <c r="P171" s="64"/>
      <c r="Q171" s="64"/>
    </row>
    <row r="172" customFormat="false" ht="11.45" hidden="false" customHeight="true" outlineLevel="0" collapsed="false">
      <c r="A172" s="39" t="n">
        <f aca="false">'FLUES - LINER - THERMOCRETE'!$A$5</f>
        <v>1</v>
      </c>
      <c r="B172" s="48" t="str">
        <f aca="false">'FLUES - LINER - THERMOCRETE'!$B$5</f>
        <v>Material</v>
      </c>
      <c r="C172" s="48"/>
      <c r="D172" s="48"/>
      <c r="E172" s="102" t="n">
        <f aca="false">'FLUES - LINER - THERMOCRETE'!$E$5</f>
        <v>148.61</v>
      </c>
      <c r="F172" s="42" t="n">
        <f aca="false">E172*A172</f>
        <v>148.61</v>
      </c>
      <c r="G172" s="64"/>
      <c r="H172" s="425" t="s">
        <v>318</v>
      </c>
      <c r="I172" s="196" t="n">
        <v>60000</v>
      </c>
      <c r="J172" s="231" t="n">
        <v>783.34</v>
      </c>
      <c r="K172" s="232" t="n">
        <v>0.8</v>
      </c>
      <c r="L172" s="233" t="s">
        <v>316</v>
      </c>
      <c r="M172" s="428" t="n">
        <v>712.13</v>
      </c>
      <c r="N172" s="1"/>
      <c r="O172" s="1"/>
      <c r="P172" s="64"/>
      <c r="Q172" s="64"/>
    </row>
    <row r="173" customFormat="false" ht="12.8" hidden="false" customHeight="true" outlineLevel="0" collapsed="false">
      <c r="A173" s="39" t="n">
        <f aca="false">'FLUES - LINER - THERMOCRETE'!$A$6</f>
        <v>1</v>
      </c>
      <c r="B173" s="48" t="str">
        <f aca="false">'FLUES - LINER - THERMOCRETE'!$B$6</f>
        <v>Labor</v>
      </c>
      <c r="C173" s="48"/>
      <c r="D173" s="48"/>
      <c r="E173" s="102" t="n">
        <f aca="false">'FLUES - LINER - THERMOCRETE'!$E$6</f>
        <v>175</v>
      </c>
      <c r="F173" s="42" t="n">
        <f aca="false">E173*A173</f>
        <v>175</v>
      </c>
      <c r="G173" s="64"/>
      <c r="H173" s="425"/>
      <c r="I173" s="196"/>
      <c r="J173" s="231"/>
      <c r="K173" s="232"/>
      <c r="L173" s="233"/>
      <c r="M173" s="1"/>
      <c r="N173" s="1"/>
      <c r="O173" s="1"/>
      <c r="P173" s="64"/>
      <c r="Q173" s="64"/>
    </row>
    <row r="174" customFormat="false" ht="12.8" hidden="false" customHeight="true" outlineLevel="0" collapsed="false">
      <c r="A174" s="39"/>
      <c r="B174" s="189"/>
      <c r="C174" s="189"/>
      <c r="D174" s="189"/>
      <c r="E174" s="102"/>
      <c r="F174" s="57" t="n">
        <f aca="false">SUM(F171:F173)</f>
        <v>323.61</v>
      </c>
      <c r="G174" s="64"/>
      <c r="H174" s="425"/>
      <c r="I174" s="196"/>
      <c r="J174" s="231"/>
      <c r="K174" s="232"/>
      <c r="L174" s="233"/>
      <c r="M174" s="1"/>
      <c r="N174" s="1"/>
      <c r="O174" s="1"/>
      <c r="P174" s="64"/>
      <c r="Q174" s="64"/>
    </row>
    <row r="175" customFormat="false" ht="12.8" hidden="false" customHeight="true" outlineLevel="0" collapsed="false">
      <c r="A175" s="39"/>
      <c r="B175" s="348" t="str">
        <f aca="false">'FLUES - LINER - THERMOCRETE'!$B$22</f>
        <v>CHIMNEY LINER and CAP</v>
      </c>
      <c r="C175" s="348"/>
      <c r="D175" s="348"/>
      <c r="E175" s="102"/>
      <c r="F175" s="111"/>
      <c r="G175" s="64"/>
      <c r="H175" s="425"/>
      <c r="I175" s="196"/>
      <c r="J175" s="231"/>
      <c r="K175" s="232"/>
      <c r="L175" s="233"/>
      <c r="M175" s="1"/>
      <c r="N175" s="1"/>
      <c r="O175" s="1"/>
      <c r="P175" s="64"/>
      <c r="Q175" s="64"/>
    </row>
    <row r="176" customFormat="false" ht="12.8" hidden="false" customHeight="true" outlineLevel="0" collapsed="false">
      <c r="A176" s="39" t="n">
        <f aca="false">'FLUES - LINER - THERMOCRETE'!$A$23</f>
        <v>1</v>
      </c>
      <c r="B176" s="48" t="str">
        <f aca="false">'FLUES - LINER - THERMOCRETE'!$B$23</f>
        <v>Liner       ● IRV, TOT, S-ORNG, W-ORNG  ●  ADD $600 for clack-out ●</v>
      </c>
      <c r="C176" s="48"/>
      <c r="D176" s="48"/>
      <c r="E176" s="102" t="n">
        <f aca="false">'FLUES - LINER - THERMOCRETE'!$E$23</f>
        <v>2010</v>
      </c>
      <c r="F176" s="42" t="n">
        <f aca="false">E176*A176</f>
        <v>2010</v>
      </c>
      <c r="G176" s="3"/>
      <c r="H176" s="425"/>
      <c r="I176" s="196"/>
      <c r="J176" s="231"/>
      <c r="K176" s="232"/>
      <c r="L176" s="233"/>
      <c r="M176" s="1"/>
      <c r="N176" s="1"/>
      <c r="O176" s="1"/>
      <c r="P176" s="120"/>
    </row>
    <row r="177" s="3" customFormat="true" ht="12.8" hidden="false" customHeight="true" outlineLevel="0" collapsed="false">
      <c r="A177" s="303" t="n">
        <f aca="false">'FLUES - LINER - THERMOCRETE'!$A$24</f>
        <v>1</v>
      </c>
      <c r="B177" s="48" t="str">
        <f aca="false">'FLUES - LINER - THERMOCRETE'!$B$24</f>
        <v>Permit Chimney Liner</v>
      </c>
      <c r="C177" s="48"/>
      <c r="D177" s="48"/>
      <c r="E177" s="102" t="n">
        <f aca="false">'FLUES - LINER - THERMOCRETE'!$E$24</f>
        <v>125</v>
      </c>
      <c r="F177" s="42" t="n">
        <f aca="false">E177*A177</f>
        <v>125</v>
      </c>
      <c r="H177" s="426"/>
      <c r="I177" s="417"/>
      <c r="J177" s="327"/>
      <c r="K177" s="241"/>
      <c r="L177" s="218"/>
      <c r="P177" s="120"/>
    </row>
    <row r="178" s="3" customFormat="true" ht="12.8" hidden="false" customHeight="true" outlineLevel="0" collapsed="false">
      <c r="A178" s="39"/>
      <c r="B178" s="189" t="n">
        <f aca="false">'FLUES - LINER - THERMOCRETE'!$B$25</f>
        <v>0</v>
      </c>
      <c r="C178" s="189"/>
      <c r="D178" s="189"/>
      <c r="E178" s="102"/>
      <c r="F178" s="57" t="n">
        <f aca="false">SUM(F176:F177)</f>
        <v>2135</v>
      </c>
      <c r="I178" s="177" t="s">
        <v>105</v>
      </c>
      <c r="J178" s="178" t="n">
        <f aca="false">SUM(J172:J177)/COUNTA(J172:J177)</f>
        <v>783.34</v>
      </c>
      <c r="K178" s="179"/>
    </row>
    <row r="179" s="3" customFormat="true" ht="12.8" hidden="false" customHeight="true" outlineLevel="0" collapsed="false">
      <c r="A179" s="39"/>
      <c r="B179" s="189"/>
      <c r="C179" s="189"/>
      <c r="D179" s="189"/>
      <c r="E179" s="102"/>
      <c r="F179" s="111"/>
    </row>
    <row r="180" customFormat="false" ht="5.1" hidden="false" customHeight="true" outlineLevel="0" collapsed="false">
      <c r="A180" s="74"/>
      <c r="B180" s="74"/>
      <c r="C180" s="74"/>
      <c r="D180" s="74"/>
      <c r="E180" s="74"/>
      <c r="F180" s="74"/>
      <c r="G180" s="74"/>
      <c r="H180" s="74"/>
      <c r="I180" s="74"/>
      <c r="J180" s="74"/>
      <c r="K180" s="74"/>
      <c r="L180" s="74"/>
      <c r="M180" s="74"/>
      <c r="N180" s="74"/>
      <c r="O180" s="74"/>
      <c r="P180" s="74"/>
      <c r="Q180" s="74"/>
      <c r="V180" s="340"/>
    </row>
    <row r="181" customFormat="false" ht="11.45" hidden="false" customHeight="true" outlineLevel="0" collapsed="false">
      <c r="A181" s="126"/>
      <c r="B181" s="348" t="s">
        <v>21</v>
      </c>
      <c r="C181" s="348"/>
      <c r="D181" s="348"/>
      <c r="E181" s="223"/>
      <c r="F181" s="42"/>
      <c r="G181" s="103" t="s">
        <v>33</v>
      </c>
      <c r="H181" s="104" t="s">
        <v>34</v>
      </c>
      <c r="I181" s="45" t="s">
        <v>35</v>
      </c>
      <c r="J181" s="46" t="s">
        <v>36</v>
      </c>
      <c r="K181" s="45" t="s">
        <v>37</v>
      </c>
      <c r="L181" s="46" t="s">
        <v>38</v>
      </c>
      <c r="M181" s="45" t="s">
        <v>39</v>
      </c>
      <c r="N181" s="46" t="s">
        <v>40</v>
      </c>
      <c r="O181" s="45" t="s">
        <v>41</v>
      </c>
      <c r="P181" s="46" t="s">
        <v>42</v>
      </c>
      <c r="Q181" s="47" t="s">
        <v>43</v>
      </c>
    </row>
    <row r="182" customFormat="false" ht="11.45" hidden="false" customHeight="true" outlineLevel="0" collapsed="false">
      <c r="A182" s="39" t="n">
        <v>1</v>
      </c>
      <c r="B182" s="201" t="s">
        <v>319</v>
      </c>
      <c r="C182" s="201"/>
      <c r="D182" s="201"/>
      <c r="E182" s="102" t="n">
        <f aca="false">$Q182</f>
        <v>1475.70102</v>
      </c>
      <c r="F182" s="42" t="n">
        <f aca="false">E182*A182</f>
        <v>1475.70102</v>
      </c>
      <c r="G182" s="49" t="s">
        <v>281</v>
      </c>
      <c r="H182" s="132" t="n">
        <f aca="false">J196</f>
        <v>845.22</v>
      </c>
      <c r="I182" s="133" t="n">
        <f aca="false">'INCREASE, LABOR, 911, WARRANTY,'!$A$6</f>
        <v>1</v>
      </c>
      <c r="J182" s="52" t="n">
        <f aca="false">I182*H182</f>
        <v>845.22</v>
      </c>
      <c r="K182" s="133" t="n">
        <f aca="false">'INCREASE, LABOR, 911, WARRANTY,'!$A$13</f>
        <v>1.07</v>
      </c>
      <c r="L182" s="52" t="n">
        <f aca="false">J182*K182</f>
        <v>904.3854</v>
      </c>
      <c r="M182" s="133" t="n">
        <f aca="false">'INCREASE, LABOR, 911, WARRANTY,'!$A$17</f>
        <v>1.3</v>
      </c>
      <c r="N182" s="52" t="n">
        <f aca="false">L182*M182</f>
        <v>1175.70102</v>
      </c>
      <c r="O182" s="53" t="n">
        <v>1</v>
      </c>
      <c r="P182" s="54" t="n">
        <f aca="false">'INCREASE, LABOR, 911, WARRANTY,'!$A$9</f>
        <v>300</v>
      </c>
      <c r="Q182" s="135" t="n">
        <f aca="false">(N182*O182)+(O182*P182)</f>
        <v>1475.70102</v>
      </c>
    </row>
    <row r="183" customFormat="false" ht="11.45" hidden="false" customHeight="true" outlineLevel="0" collapsed="false">
      <c r="A183" s="407" t="n">
        <v>1</v>
      </c>
      <c r="B183" s="48" t="s">
        <v>282</v>
      </c>
      <c r="C183" s="48"/>
      <c r="D183" s="48"/>
      <c r="E183" s="408" t="n">
        <f aca="false">$Q183</f>
        <v>1661.88334</v>
      </c>
      <c r="F183" s="42" t="n">
        <f aca="false">E183*A183</f>
        <v>1661.88334</v>
      </c>
      <c r="G183" s="49" t="s">
        <v>91</v>
      </c>
      <c r="H183" s="50" t="n">
        <v>1194.74</v>
      </c>
      <c r="I183" s="133" t="n">
        <f aca="false">'INCREASE, LABOR, 911, WARRANTY,'!$A$6</f>
        <v>1</v>
      </c>
      <c r="J183" s="52" t="n">
        <f aca="false">I183*H183</f>
        <v>1194.74</v>
      </c>
      <c r="K183" s="133" t="n">
        <f aca="false">'INCREASE, LABOR, 911, WARRANTY,'!$A$13</f>
        <v>1.07</v>
      </c>
      <c r="L183" s="52" t="n">
        <f aca="false">J183*K183</f>
        <v>1278.3718</v>
      </c>
      <c r="M183" s="133" t="n">
        <f aca="false">'INCREASE, LABOR, 911, WARRANTY,'!$A$17</f>
        <v>1.3</v>
      </c>
      <c r="N183" s="52" t="n">
        <f aca="false">L183*M183</f>
        <v>1661.88334</v>
      </c>
      <c r="O183" s="53" t="n">
        <v>1</v>
      </c>
      <c r="P183" s="54" t="n">
        <v>0</v>
      </c>
      <c r="Q183" s="135" t="n">
        <f aca="false">(N183*O183)+(O183*P183)</f>
        <v>1661.88334</v>
      </c>
    </row>
    <row r="184" customFormat="false" ht="11.45" hidden="false" customHeight="true" outlineLevel="0" collapsed="false">
      <c r="A184" s="407" t="n">
        <v>1</v>
      </c>
      <c r="B184" s="48" t="s">
        <v>92</v>
      </c>
      <c r="C184" s="48"/>
      <c r="D184" s="48"/>
      <c r="E184" s="408" t="n">
        <f aca="false">$Q184</f>
        <v>300.01088</v>
      </c>
      <c r="F184" s="42" t="n">
        <f aca="false">E184*A184</f>
        <v>300.01088</v>
      </c>
      <c r="G184" s="66" t="s">
        <v>93</v>
      </c>
      <c r="H184" s="50" t="n">
        <v>215.68</v>
      </c>
      <c r="I184" s="133" t="n">
        <f aca="false">'INCREASE, LABOR, 911, WARRANTY,'!$A$6</f>
        <v>1</v>
      </c>
      <c r="J184" s="52" t="n">
        <f aca="false">H184*I184</f>
        <v>215.68</v>
      </c>
      <c r="K184" s="133" t="n">
        <f aca="false">'INCREASE, LABOR, 911, WARRANTY,'!$A$13</f>
        <v>1.07</v>
      </c>
      <c r="L184" s="52" t="n">
        <f aca="false">J184*K184</f>
        <v>230.7776</v>
      </c>
      <c r="M184" s="133" t="n">
        <f aca="false">'INCREASE, LABOR, 911, WARRANTY,'!$A$17</f>
        <v>1.3</v>
      </c>
      <c r="N184" s="52" t="n">
        <f aca="false">L184*M184</f>
        <v>300.01088</v>
      </c>
      <c r="O184" s="53" t="n">
        <v>1</v>
      </c>
      <c r="P184" s="54" t="n">
        <v>0</v>
      </c>
      <c r="Q184" s="135" t="n">
        <f aca="false">(N184*O184)+(O184*P184)</f>
        <v>300.01088</v>
      </c>
    </row>
    <row r="185" customFormat="false" ht="11.45" hidden="false" customHeight="true" outlineLevel="0" collapsed="false">
      <c r="A185" s="39" t="n">
        <v>1</v>
      </c>
      <c r="B185" s="48" t="s">
        <v>94</v>
      </c>
      <c r="C185" s="48"/>
      <c r="D185" s="48"/>
      <c r="E185" s="102" t="n">
        <f aca="false">$Q185</f>
        <v>270.00701</v>
      </c>
      <c r="F185" s="42" t="n">
        <f aca="false">E185*A185</f>
        <v>270.00701</v>
      </c>
      <c r="G185" s="66" t="s">
        <v>95</v>
      </c>
      <c r="H185" s="50" t="n">
        <v>194.11</v>
      </c>
      <c r="I185" s="133" t="n">
        <f aca="false">'INCREASE, LABOR, 911, WARRANTY,'!$A$6</f>
        <v>1</v>
      </c>
      <c r="J185" s="52" t="n">
        <f aca="false">H185*I185</f>
        <v>194.11</v>
      </c>
      <c r="K185" s="133" t="n">
        <f aca="false">'INCREASE, LABOR, 911, WARRANTY,'!$A$13</f>
        <v>1.07</v>
      </c>
      <c r="L185" s="52" t="n">
        <f aca="false">J185*K185</f>
        <v>207.6977</v>
      </c>
      <c r="M185" s="133" t="n">
        <f aca="false">'INCREASE, LABOR, 911, WARRANTY,'!$A$17</f>
        <v>1.3</v>
      </c>
      <c r="N185" s="52" t="n">
        <f aca="false">L185*M185</f>
        <v>270.00701</v>
      </c>
      <c r="O185" s="53" t="n">
        <v>1</v>
      </c>
      <c r="P185" s="54" t="n">
        <v>0</v>
      </c>
      <c r="Q185" s="135" t="n">
        <f aca="false">(N185*O185)+(O185*P185)</f>
        <v>270.00701</v>
      </c>
    </row>
    <row r="186" customFormat="false" ht="11.45" hidden="false" customHeight="true" outlineLevel="0" collapsed="false">
      <c r="A186" s="39" t="n">
        <v>1</v>
      </c>
      <c r="B186" s="48" t="s">
        <v>115</v>
      </c>
      <c r="C186" s="48"/>
      <c r="D186" s="48"/>
      <c r="E186" s="102" t="n">
        <f aca="false">$Q186</f>
        <v>485</v>
      </c>
      <c r="F186" s="42" t="n">
        <f aca="false">E186*A186</f>
        <v>485</v>
      </c>
      <c r="G186" s="49" t="s">
        <v>97</v>
      </c>
      <c r="H186" s="78" t="n">
        <f aca="false">'INCREASE, LABOR, 911, WARRANTY,'!$C$30</f>
        <v>485</v>
      </c>
      <c r="I186" s="139" t="n">
        <f aca="false">'INCREASE, LABOR, 911, WARRANTY,'!$A$6</f>
        <v>1</v>
      </c>
      <c r="J186" s="59" t="n">
        <f aca="false">H186*I186</f>
        <v>485</v>
      </c>
      <c r="K186" s="409" t="n">
        <f aca="false">'INCREASE, LABOR, 911, WARRANTY,'!$A$6</f>
        <v>1</v>
      </c>
      <c r="L186" s="59" t="n">
        <f aca="false">J186*K186</f>
        <v>485</v>
      </c>
      <c r="M186" s="409" t="n">
        <f aca="false">'INCREASE, LABOR, 911, WARRANTY,'!$A$6</f>
        <v>1</v>
      </c>
      <c r="N186" s="59" t="n">
        <f aca="false">L186*M186</f>
        <v>485</v>
      </c>
      <c r="O186" s="60" t="n">
        <v>1</v>
      </c>
      <c r="P186" s="61" t="n">
        <v>0</v>
      </c>
      <c r="Q186" s="108" t="n">
        <f aca="false">(N186*O186)+(O186*P186)</f>
        <v>485</v>
      </c>
    </row>
    <row r="187" customFormat="false" ht="11.45" hidden="false" customHeight="true" outlineLevel="0" collapsed="false">
      <c r="A187" s="39" t="n">
        <v>16</v>
      </c>
      <c r="B187" s="48" t="s">
        <v>96</v>
      </c>
      <c r="C187" s="48"/>
      <c r="D187" s="48"/>
      <c r="E187" s="102" t="n">
        <f aca="false">'INCREASE, LABOR, 911, WARRANTY,'!$C$5</f>
        <v>175</v>
      </c>
      <c r="F187" s="42" t="n">
        <f aca="false">E187*A187</f>
        <v>2800</v>
      </c>
      <c r="G187" s="109" t="s">
        <v>91</v>
      </c>
      <c r="H187" s="110" t="n">
        <v>1086.13</v>
      </c>
      <c r="I187" s="64"/>
      <c r="J187" s="64"/>
      <c r="K187" s="64"/>
      <c r="L187" s="64"/>
      <c r="M187" s="64"/>
      <c r="N187" s="64"/>
      <c r="O187" s="308"/>
      <c r="P187" s="67" t="s">
        <v>51</v>
      </c>
      <c r="Q187" s="62" t="n">
        <f aca="false">SUM(Q182:Q186)</f>
        <v>4192.60225</v>
      </c>
    </row>
    <row r="188" customFormat="false" ht="11.45" hidden="false" customHeight="true" outlineLevel="0" collapsed="false">
      <c r="A188" s="126"/>
      <c r="B188" s="114" t="s">
        <v>320</v>
      </c>
      <c r="C188" s="114"/>
      <c r="D188" s="114"/>
      <c r="E188" s="200"/>
      <c r="F188" s="57" t="n">
        <f aca="false">SUM(F182:F187)</f>
        <v>6992.60225</v>
      </c>
      <c r="G188" s="64"/>
      <c r="H188" s="1"/>
      <c r="I188" s="1"/>
      <c r="J188" s="1"/>
      <c r="K188" s="1"/>
      <c r="L188" s="1"/>
      <c r="M188" s="1"/>
      <c r="N188" s="1"/>
      <c r="O188" s="1"/>
      <c r="P188" s="64"/>
      <c r="Q188" s="143"/>
    </row>
    <row r="189" customFormat="false" ht="11.45" hidden="false" customHeight="true" outlineLevel="0" collapsed="false">
      <c r="A189" s="39"/>
      <c r="B189" s="348" t="str">
        <f aca="false">'FLUES - LINER - THERMOCRETE'!$B$4</f>
        <v>UPGRADE DHW FLUE 4” – CHECK LENGTH OF RUN for $$ and LABOR</v>
      </c>
      <c r="C189" s="348"/>
      <c r="D189" s="348"/>
      <c r="E189" s="102"/>
      <c r="F189" s="42" t="n">
        <f aca="false">E189*A189</f>
        <v>0</v>
      </c>
      <c r="G189" s="64"/>
      <c r="H189" s="147" t="s">
        <v>286</v>
      </c>
      <c r="I189" s="148" t="s">
        <v>99</v>
      </c>
      <c r="J189" s="149" t="s">
        <v>100</v>
      </c>
      <c r="K189" s="149" t="s">
        <v>101</v>
      </c>
      <c r="L189" s="150" t="s">
        <v>102</v>
      </c>
      <c r="M189" s="1"/>
      <c r="N189" s="1"/>
      <c r="O189" s="1"/>
      <c r="P189" s="64"/>
      <c r="Q189" s="64"/>
    </row>
    <row r="190" customFormat="false" ht="11.45" hidden="false" customHeight="true" outlineLevel="0" collapsed="false">
      <c r="A190" s="39" t="n">
        <f aca="false">'FLUES - LINER - THERMOCRETE'!$A$5</f>
        <v>1</v>
      </c>
      <c r="B190" s="48" t="str">
        <f aca="false">'FLUES - LINER - THERMOCRETE'!$B$5</f>
        <v>Material</v>
      </c>
      <c r="C190" s="48"/>
      <c r="D190" s="48"/>
      <c r="E190" s="102" t="n">
        <f aca="false">'FLUES - LINER - THERMOCRETE'!$E$5</f>
        <v>148.61</v>
      </c>
      <c r="F190" s="42" t="n">
        <f aca="false">E190*A190</f>
        <v>148.61</v>
      </c>
      <c r="G190" s="64"/>
      <c r="H190" s="425" t="s">
        <v>321</v>
      </c>
      <c r="I190" s="196" t="n">
        <v>80000</v>
      </c>
      <c r="J190" s="231" t="n">
        <v>845.22</v>
      </c>
      <c r="K190" s="232" t="n">
        <v>0.8</v>
      </c>
      <c r="L190" s="233" t="s">
        <v>316</v>
      </c>
      <c r="M190" s="428" t="n">
        <v>768.38</v>
      </c>
      <c r="N190" s="1"/>
      <c r="O190" s="1"/>
      <c r="P190" s="64"/>
      <c r="Q190" s="64"/>
    </row>
    <row r="191" customFormat="false" ht="12.8" hidden="false" customHeight="true" outlineLevel="0" collapsed="false">
      <c r="A191" s="39" t="n">
        <f aca="false">'FLUES - LINER - THERMOCRETE'!$A$6</f>
        <v>1</v>
      </c>
      <c r="B191" s="48" t="str">
        <f aca="false">'FLUES - LINER - THERMOCRETE'!$B$6</f>
        <v>Labor</v>
      </c>
      <c r="C191" s="48"/>
      <c r="D191" s="48"/>
      <c r="E191" s="102" t="n">
        <f aca="false">'FLUES - LINER - THERMOCRETE'!$E$6</f>
        <v>175</v>
      </c>
      <c r="F191" s="42" t="n">
        <f aca="false">E191*A191</f>
        <v>175</v>
      </c>
      <c r="G191" s="64"/>
      <c r="H191" s="425"/>
      <c r="I191" s="196"/>
      <c r="J191" s="231"/>
      <c r="K191" s="232"/>
      <c r="L191" s="233"/>
      <c r="M191" s="1"/>
      <c r="N191" s="1"/>
      <c r="O191" s="1"/>
      <c r="P191" s="64"/>
      <c r="Q191" s="64"/>
    </row>
    <row r="192" customFormat="false" ht="12.8" hidden="false" customHeight="true" outlineLevel="0" collapsed="false">
      <c r="A192" s="39"/>
      <c r="B192" s="189"/>
      <c r="C192" s="189"/>
      <c r="D192" s="189"/>
      <c r="E192" s="102"/>
      <c r="F192" s="57" t="n">
        <f aca="false">SUM(F189:F191)</f>
        <v>323.61</v>
      </c>
      <c r="G192" s="64"/>
      <c r="H192" s="425"/>
      <c r="I192" s="196"/>
      <c r="J192" s="231"/>
      <c r="K192" s="232"/>
      <c r="L192" s="233"/>
      <c r="M192" s="1"/>
      <c r="N192" s="1"/>
      <c r="O192" s="1"/>
      <c r="P192" s="64"/>
      <c r="Q192" s="64"/>
    </row>
    <row r="193" customFormat="false" ht="12.8" hidden="false" customHeight="true" outlineLevel="0" collapsed="false">
      <c r="A193" s="39"/>
      <c r="B193" s="348" t="str">
        <f aca="false">'FLUES - LINER - THERMOCRETE'!$B$22</f>
        <v>CHIMNEY LINER and CAP</v>
      </c>
      <c r="C193" s="348"/>
      <c r="D193" s="348"/>
      <c r="E193" s="102"/>
      <c r="F193" s="111"/>
      <c r="G193" s="64"/>
      <c r="H193" s="425"/>
      <c r="I193" s="196"/>
      <c r="J193" s="231"/>
      <c r="K193" s="232"/>
      <c r="L193" s="233"/>
      <c r="M193" s="1"/>
      <c r="N193" s="1"/>
      <c r="O193" s="1"/>
      <c r="P193" s="64"/>
      <c r="Q193" s="64"/>
    </row>
    <row r="194" customFormat="false" ht="12.8" hidden="false" customHeight="true" outlineLevel="0" collapsed="false">
      <c r="A194" s="39" t="n">
        <f aca="false">'FLUES - LINER - THERMOCRETE'!$A$23</f>
        <v>1</v>
      </c>
      <c r="B194" s="48" t="str">
        <f aca="false">'FLUES - LINER - THERMOCRETE'!$B$23</f>
        <v>Liner       ● IRV, TOT, S-ORNG, W-ORNG  ●  ADD $600 for clack-out ●</v>
      </c>
      <c r="C194" s="48"/>
      <c r="D194" s="48"/>
      <c r="E194" s="102" t="n">
        <f aca="false">'FLUES - LINER - THERMOCRETE'!$E$23</f>
        <v>2010</v>
      </c>
      <c r="F194" s="42" t="n">
        <f aca="false">E194*A194</f>
        <v>2010</v>
      </c>
      <c r="G194" s="3"/>
      <c r="H194" s="425"/>
      <c r="I194" s="196"/>
      <c r="J194" s="231"/>
      <c r="K194" s="232"/>
      <c r="L194" s="233"/>
      <c r="M194" s="1"/>
      <c r="N194" s="1"/>
      <c r="O194" s="1"/>
      <c r="P194" s="120"/>
    </row>
    <row r="195" s="3" customFormat="true" ht="12.8" hidden="false" customHeight="true" outlineLevel="0" collapsed="false">
      <c r="A195" s="303" t="n">
        <f aca="false">'FLUES - LINER - THERMOCRETE'!$A$24</f>
        <v>1</v>
      </c>
      <c r="B195" s="48" t="str">
        <f aca="false">'FLUES - LINER - THERMOCRETE'!$B$24</f>
        <v>Permit Chimney Liner</v>
      </c>
      <c r="C195" s="48"/>
      <c r="D195" s="48"/>
      <c r="E195" s="102" t="n">
        <f aca="false">'FLUES - LINER - THERMOCRETE'!$E$24</f>
        <v>125</v>
      </c>
      <c r="F195" s="42" t="n">
        <f aca="false">E195*A195</f>
        <v>125</v>
      </c>
      <c r="H195" s="426"/>
      <c r="I195" s="417"/>
      <c r="J195" s="327"/>
      <c r="K195" s="241"/>
      <c r="L195" s="218"/>
      <c r="P195" s="120"/>
    </row>
    <row r="196" s="3" customFormat="true" ht="12.8" hidden="false" customHeight="true" outlineLevel="0" collapsed="false">
      <c r="A196" s="39"/>
      <c r="B196" s="189" t="n">
        <f aca="false">'FLUES - LINER - THERMOCRETE'!$B$25</f>
        <v>0</v>
      </c>
      <c r="C196" s="189"/>
      <c r="D196" s="189"/>
      <c r="E196" s="102"/>
      <c r="F196" s="57" t="n">
        <f aca="false">SUM(F194:F195)</f>
        <v>2135</v>
      </c>
      <c r="I196" s="177" t="s">
        <v>105</v>
      </c>
      <c r="J196" s="178" t="n">
        <f aca="false">SUM(J190:J195)/COUNTA(J190:J195)</f>
        <v>845.22</v>
      </c>
      <c r="K196" s="179"/>
    </row>
    <row r="197" s="3" customFormat="true" ht="12.8" hidden="false" customHeight="true" outlineLevel="0" collapsed="false">
      <c r="A197" s="39"/>
      <c r="B197" s="189"/>
      <c r="C197" s="189"/>
      <c r="D197" s="189"/>
      <c r="E197" s="102"/>
      <c r="F197" s="111"/>
    </row>
    <row r="198" customFormat="false" ht="5.1" hidden="false" customHeight="true" outlineLevel="0" collapsed="false">
      <c r="A198" s="74"/>
      <c r="B198" s="74"/>
      <c r="C198" s="74"/>
      <c r="D198" s="74"/>
      <c r="E198" s="74"/>
      <c r="F198" s="74"/>
      <c r="G198" s="74"/>
      <c r="H198" s="74"/>
      <c r="I198" s="74"/>
      <c r="J198" s="74"/>
      <c r="K198" s="74"/>
      <c r="L198" s="74"/>
      <c r="M198" s="74"/>
      <c r="N198" s="74"/>
      <c r="O198" s="74"/>
      <c r="P198" s="74"/>
      <c r="Q198" s="74"/>
      <c r="V198" s="340"/>
    </row>
    <row r="199" customFormat="false" ht="12.8" hidden="false" customHeight="true" outlineLevel="0" collapsed="false">
      <c r="A199" s="126"/>
      <c r="B199" s="101" t="s">
        <v>21</v>
      </c>
      <c r="C199" s="101"/>
      <c r="D199" s="101"/>
      <c r="E199" s="223"/>
      <c r="F199" s="42"/>
      <c r="G199" s="103" t="s">
        <v>33</v>
      </c>
      <c r="H199" s="104" t="s">
        <v>34</v>
      </c>
      <c r="I199" s="45" t="s">
        <v>35</v>
      </c>
      <c r="J199" s="46" t="s">
        <v>36</v>
      </c>
      <c r="K199" s="45" t="s">
        <v>37</v>
      </c>
      <c r="L199" s="46" t="s">
        <v>38</v>
      </c>
      <c r="M199" s="45" t="s">
        <v>39</v>
      </c>
      <c r="N199" s="46" t="s">
        <v>40</v>
      </c>
      <c r="O199" s="45" t="s">
        <v>41</v>
      </c>
      <c r="P199" s="46" t="s">
        <v>42</v>
      </c>
      <c r="Q199" s="47" t="s">
        <v>43</v>
      </c>
    </row>
    <row r="200" customFormat="false" ht="12.8" hidden="false" customHeight="true" outlineLevel="0" collapsed="false">
      <c r="A200" s="39" t="n">
        <v>1</v>
      </c>
      <c r="B200" s="201" t="s">
        <v>322</v>
      </c>
      <c r="C200" s="201"/>
      <c r="D200" s="201"/>
      <c r="E200" s="102" t="n">
        <f aca="false">$Q200</f>
        <v>1609.96034</v>
      </c>
      <c r="F200" s="42" t="n">
        <f aca="false">E200*A200</f>
        <v>1609.96034</v>
      </c>
      <c r="G200" s="49" t="s">
        <v>281</v>
      </c>
      <c r="H200" s="132" t="n">
        <f aca="false">J214</f>
        <v>941.74</v>
      </c>
      <c r="I200" s="133" t="n">
        <f aca="false">'INCREASE, LABOR, 911, WARRANTY,'!$A$6</f>
        <v>1</v>
      </c>
      <c r="J200" s="52" t="n">
        <f aca="false">I200*H200</f>
        <v>941.74</v>
      </c>
      <c r="K200" s="133" t="n">
        <f aca="false">'INCREASE, LABOR, 911, WARRANTY,'!$A$13</f>
        <v>1.07</v>
      </c>
      <c r="L200" s="52" t="n">
        <f aca="false">J200*K200</f>
        <v>1007.6618</v>
      </c>
      <c r="M200" s="133" t="n">
        <f aca="false">'INCREASE, LABOR, 911, WARRANTY,'!$A$17</f>
        <v>1.3</v>
      </c>
      <c r="N200" s="52" t="n">
        <f aca="false">L200*M200</f>
        <v>1309.96034</v>
      </c>
      <c r="O200" s="53" t="n">
        <v>1</v>
      </c>
      <c r="P200" s="54" t="n">
        <f aca="false">'INCREASE, LABOR, 911, WARRANTY,'!$A$9</f>
        <v>300</v>
      </c>
      <c r="Q200" s="135" t="n">
        <f aca="false">(N200*O200)+(O200*P200)</f>
        <v>1609.96034</v>
      </c>
    </row>
    <row r="201" customFormat="false" ht="11.45" hidden="false" customHeight="true" outlineLevel="0" collapsed="false">
      <c r="A201" s="407" t="n">
        <v>1</v>
      </c>
      <c r="B201" s="48" t="s">
        <v>282</v>
      </c>
      <c r="C201" s="48"/>
      <c r="D201" s="48"/>
      <c r="E201" s="408" t="n">
        <f aca="false">$Q201</f>
        <v>1661.88334</v>
      </c>
      <c r="F201" s="42" t="n">
        <f aca="false">E201*A201</f>
        <v>1661.88334</v>
      </c>
      <c r="G201" s="49" t="s">
        <v>91</v>
      </c>
      <c r="H201" s="50" t="n">
        <v>1194.74</v>
      </c>
      <c r="I201" s="133" t="n">
        <f aca="false">'INCREASE, LABOR, 911, WARRANTY,'!$A$6</f>
        <v>1</v>
      </c>
      <c r="J201" s="52" t="n">
        <f aca="false">I201*H201</f>
        <v>1194.74</v>
      </c>
      <c r="K201" s="133" t="n">
        <f aca="false">'INCREASE, LABOR, 911, WARRANTY,'!$A$13</f>
        <v>1.07</v>
      </c>
      <c r="L201" s="52" t="n">
        <f aca="false">J201*K201</f>
        <v>1278.3718</v>
      </c>
      <c r="M201" s="133" t="n">
        <f aca="false">'INCREASE, LABOR, 911, WARRANTY,'!$A$17</f>
        <v>1.3</v>
      </c>
      <c r="N201" s="52" t="n">
        <f aca="false">L201*M201</f>
        <v>1661.88334</v>
      </c>
      <c r="O201" s="53" t="n">
        <v>1</v>
      </c>
      <c r="P201" s="54" t="n">
        <v>0</v>
      </c>
      <c r="Q201" s="135" t="n">
        <f aca="false">(N201*O201)+(O201*P201)</f>
        <v>1661.88334</v>
      </c>
    </row>
    <row r="202" customFormat="false" ht="11.45" hidden="false" customHeight="true" outlineLevel="0" collapsed="false">
      <c r="A202" s="407" t="n">
        <v>1</v>
      </c>
      <c r="B202" s="48" t="s">
        <v>92</v>
      </c>
      <c r="C202" s="48"/>
      <c r="D202" s="48"/>
      <c r="E202" s="408" t="n">
        <f aca="false">$Q202</f>
        <v>300.01088</v>
      </c>
      <c r="F202" s="42" t="n">
        <f aca="false">E202*A202</f>
        <v>300.01088</v>
      </c>
      <c r="G202" s="66" t="s">
        <v>93</v>
      </c>
      <c r="H202" s="50" t="n">
        <v>215.68</v>
      </c>
      <c r="I202" s="133" t="n">
        <f aca="false">'INCREASE, LABOR, 911, WARRANTY,'!$A$6</f>
        <v>1</v>
      </c>
      <c r="J202" s="52" t="n">
        <f aca="false">H202*I202</f>
        <v>215.68</v>
      </c>
      <c r="K202" s="133" t="n">
        <f aca="false">'INCREASE, LABOR, 911, WARRANTY,'!$A$13</f>
        <v>1.07</v>
      </c>
      <c r="L202" s="52" t="n">
        <f aca="false">J202*K202</f>
        <v>230.7776</v>
      </c>
      <c r="M202" s="133" t="n">
        <f aca="false">'INCREASE, LABOR, 911, WARRANTY,'!$A$17</f>
        <v>1.3</v>
      </c>
      <c r="N202" s="52" t="n">
        <f aca="false">L202*M202</f>
        <v>300.01088</v>
      </c>
      <c r="O202" s="53" t="n">
        <v>1</v>
      </c>
      <c r="P202" s="54" t="n">
        <v>0</v>
      </c>
      <c r="Q202" s="135" t="n">
        <f aca="false">(N202*O202)+(O202*P202)</f>
        <v>300.01088</v>
      </c>
    </row>
    <row r="203" customFormat="false" ht="11.45" hidden="false" customHeight="true" outlineLevel="0" collapsed="false">
      <c r="A203" s="39" t="n">
        <v>1</v>
      </c>
      <c r="B203" s="48" t="s">
        <v>94</v>
      </c>
      <c r="C203" s="48"/>
      <c r="D203" s="48"/>
      <c r="E203" s="102" t="n">
        <f aca="false">$Q203</f>
        <v>270.00701</v>
      </c>
      <c r="F203" s="42" t="n">
        <f aca="false">E203*A203</f>
        <v>270.00701</v>
      </c>
      <c r="G203" s="66" t="s">
        <v>95</v>
      </c>
      <c r="H203" s="50" t="n">
        <v>194.11</v>
      </c>
      <c r="I203" s="133" t="n">
        <f aca="false">'INCREASE, LABOR, 911, WARRANTY,'!$A$6</f>
        <v>1</v>
      </c>
      <c r="J203" s="52" t="n">
        <f aca="false">H203*I203</f>
        <v>194.11</v>
      </c>
      <c r="K203" s="133" t="n">
        <f aca="false">'INCREASE, LABOR, 911, WARRANTY,'!$A$13</f>
        <v>1.07</v>
      </c>
      <c r="L203" s="52" t="n">
        <f aca="false">J203*K203</f>
        <v>207.6977</v>
      </c>
      <c r="M203" s="133" t="n">
        <f aca="false">'INCREASE, LABOR, 911, WARRANTY,'!$A$17</f>
        <v>1.3</v>
      </c>
      <c r="N203" s="52" t="n">
        <f aca="false">L203*M203</f>
        <v>270.00701</v>
      </c>
      <c r="O203" s="53" t="n">
        <v>1</v>
      </c>
      <c r="P203" s="54" t="n">
        <v>0</v>
      </c>
      <c r="Q203" s="135" t="n">
        <f aca="false">(N203*O203)+(O203*P203)</f>
        <v>270.00701</v>
      </c>
    </row>
    <row r="204" customFormat="false" ht="11.45" hidden="false" customHeight="true" outlineLevel="0" collapsed="false">
      <c r="A204" s="39" t="n">
        <v>1</v>
      </c>
      <c r="B204" s="48" t="s">
        <v>115</v>
      </c>
      <c r="C204" s="48"/>
      <c r="D204" s="48"/>
      <c r="E204" s="102" t="n">
        <f aca="false">$Q204</f>
        <v>485</v>
      </c>
      <c r="F204" s="42" t="n">
        <f aca="false">E204*A204</f>
        <v>485</v>
      </c>
      <c r="G204" s="49" t="s">
        <v>97</v>
      </c>
      <c r="H204" s="78" t="n">
        <f aca="false">'INCREASE, LABOR, 911, WARRANTY,'!$C$30</f>
        <v>485</v>
      </c>
      <c r="I204" s="139" t="n">
        <f aca="false">'INCREASE, LABOR, 911, WARRANTY,'!$A$6</f>
        <v>1</v>
      </c>
      <c r="J204" s="59" t="n">
        <f aca="false">H204*I204</f>
        <v>485</v>
      </c>
      <c r="K204" s="409" t="n">
        <f aca="false">'INCREASE, LABOR, 911, WARRANTY,'!$A$6</f>
        <v>1</v>
      </c>
      <c r="L204" s="59" t="n">
        <f aca="false">J204*K204</f>
        <v>485</v>
      </c>
      <c r="M204" s="409" t="n">
        <f aca="false">'INCREASE, LABOR, 911, WARRANTY,'!$A$6</f>
        <v>1</v>
      </c>
      <c r="N204" s="59" t="n">
        <f aca="false">L204*M204</f>
        <v>485</v>
      </c>
      <c r="O204" s="60" t="n">
        <v>1</v>
      </c>
      <c r="P204" s="61" t="n">
        <v>0</v>
      </c>
      <c r="Q204" s="108" t="n">
        <f aca="false">(N204*O204)+(O204*P204)</f>
        <v>485</v>
      </c>
    </row>
    <row r="205" customFormat="false" ht="11.45" hidden="false" customHeight="true" outlineLevel="0" collapsed="false">
      <c r="A205" s="39" t="n">
        <v>16</v>
      </c>
      <c r="B205" s="48" t="s">
        <v>96</v>
      </c>
      <c r="C205" s="48"/>
      <c r="D205" s="48"/>
      <c r="E205" s="102" t="n">
        <f aca="false">'INCREASE, LABOR, 911, WARRANTY,'!$C$5</f>
        <v>175</v>
      </c>
      <c r="F205" s="42" t="n">
        <f aca="false">E205*A205</f>
        <v>2800</v>
      </c>
      <c r="G205" s="109" t="s">
        <v>91</v>
      </c>
      <c r="H205" s="110" t="n">
        <v>1086.13</v>
      </c>
      <c r="I205" s="64"/>
      <c r="J205" s="64"/>
      <c r="K205" s="64"/>
      <c r="L205" s="64"/>
      <c r="M205" s="64"/>
      <c r="N205" s="64"/>
      <c r="O205" s="308"/>
      <c r="P205" s="67" t="s">
        <v>51</v>
      </c>
      <c r="Q205" s="62" t="n">
        <f aca="false">SUM(Q200:Q204)</f>
        <v>4326.86157</v>
      </c>
    </row>
    <row r="206" customFormat="false" ht="11.45" hidden="false" customHeight="true" outlineLevel="0" collapsed="false">
      <c r="A206" s="126"/>
      <c r="B206" s="114" t="s">
        <v>323</v>
      </c>
      <c r="C206" s="114"/>
      <c r="D206" s="114"/>
      <c r="E206" s="200"/>
      <c r="F206" s="57" t="n">
        <f aca="false">SUM(F200:F205)</f>
        <v>7126.86157</v>
      </c>
      <c r="G206" s="64"/>
      <c r="H206" s="1"/>
      <c r="I206" s="1"/>
      <c r="J206" s="1"/>
      <c r="K206" s="1"/>
      <c r="L206" s="1"/>
      <c r="M206" s="1"/>
      <c r="N206" s="1"/>
      <c r="O206" s="1"/>
      <c r="P206" s="64"/>
    </row>
    <row r="207" customFormat="false" ht="11.45" hidden="false" customHeight="true" outlineLevel="0" collapsed="false">
      <c r="A207" s="39"/>
      <c r="B207" s="101" t="str">
        <f aca="false">'FLUES - LINER - THERMOCRETE'!$B$4</f>
        <v>UPGRADE DHW FLUE 4” – CHECK LENGTH OF RUN for $$ and LABOR</v>
      </c>
      <c r="C207" s="101"/>
      <c r="D207" s="101"/>
      <c r="E207" s="102"/>
      <c r="F207" s="42" t="n">
        <f aca="false">E207*A207</f>
        <v>0</v>
      </c>
      <c r="G207" s="64"/>
      <c r="H207" s="147" t="s">
        <v>286</v>
      </c>
      <c r="I207" s="148" t="s">
        <v>99</v>
      </c>
      <c r="J207" s="149" t="s">
        <v>100</v>
      </c>
      <c r="K207" s="149" t="s">
        <v>101</v>
      </c>
      <c r="L207" s="150" t="s">
        <v>102</v>
      </c>
      <c r="M207" s="1"/>
      <c r="N207" s="1"/>
      <c r="O207" s="1"/>
      <c r="P207" s="64"/>
      <c r="Q207" s="64"/>
    </row>
    <row r="208" customFormat="false" ht="11.45" hidden="false" customHeight="true" outlineLevel="0" collapsed="false">
      <c r="A208" s="39" t="n">
        <f aca="false">'FLUES - LINER - THERMOCRETE'!$A$5</f>
        <v>1</v>
      </c>
      <c r="B208" s="48" t="str">
        <f aca="false">'FLUES - LINER - THERMOCRETE'!$B$5</f>
        <v>Material</v>
      </c>
      <c r="C208" s="48"/>
      <c r="D208" s="48"/>
      <c r="E208" s="102" t="n">
        <f aca="false">'FLUES - LINER - THERMOCRETE'!$E$5</f>
        <v>148.61</v>
      </c>
      <c r="F208" s="42" t="n">
        <f aca="false">E208*A208</f>
        <v>148.61</v>
      </c>
      <c r="G208" s="64"/>
      <c r="H208" s="423" t="s">
        <v>324</v>
      </c>
      <c r="I208" s="192" t="n">
        <v>100000</v>
      </c>
      <c r="J208" s="227" t="n">
        <v>941.74</v>
      </c>
      <c r="K208" s="228" t="n">
        <v>0.8</v>
      </c>
      <c r="L208" s="155" t="s">
        <v>316</v>
      </c>
      <c r="M208" s="424" t="n">
        <v>856.13</v>
      </c>
      <c r="N208" s="1"/>
      <c r="O208" s="1"/>
      <c r="P208" s="64"/>
      <c r="Q208" s="64"/>
    </row>
    <row r="209" customFormat="false" ht="11.45" hidden="false" customHeight="true" outlineLevel="0" collapsed="false">
      <c r="A209" s="39" t="n">
        <f aca="false">'FLUES - LINER - THERMOCRETE'!$A$6</f>
        <v>1</v>
      </c>
      <c r="B209" s="48" t="str">
        <f aca="false">'FLUES - LINER - THERMOCRETE'!$B$6</f>
        <v>Labor</v>
      </c>
      <c r="C209" s="48"/>
      <c r="D209" s="48"/>
      <c r="E209" s="102" t="n">
        <f aca="false">'FLUES - LINER - THERMOCRETE'!$E$6</f>
        <v>175</v>
      </c>
      <c r="F209" s="42" t="n">
        <f aca="false">E209*A209</f>
        <v>175</v>
      </c>
      <c r="G209" s="64"/>
      <c r="H209" s="425"/>
      <c r="I209" s="196"/>
      <c r="J209" s="231"/>
      <c r="K209" s="232"/>
      <c r="L209" s="233"/>
      <c r="M209" s="1"/>
      <c r="N209" s="1"/>
      <c r="O209" s="1"/>
      <c r="P209" s="64"/>
      <c r="Q209" s="64"/>
    </row>
    <row r="210" customFormat="false" ht="11.45" hidden="false" customHeight="true" outlineLevel="0" collapsed="false">
      <c r="A210" s="39"/>
      <c r="B210" s="189"/>
      <c r="C210" s="189"/>
      <c r="D210" s="189"/>
      <c r="E210" s="102"/>
      <c r="F210" s="57" t="n">
        <f aca="false">SUM(F207:F209)</f>
        <v>323.61</v>
      </c>
      <c r="G210" s="64"/>
      <c r="H210" s="425"/>
      <c r="I210" s="196"/>
      <c r="J210" s="231"/>
      <c r="K210" s="232"/>
      <c r="L210" s="233"/>
      <c r="M210" s="1"/>
      <c r="N210" s="1"/>
      <c r="O210" s="1"/>
      <c r="P210" s="64"/>
      <c r="Q210" s="64"/>
    </row>
    <row r="211" customFormat="false" ht="11.45" hidden="false" customHeight="true" outlineLevel="0" collapsed="false">
      <c r="A211" s="39"/>
      <c r="B211" s="101" t="str">
        <f aca="false">'FLUES - LINER - THERMOCRETE'!$B$22</f>
        <v>CHIMNEY LINER and CAP</v>
      </c>
      <c r="C211" s="101"/>
      <c r="D211" s="101"/>
      <c r="E211" s="102"/>
      <c r="F211" s="111"/>
      <c r="G211" s="64"/>
      <c r="H211" s="425"/>
      <c r="I211" s="196"/>
      <c r="J211" s="231"/>
      <c r="K211" s="232"/>
      <c r="L211" s="233"/>
      <c r="M211" s="1"/>
      <c r="N211" s="1"/>
      <c r="O211" s="1"/>
      <c r="P211" s="64"/>
      <c r="Q211" s="64"/>
    </row>
    <row r="212" customFormat="false" ht="11.45" hidden="false" customHeight="true" outlineLevel="0" collapsed="false">
      <c r="A212" s="39" t="n">
        <f aca="false">'FLUES - LINER - THERMOCRETE'!$A$23</f>
        <v>1</v>
      </c>
      <c r="B212" s="48" t="str">
        <f aca="false">'FLUES - LINER - THERMOCRETE'!$B$23</f>
        <v>Liner       ● IRV, TOT, S-ORNG, W-ORNG  ●  ADD $600 for clack-out ●</v>
      </c>
      <c r="C212" s="48"/>
      <c r="D212" s="48"/>
      <c r="E212" s="102" t="n">
        <f aca="false">'FLUES - LINER - THERMOCRETE'!$E$23</f>
        <v>2010</v>
      </c>
      <c r="F212" s="42" t="n">
        <f aca="false">E212*A212</f>
        <v>2010</v>
      </c>
      <c r="G212" s="3"/>
      <c r="H212" s="425"/>
      <c r="I212" s="196"/>
      <c r="J212" s="231"/>
      <c r="K212" s="232"/>
      <c r="L212" s="233"/>
      <c r="M212" s="1"/>
      <c r="N212" s="1"/>
      <c r="O212" s="1"/>
    </row>
    <row r="213" s="3" customFormat="true" ht="11.45" hidden="false" customHeight="true" outlineLevel="0" collapsed="false">
      <c r="A213" s="303" t="n">
        <f aca="false">'FLUES - LINER - THERMOCRETE'!$A$24</f>
        <v>1</v>
      </c>
      <c r="B213" s="48" t="str">
        <f aca="false">'FLUES - LINER - THERMOCRETE'!$B$24</f>
        <v>Permit Chimney Liner</v>
      </c>
      <c r="C213" s="48"/>
      <c r="D213" s="48"/>
      <c r="E213" s="102" t="n">
        <f aca="false">'FLUES - LINER - THERMOCRETE'!$E$24</f>
        <v>125</v>
      </c>
      <c r="F213" s="42" t="n">
        <f aca="false">E213*A213</f>
        <v>125</v>
      </c>
      <c r="H213" s="426"/>
      <c r="I213" s="417"/>
      <c r="J213" s="327"/>
      <c r="K213" s="241"/>
      <c r="L213" s="218"/>
    </row>
    <row r="214" s="3" customFormat="true" ht="11.45" hidden="false" customHeight="true" outlineLevel="0" collapsed="false">
      <c r="A214" s="39"/>
      <c r="B214" s="427" t="n">
        <f aca="false">'FLUES - LINER - THERMOCRETE'!$B$25</f>
        <v>0</v>
      </c>
      <c r="C214" s="427"/>
      <c r="D214" s="427"/>
      <c r="E214" s="102"/>
      <c r="F214" s="57" t="n">
        <f aca="false">SUM(F212:F213)</f>
        <v>2135</v>
      </c>
      <c r="I214" s="177" t="s">
        <v>105</v>
      </c>
      <c r="J214" s="178" t="n">
        <f aca="false">SUM(J208:J213)/COUNTA(J208:J213)</f>
        <v>941.74</v>
      </c>
      <c r="K214" s="179"/>
    </row>
    <row r="215" s="3" customFormat="true" ht="11.45" hidden="false" customHeight="true" outlineLevel="0" collapsed="false">
      <c r="A215" s="39"/>
      <c r="B215" s="427"/>
      <c r="C215" s="427"/>
      <c r="D215" s="427"/>
      <c r="E215" s="102"/>
      <c r="F215" s="111"/>
    </row>
    <row r="216" customFormat="false" ht="5.1" hidden="false" customHeight="true" outlineLevel="0" collapsed="false">
      <c r="A216" s="74"/>
      <c r="B216" s="74"/>
      <c r="C216" s="74"/>
      <c r="D216" s="74"/>
      <c r="E216" s="74"/>
      <c r="F216" s="74"/>
      <c r="G216" s="74"/>
      <c r="H216" s="74"/>
      <c r="I216" s="74"/>
      <c r="J216" s="74"/>
      <c r="K216" s="74"/>
      <c r="L216" s="74"/>
      <c r="M216" s="74"/>
      <c r="N216" s="74"/>
      <c r="O216" s="74"/>
      <c r="P216" s="74"/>
      <c r="Q216" s="74"/>
      <c r="V216" s="340"/>
    </row>
    <row r="217" customFormat="false" ht="12.8" hidden="false" customHeight="true" outlineLevel="0" collapsed="false">
      <c r="A217" s="126"/>
      <c r="B217" s="348" t="s">
        <v>21</v>
      </c>
      <c r="C217" s="348"/>
      <c r="D217" s="348"/>
      <c r="E217" s="223"/>
      <c r="F217" s="42"/>
      <c r="G217" s="103" t="s">
        <v>33</v>
      </c>
      <c r="H217" s="104" t="s">
        <v>34</v>
      </c>
      <c r="I217" s="45" t="s">
        <v>35</v>
      </c>
      <c r="J217" s="46" t="s">
        <v>36</v>
      </c>
      <c r="K217" s="45" t="s">
        <v>37</v>
      </c>
      <c r="L217" s="46" t="s">
        <v>38</v>
      </c>
      <c r="M217" s="45" t="s">
        <v>39</v>
      </c>
      <c r="N217" s="46" t="s">
        <v>40</v>
      </c>
      <c r="O217" s="45" t="s">
        <v>41</v>
      </c>
      <c r="P217" s="46" t="s">
        <v>42</v>
      </c>
      <c r="Q217" s="47" t="s">
        <v>43</v>
      </c>
    </row>
    <row r="218" customFormat="false" ht="12.8" hidden="false" customHeight="true" outlineLevel="0" collapsed="false">
      <c r="A218" s="39" t="n">
        <v>1</v>
      </c>
      <c r="B218" s="201" t="s">
        <v>325</v>
      </c>
      <c r="C218" s="201"/>
      <c r="D218" s="201"/>
      <c r="E218" s="102" t="n">
        <f aca="false">$Q218</f>
        <v>1807.91355</v>
      </c>
      <c r="F218" s="42" t="n">
        <f aca="false">E218*A218</f>
        <v>1807.91355</v>
      </c>
      <c r="G218" s="49" t="s">
        <v>281</v>
      </c>
      <c r="H218" s="132" t="n">
        <f aca="false">J232</f>
        <v>1084.05</v>
      </c>
      <c r="I218" s="133" t="n">
        <f aca="false">'INCREASE, LABOR, 911, WARRANTY,'!$A$6</f>
        <v>1</v>
      </c>
      <c r="J218" s="52" t="n">
        <f aca="false">I218*H218</f>
        <v>1084.05</v>
      </c>
      <c r="K218" s="133" t="n">
        <f aca="false">'INCREASE, LABOR, 911, WARRANTY,'!$A$13</f>
        <v>1.07</v>
      </c>
      <c r="L218" s="52" t="n">
        <f aca="false">J218*K218</f>
        <v>1159.9335</v>
      </c>
      <c r="M218" s="133" t="n">
        <f aca="false">'INCREASE, LABOR, 911, WARRANTY,'!$A$17</f>
        <v>1.3</v>
      </c>
      <c r="N218" s="52" t="n">
        <f aca="false">L218*M218</f>
        <v>1507.91355</v>
      </c>
      <c r="O218" s="53" t="n">
        <v>1</v>
      </c>
      <c r="P218" s="54" t="n">
        <f aca="false">'INCREASE, LABOR, 911, WARRANTY,'!$A$9</f>
        <v>300</v>
      </c>
      <c r="Q218" s="135" t="n">
        <f aca="false">(N218*O218)+(O218*P218)</f>
        <v>1807.91355</v>
      </c>
    </row>
    <row r="219" customFormat="false" ht="11.45" hidden="false" customHeight="true" outlineLevel="0" collapsed="false">
      <c r="A219" s="407" t="n">
        <v>1</v>
      </c>
      <c r="B219" s="48" t="s">
        <v>282</v>
      </c>
      <c r="C219" s="48"/>
      <c r="D219" s="48"/>
      <c r="E219" s="408" t="n">
        <f aca="false">$Q219</f>
        <v>1661.88334</v>
      </c>
      <c r="F219" s="42" t="n">
        <f aca="false">E219*A219</f>
        <v>1661.88334</v>
      </c>
      <c r="G219" s="49" t="s">
        <v>91</v>
      </c>
      <c r="H219" s="50" t="n">
        <v>1194.74</v>
      </c>
      <c r="I219" s="133" t="n">
        <f aca="false">'INCREASE, LABOR, 911, WARRANTY,'!$A$6</f>
        <v>1</v>
      </c>
      <c r="J219" s="52" t="n">
        <f aca="false">I219*H219</f>
        <v>1194.74</v>
      </c>
      <c r="K219" s="133" t="n">
        <f aca="false">'INCREASE, LABOR, 911, WARRANTY,'!$A$13</f>
        <v>1.07</v>
      </c>
      <c r="L219" s="52" t="n">
        <f aca="false">J219*K219</f>
        <v>1278.3718</v>
      </c>
      <c r="M219" s="133" t="n">
        <f aca="false">'INCREASE, LABOR, 911, WARRANTY,'!$A$17</f>
        <v>1.3</v>
      </c>
      <c r="N219" s="52" t="n">
        <f aca="false">L219*M219</f>
        <v>1661.88334</v>
      </c>
      <c r="O219" s="53" t="n">
        <v>1</v>
      </c>
      <c r="P219" s="54" t="n">
        <v>0</v>
      </c>
      <c r="Q219" s="135" t="n">
        <f aca="false">(N219*O219)+(O219*P219)</f>
        <v>1661.88334</v>
      </c>
    </row>
    <row r="220" customFormat="false" ht="11.45" hidden="false" customHeight="true" outlineLevel="0" collapsed="false">
      <c r="A220" s="407" t="n">
        <v>1</v>
      </c>
      <c r="B220" s="48" t="s">
        <v>92</v>
      </c>
      <c r="C220" s="48"/>
      <c r="D220" s="48"/>
      <c r="E220" s="408" t="n">
        <f aca="false">$Q220</f>
        <v>300.01088</v>
      </c>
      <c r="F220" s="42" t="n">
        <f aca="false">E220*A220</f>
        <v>300.01088</v>
      </c>
      <c r="G220" s="66" t="s">
        <v>93</v>
      </c>
      <c r="H220" s="50" t="n">
        <v>215.68</v>
      </c>
      <c r="I220" s="133" t="n">
        <f aca="false">'INCREASE, LABOR, 911, WARRANTY,'!$A$6</f>
        <v>1</v>
      </c>
      <c r="J220" s="52" t="n">
        <f aca="false">H220*I220</f>
        <v>215.68</v>
      </c>
      <c r="K220" s="133" t="n">
        <f aca="false">'INCREASE, LABOR, 911, WARRANTY,'!$A$13</f>
        <v>1.07</v>
      </c>
      <c r="L220" s="52" t="n">
        <f aca="false">J220*K220</f>
        <v>230.7776</v>
      </c>
      <c r="M220" s="133" t="n">
        <f aca="false">'INCREASE, LABOR, 911, WARRANTY,'!$A$17</f>
        <v>1.3</v>
      </c>
      <c r="N220" s="52" t="n">
        <f aca="false">L220*M220</f>
        <v>300.01088</v>
      </c>
      <c r="O220" s="53" t="n">
        <v>1</v>
      </c>
      <c r="P220" s="54" t="n">
        <v>0</v>
      </c>
      <c r="Q220" s="135" t="n">
        <f aca="false">(N220*O220)+(O220*P220)</f>
        <v>300.01088</v>
      </c>
    </row>
    <row r="221" customFormat="false" ht="11.45" hidden="false" customHeight="true" outlineLevel="0" collapsed="false">
      <c r="A221" s="39" t="n">
        <v>1</v>
      </c>
      <c r="B221" s="48" t="s">
        <v>94</v>
      </c>
      <c r="C221" s="48"/>
      <c r="D221" s="48"/>
      <c r="E221" s="102" t="n">
        <f aca="false">$Q221</f>
        <v>270.00701</v>
      </c>
      <c r="F221" s="42" t="n">
        <f aca="false">E221*A221</f>
        <v>270.00701</v>
      </c>
      <c r="G221" s="66" t="s">
        <v>95</v>
      </c>
      <c r="H221" s="50" t="n">
        <v>194.11</v>
      </c>
      <c r="I221" s="133" t="n">
        <f aca="false">'INCREASE, LABOR, 911, WARRANTY,'!$A$6</f>
        <v>1</v>
      </c>
      <c r="J221" s="52" t="n">
        <f aca="false">H221*I221</f>
        <v>194.11</v>
      </c>
      <c r="K221" s="133" t="n">
        <f aca="false">'INCREASE, LABOR, 911, WARRANTY,'!$A$13</f>
        <v>1.07</v>
      </c>
      <c r="L221" s="52" t="n">
        <f aca="false">J221*K221</f>
        <v>207.6977</v>
      </c>
      <c r="M221" s="133" t="n">
        <f aca="false">'INCREASE, LABOR, 911, WARRANTY,'!$A$17</f>
        <v>1.3</v>
      </c>
      <c r="N221" s="52" t="n">
        <f aca="false">L221*M221</f>
        <v>270.00701</v>
      </c>
      <c r="O221" s="53" t="n">
        <v>1</v>
      </c>
      <c r="P221" s="54" t="n">
        <v>0</v>
      </c>
      <c r="Q221" s="135" t="n">
        <f aca="false">(N221*O221)+(O221*P221)</f>
        <v>270.00701</v>
      </c>
    </row>
    <row r="222" customFormat="false" ht="11.45" hidden="false" customHeight="true" outlineLevel="0" collapsed="false">
      <c r="A222" s="39" t="n">
        <v>1</v>
      </c>
      <c r="B222" s="48" t="s">
        <v>115</v>
      </c>
      <c r="C222" s="48"/>
      <c r="D222" s="48"/>
      <c r="E222" s="102" t="n">
        <f aca="false">$Q222</f>
        <v>485</v>
      </c>
      <c r="F222" s="42" t="n">
        <f aca="false">E222*A222</f>
        <v>485</v>
      </c>
      <c r="G222" s="49" t="s">
        <v>97</v>
      </c>
      <c r="H222" s="78" t="n">
        <f aca="false">'INCREASE, LABOR, 911, WARRANTY,'!$C$30</f>
        <v>485</v>
      </c>
      <c r="I222" s="139" t="n">
        <f aca="false">'INCREASE, LABOR, 911, WARRANTY,'!$A$6</f>
        <v>1</v>
      </c>
      <c r="J222" s="59" t="n">
        <f aca="false">H222*I222</f>
        <v>485</v>
      </c>
      <c r="K222" s="409" t="n">
        <f aca="false">'INCREASE, LABOR, 911, WARRANTY,'!$A$6</f>
        <v>1</v>
      </c>
      <c r="L222" s="59" t="n">
        <f aca="false">J222*K222</f>
        <v>485</v>
      </c>
      <c r="M222" s="409" t="n">
        <f aca="false">'INCREASE, LABOR, 911, WARRANTY,'!$A$6</f>
        <v>1</v>
      </c>
      <c r="N222" s="59" t="n">
        <f aca="false">L222*M222</f>
        <v>485</v>
      </c>
      <c r="O222" s="60" t="n">
        <v>1</v>
      </c>
      <c r="P222" s="61" t="n">
        <v>0</v>
      </c>
      <c r="Q222" s="108" t="n">
        <f aca="false">(N222*O222)+(O222*P222)</f>
        <v>485</v>
      </c>
    </row>
    <row r="223" customFormat="false" ht="11.45" hidden="false" customHeight="true" outlineLevel="0" collapsed="false">
      <c r="A223" s="39" t="n">
        <v>16</v>
      </c>
      <c r="B223" s="48" t="s">
        <v>96</v>
      </c>
      <c r="C223" s="48"/>
      <c r="D223" s="48"/>
      <c r="E223" s="102" t="n">
        <f aca="false">'INCREASE, LABOR, 911, WARRANTY,'!$C$5</f>
        <v>175</v>
      </c>
      <c r="F223" s="42" t="n">
        <f aca="false">E223*A223</f>
        <v>2800</v>
      </c>
      <c r="G223" s="109" t="s">
        <v>91</v>
      </c>
      <c r="H223" s="110" t="n">
        <v>1086.13</v>
      </c>
      <c r="I223" s="64"/>
      <c r="J223" s="64"/>
      <c r="K223" s="64"/>
      <c r="L223" s="64"/>
      <c r="M223" s="64"/>
      <c r="N223" s="64"/>
      <c r="O223" s="308"/>
      <c r="P223" s="67" t="s">
        <v>51</v>
      </c>
      <c r="Q223" s="62" t="n">
        <f aca="false">SUM(Q218:Q222)</f>
        <v>4524.81478</v>
      </c>
    </row>
    <row r="224" customFormat="false" ht="11.45" hidden="false" customHeight="true" outlineLevel="0" collapsed="false">
      <c r="A224" s="126"/>
      <c r="B224" s="114" t="s">
        <v>323</v>
      </c>
      <c r="C224" s="114"/>
      <c r="D224" s="114"/>
      <c r="E224" s="200"/>
      <c r="F224" s="57" t="n">
        <f aca="false">SUM(F218:F223)</f>
        <v>7324.81478</v>
      </c>
      <c r="G224" s="64"/>
      <c r="H224" s="1"/>
      <c r="I224" s="1"/>
      <c r="J224" s="1"/>
      <c r="K224" s="1"/>
      <c r="L224" s="1"/>
      <c r="M224" s="1"/>
      <c r="N224" s="1"/>
      <c r="O224" s="1"/>
      <c r="P224" s="64"/>
    </row>
    <row r="225" customFormat="false" ht="11.45" hidden="false" customHeight="true" outlineLevel="0" collapsed="false">
      <c r="A225" s="39"/>
      <c r="B225" s="348" t="str">
        <f aca="false">'FLUES - LINER - THERMOCRETE'!$B$4</f>
        <v>UPGRADE DHW FLUE 4” – CHECK LENGTH OF RUN for $$ and LABOR</v>
      </c>
      <c r="C225" s="348"/>
      <c r="D225" s="348"/>
      <c r="E225" s="102"/>
      <c r="F225" s="42" t="n">
        <f aca="false">E225*A225</f>
        <v>0</v>
      </c>
      <c r="G225" s="64"/>
      <c r="H225" s="147" t="s">
        <v>286</v>
      </c>
      <c r="I225" s="148" t="s">
        <v>99</v>
      </c>
      <c r="J225" s="149" t="s">
        <v>100</v>
      </c>
      <c r="K225" s="149" t="s">
        <v>101</v>
      </c>
      <c r="L225" s="150" t="s">
        <v>102</v>
      </c>
      <c r="M225" s="1"/>
      <c r="N225" s="1"/>
      <c r="O225" s="1"/>
      <c r="P225" s="64"/>
      <c r="Q225" s="64"/>
    </row>
    <row r="226" customFormat="false" ht="11.45" hidden="false" customHeight="true" outlineLevel="0" collapsed="false">
      <c r="A226" s="39" t="n">
        <f aca="false">'FLUES - LINER - THERMOCRETE'!$A$5</f>
        <v>1</v>
      </c>
      <c r="B226" s="48" t="str">
        <f aca="false">'FLUES - LINER - THERMOCRETE'!$B$5</f>
        <v>Material</v>
      </c>
      <c r="C226" s="48"/>
      <c r="D226" s="48"/>
      <c r="E226" s="102" t="n">
        <f aca="false">'FLUES - LINER - THERMOCRETE'!$E$5</f>
        <v>148.61</v>
      </c>
      <c r="F226" s="42" t="n">
        <f aca="false">E226*A226</f>
        <v>148.61</v>
      </c>
      <c r="G226" s="64"/>
      <c r="H226" s="425" t="s">
        <v>326</v>
      </c>
      <c r="I226" s="196" t="n">
        <v>120000</v>
      </c>
      <c r="J226" s="231" t="n">
        <v>1084.05</v>
      </c>
      <c r="K226" s="232" t="n">
        <v>0.8</v>
      </c>
      <c r="L226" s="233" t="s">
        <v>316</v>
      </c>
      <c r="M226" s="428" t="n">
        <v>985.5</v>
      </c>
      <c r="N226" s="1"/>
      <c r="O226" s="1"/>
      <c r="P226" s="64"/>
      <c r="Q226" s="64"/>
    </row>
    <row r="227" customFormat="false" ht="11.45" hidden="false" customHeight="true" outlineLevel="0" collapsed="false">
      <c r="A227" s="39" t="n">
        <f aca="false">'FLUES - LINER - THERMOCRETE'!$A$6</f>
        <v>1</v>
      </c>
      <c r="B227" s="48" t="str">
        <f aca="false">'FLUES - LINER - THERMOCRETE'!$B$6</f>
        <v>Labor</v>
      </c>
      <c r="C227" s="48"/>
      <c r="D227" s="48"/>
      <c r="E227" s="102" t="n">
        <f aca="false">'FLUES - LINER - THERMOCRETE'!$E$6</f>
        <v>175</v>
      </c>
      <c r="F227" s="42" t="n">
        <f aca="false">E227*A227</f>
        <v>175</v>
      </c>
      <c r="G227" s="64"/>
      <c r="H227" s="425"/>
      <c r="I227" s="196"/>
      <c r="J227" s="231"/>
      <c r="K227" s="232"/>
      <c r="L227" s="233"/>
      <c r="M227" s="1"/>
      <c r="N227" s="1"/>
      <c r="O227" s="1"/>
      <c r="P227" s="64"/>
      <c r="Q227" s="64"/>
    </row>
    <row r="228" customFormat="false" ht="11.45" hidden="false" customHeight="true" outlineLevel="0" collapsed="false">
      <c r="A228" s="39"/>
      <c r="B228" s="189"/>
      <c r="C228" s="189"/>
      <c r="D228" s="189"/>
      <c r="E228" s="102"/>
      <c r="F228" s="57" t="n">
        <f aca="false">SUM(F225:F227)</f>
        <v>323.61</v>
      </c>
      <c r="G228" s="64"/>
      <c r="H228" s="425"/>
      <c r="I228" s="196"/>
      <c r="J228" s="231"/>
      <c r="K228" s="232"/>
      <c r="L228" s="233"/>
      <c r="M228" s="1"/>
      <c r="N228" s="1"/>
      <c r="O228" s="1"/>
      <c r="P228" s="64"/>
      <c r="Q228" s="64"/>
    </row>
    <row r="229" customFormat="false" ht="11.45" hidden="false" customHeight="true" outlineLevel="0" collapsed="false">
      <c r="A229" s="39"/>
      <c r="B229" s="348" t="str">
        <f aca="false">'FLUES - LINER - THERMOCRETE'!$B$22</f>
        <v>CHIMNEY LINER and CAP</v>
      </c>
      <c r="C229" s="348"/>
      <c r="D229" s="348"/>
      <c r="E229" s="102"/>
      <c r="F229" s="111"/>
      <c r="G229" s="64"/>
      <c r="H229" s="425"/>
      <c r="I229" s="196"/>
      <c r="J229" s="231"/>
      <c r="K229" s="232"/>
      <c r="L229" s="233"/>
      <c r="M229" s="1"/>
      <c r="N229" s="1"/>
      <c r="O229" s="1"/>
      <c r="P229" s="64"/>
      <c r="Q229" s="64"/>
    </row>
    <row r="230" customFormat="false" ht="11.45" hidden="false" customHeight="true" outlineLevel="0" collapsed="false">
      <c r="A230" s="39" t="n">
        <f aca="false">'FLUES - LINER - THERMOCRETE'!$A$23</f>
        <v>1</v>
      </c>
      <c r="B230" s="48" t="str">
        <f aca="false">'FLUES - LINER - THERMOCRETE'!$B$23</f>
        <v>Liner       ● IRV, TOT, S-ORNG, W-ORNG  ●  ADD $600 for clack-out ●</v>
      </c>
      <c r="C230" s="48"/>
      <c r="D230" s="48"/>
      <c r="E230" s="102" t="n">
        <f aca="false">'FLUES - LINER - THERMOCRETE'!$E$23</f>
        <v>2010</v>
      </c>
      <c r="F230" s="42" t="n">
        <f aca="false">E230*A230</f>
        <v>2010</v>
      </c>
      <c r="G230" s="3"/>
      <c r="H230" s="425"/>
      <c r="I230" s="196"/>
      <c r="J230" s="231"/>
      <c r="K230" s="232"/>
      <c r="L230" s="233"/>
      <c r="M230" s="1"/>
      <c r="N230" s="1"/>
      <c r="O230" s="1"/>
    </row>
    <row r="231" s="3" customFormat="true" ht="11.45" hidden="false" customHeight="true" outlineLevel="0" collapsed="false">
      <c r="A231" s="303" t="n">
        <f aca="false">'FLUES - LINER - THERMOCRETE'!$A$24</f>
        <v>1</v>
      </c>
      <c r="B231" s="48" t="str">
        <f aca="false">'FLUES - LINER - THERMOCRETE'!$B$24</f>
        <v>Permit Chimney Liner</v>
      </c>
      <c r="C231" s="48"/>
      <c r="D231" s="48"/>
      <c r="E231" s="102" t="n">
        <f aca="false">'FLUES - LINER - THERMOCRETE'!$E$24</f>
        <v>125</v>
      </c>
      <c r="F231" s="42" t="n">
        <f aca="false">E231*A231</f>
        <v>125</v>
      </c>
      <c r="H231" s="426"/>
      <c r="I231" s="417"/>
      <c r="J231" s="327"/>
      <c r="K231" s="241"/>
      <c r="L231" s="218"/>
    </row>
    <row r="232" s="3" customFormat="true" ht="11.45" hidden="false" customHeight="true" outlineLevel="0" collapsed="false">
      <c r="A232" s="39"/>
      <c r="B232" s="189" t="n">
        <f aca="false">'FLUES - LINER - THERMOCRETE'!$B$25</f>
        <v>0</v>
      </c>
      <c r="C232" s="189"/>
      <c r="D232" s="189"/>
      <c r="E232" s="102"/>
      <c r="F232" s="57" t="n">
        <f aca="false">SUM(F230:F231)</f>
        <v>2135</v>
      </c>
      <c r="I232" s="177" t="s">
        <v>105</v>
      </c>
      <c r="J232" s="178" t="n">
        <f aca="false">SUM(J226:J231)/COUNTA(J226:J231)</f>
        <v>1084.05</v>
      </c>
      <c r="K232" s="179"/>
    </row>
    <row r="233" s="3" customFormat="true" ht="11.45" hidden="false" customHeight="true" outlineLevel="0" collapsed="false">
      <c r="A233" s="39"/>
      <c r="B233" s="189"/>
      <c r="C233" s="189"/>
      <c r="D233" s="189"/>
      <c r="E233" s="102"/>
      <c r="F233" s="111"/>
    </row>
    <row r="234" customFormat="false" ht="5.1" hidden="false" customHeight="true" outlineLevel="0" collapsed="false">
      <c r="A234" s="74"/>
      <c r="B234" s="74"/>
      <c r="C234" s="74"/>
      <c r="D234" s="74"/>
      <c r="E234" s="74"/>
      <c r="F234" s="74"/>
      <c r="G234" s="74"/>
      <c r="H234" s="74"/>
      <c r="I234" s="74"/>
      <c r="J234" s="74"/>
      <c r="K234" s="74"/>
      <c r="L234" s="74"/>
      <c r="M234" s="74"/>
      <c r="N234" s="74"/>
      <c r="O234" s="74"/>
      <c r="P234" s="74"/>
      <c r="Q234" s="74"/>
    </row>
    <row r="235" s="3" customFormat="true" ht="14.4" hidden="false" customHeight="true" outlineLevel="0" collapsed="false">
      <c r="A235" s="91"/>
      <c r="B235" s="92" t="s">
        <v>250</v>
      </c>
      <c r="C235" s="91"/>
      <c r="D235" s="91"/>
      <c r="E235" s="93"/>
      <c r="F235" s="91"/>
      <c r="H235" s="94"/>
      <c r="K235" s="95"/>
      <c r="N235" s="94"/>
      <c r="Q235" s="95"/>
      <c r="T235" s="94"/>
      <c r="W235" s="95"/>
      <c r="Z235" s="94"/>
      <c r="AC235" s="95"/>
      <c r="AF235" s="94"/>
      <c r="AI235" s="95"/>
      <c r="AL235" s="94"/>
      <c r="AO235" s="95"/>
      <c r="AR235" s="94"/>
      <c r="AU235" s="95"/>
      <c r="AX235" s="94"/>
      <c r="BA235" s="95"/>
      <c r="BD235" s="94"/>
      <c r="BG235" s="95"/>
      <c r="BJ235" s="94"/>
      <c r="BM235" s="95"/>
      <c r="BP235" s="94"/>
      <c r="BS235" s="95"/>
      <c r="BV235" s="94"/>
      <c r="BY235" s="95"/>
      <c r="CB235" s="94"/>
      <c r="CE235" s="95"/>
      <c r="CH235" s="94"/>
      <c r="CK235" s="95"/>
      <c r="CN235" s="94"/>
      <c r="CQ235" s="95"/>
      <c r="CT235" s="94"/>
      <c r="CW235" s="95"/>
      <c r="CZ235" s="94"/>
      <c r="DC235" s="95"/>
      <c r="DF235" s="94"/>
      <c r="DI235" s="95"/>
      <c r="DL235" s="94"/>
      <c r="DO235" s="95"/>
      <c r="DR235" s="94"/>
      <c r="DU235" s="95"/>
      <c r="DX235" s="94"/>
      <c r="EA235" s="95"/>
      <c r="ED235" s="94"/>
      <c r="EG235" s="95"/>
      <c r="EJ235" s="94"/>
      <c r="EM235" s="95"/>
      <c r="EP235" s="94"/>
      <c r="ES235" s="95"/>
      <c r="EV235" s="94"/>
      <c r="EY235" s="95"/>
      <c r="FB235" s="94"/>
      <c r="FE235" s="95"/>
      <c r="FH235" s="94"/>
      <c r="FK235" s="95"/>
      <c r="FN235" s="94"/>
      <c r="FQ235" s="95"/>
      <c r="FT235" s="94"/>
      <c r="FW235" s="95"/>
      <c r="FZ235" s="94"/>
      <c r="GC235" s="95"/>
      <c r="GF235" s="94"/>
      <c r="GI235" s="95"/>
      <c r="GL235" s="94"/>
      <c r="GO235" s="95"/>
      <c r="GR235" s="94"/>
      <c r="GU235" s="95"/>
      <c r="GX235" s="94"/>
      <c r="HA235" s="95"/>
      <c r="HD235" s="94"/>
      <c r="HG235" s="95"/>
      <c r="HJ235" s="94"/>
      <c r="HM235" s="95"/>
      <c r="HP235" s="94"/>
      <c r="HS235" s="95"/>
      <c r="HV235" s="94"/>
      <c r="HY235" s="95"/>
      <c r="IB235" s="94"/>
      <c r="IE235" s="95"/>
      <c r="IH235" s="94"/>
      <c r="IK235" s="95"/>
      <c r="IN235" s="94"/>
      <c r="IQ235" s="95"/>
      <c r="IT235" s="94"/>
    </row>
    <row r="236" customFormat="false" ht="111.45" hidden="false" customHeight="true" outlineLevel="0" collapsed="false">
      <c r="A236" s="420" t="s">
        <v>308</v>
      </c>
      <c r="B236" s="96" t="s">
        <v>327</v>
      </c>
      <c r="C236" s="96"/>
      <c r="D236" s="96"/>
      <c r="E236" s="64"/>
      <c r="F236" s="64"/>
    </row>
    <row r="237" s="3" customFormat="true" ht="14.4" hidden="false" customHeight="true" outlineLevel="0" collapsed="false">
      <c r="A237" s="91"/>
      <c r="B237" s="92"/>
      <c r="C237" s="91"/>
      <c r="D237" s="91"/>
      <c r="E237" s="93"/>
      <c r="F237" s="91"/>
      <c r="H237" s="94"/>
      <c r="K237" s="95"/>
      <c r="N237" s="94"/>
      <c r="Q237" s="95"/>
      <c r="T237" s="94"/>
      <c r="W237" s="95"/>
      <c r="Z237" s="94"/>
      <c r="AC237" s="95"/>
      <c r="AF237" s="94"/>
      <c r="AI237" s="95"/>
      <c r="AL237" s="94"/>
      <c r="AO237" s="95"/>
      <c r="AR237" s="94"/>
      <c r="AU237" s="95"/>
      <c r="AX237" s="94"/>
      <c r="BA237" s="95"/>
      <c r="BD237" s="94"/>
      <c r="BG237" s="95"/>
      <c r="BJ237" s="94"/>
      <c r="BM237" s="95"/>
      <c r="BP237" s="94"/>
      <c r="BS237" s="95"/>
      <c r="BV237" s="94"/>
      <c r="BY237" s="95"/>
      <c r="CB237" s="94"/>
      <c r="CE237" s="95"/>
      <c r="CH237" s="94"/>
      <c r="CK237" s="95"/>
      <c r="CN237" s="94"/>
      <c r="CQ237" s="95"/>
      <c r="CT237" s="94"/>
      <c r="CW237" s="95"/>
      <c r="CZ237" s="94"/>
      <c r="DC237" s="95"/>
      <c r="DF237" s="94"/>
      <c r="DI237" s="95"/>
      <c r="DL237" s="94"/>
      <c r="DO237" s="95"/>
      <c r="DR237" s="94"/>
      <c r="DU237" s="95"/>
      <c r="DX237" s="94"/>
      <c r="EA237" s="95"/>
      <c r="ED237" s="94"/>
      <c r="EG237" s="95"/>
      <c r="EJ237" s="94"/>
      <c r="EM237" s="95"/>
      <c r="EP237" s="94"/>
      <c r="ES237" s="95"/>
      <c r="EV237" s="94"/>
      <c r="EY237" s="95"/>
      <c r="FB237" s="94"/>
      <c r="FE237" s="95"/>
      <c r="FH237" s="94"/>
      <c r="FK237" s="95"/>
      <c r="FN237" s="94"/>
      <c r="FQ237" s="95"/>
      <c r="FT237" s="94"/>
      <c r="FW237" s="95"/>
      <c r="FZ237" s="94"/>
      <c r="GC237" s="95"/>
      <c r="GF237" s="94"/>
      <c r="GI237" s="95"/>
      <c r="GL237" s="94"/>
      <c r="GO237" s="95"/>
      <c r="GR237" s="94"/>
      <c r="GU237" s="95"/>
      <c r="GX237" s="94"/>
      <c r="HA237" s="95"/>
      <c r="HD237" s="94"/>
      <c r="HG237" s="95"/>
      <c r="HJ237" s="94"/>
      <c r="HM237" s="95"/>
      <c r="HP237" s="94"/>
      <c r="HS237" s="95"/>
      <c r="HV237" s="94"/>
      <c r="HY237" s="95"/>
      <c r="IB237" s="94"/>
      <c r="IE237" s="95"/>
      <c r="IH237" s="94"/>
      <c r="IK237" s="95"/>
      <c r="IN237" s="94"/>
      <c r="IQ237" s="95"/>
      <c r="IT237" s="94"/>
    </row>
    <row r="238" customFormat="false" ht="28.8" hidden="false" customHeight="true" outlineLevel="0" collapsed="false">
      <c r="A238" s="119" t="s">
        <v>16</v>
      </c>
      <c r="B238" s="119"/>
      <c r="C238" s="119"/>
      <c r="D238" s="119"/>
      <c r="E238" s="119"/>
      <c r="F238" s="119"/>
      <c r="G238" s="119"/>
      <c r="H238" s="119"/>
      <c r="I238" s="119"/>
      <c r="J238" s="119"/>
      <c r="K238" s="429"/>
      <c r="L238" s="429"/>
      <c r="M238" s="429"/>
    </row>
  </sheetData>
  <mergeCells count="233">
    <mergeCell ref="A1:F1"/>
    <mergeCell ref="B2:D2"/>
    <mergeCell ref="A3:Q3"/>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A22:Q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A41:Q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A60:Q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A79:Q79"/>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B94:D94"/>
    <mergeCell ref="B95:D95"/>
    <mergeCell ref="B96:D96"/>
    <mergeCell ref="B97:D97"/>
    <mergeCell ref="A98:Q98"/>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A117:Q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A136:Q136"/>
    <mergeCell ref="B138:D138"/>
    <mergeCell ref="B140:D140"/>
    <mergeCell ref="A142:F142"/>
    <mergeCell ref="B143:D143"/>
    <mergeCell ref="A144:Q144"/>
    <mergeCell ref="B145:D145"/>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1:D161"/>
    <mergeCell ref="A162:Q162"/>
    <mergeCell ref="B163:D163"/>
    <mergeCell ref="B164:D164"/>
    <mergeCell ref="B165:D165"/>
    <mergeCell ref="B166:D166"/>
    <mergeCell ref="B167:D167"/>
    <mergeCell ref="B168:D168"/>
    <mergeCell ref="B169:D169"/>
    <mergeCell ref="B170:D170"/>
    <mergeCell ref="B171:D171"/>
    <mergeCell ref="B172:D172"/>
    <mergeCell ref="B173:D173"/>
    <mergeCell ref="B174:D174"/>
    <mergeCell ref="B175:D175"/>
    <mergeCell ref="B176:D176"/>
    <mergeCell ref="B177:D177"/>
    <mergeCell ref="B178:D178"/>
    <mergeCell ref="B179:D179"/>
    <mergeCell ref="A180:Q180"/>
    <mergeCell ref="B181:D181"/>
    <mergeCell ref="B182:D182"/>
    <mergeCell ref="B183:D183"/>
    <mergeCell ref="B184:D184"/>
    <mergeCell ref="B185:D185"/>
    <mergeCell ref="B186:D186"/>
    <mergeCell ref="B187:D187"/>
    <mergeCell ref="B188:D188"/>
    <mergeCell ref="B189:D189"/>
    <mergeCell ref="B190:D190"/>
    <mergeCell ref="B191:D191"/>
    <mergeCell ref="B192:D192"/>
    <mergeCell ref="B193:D193"/>
    <mergeCell ref="B194:D194"/>
    <mergeCell ref="B195:D195"/>
    <mergeCell ref="B196:D196"/>
    <mergeCell ref="B197:D197"/>
    <mergeCell ref="A198:Q198"/>
    <mergeCell ref="B199:D199"/>
    <mergeCell ref="B200:D200"/>
    <mergeCell ref="B201:D201"/>
    <mergeCell ref="B202:D202"/>
    <mergeCell ref="B203:D203"/>
    <mergeCell ref="B204:D204"/>
    <mergeCell ref="B205:D205"/>
    <mergeCell ref="B206:D206"/>
    <mergeCell ref="B207:D207"/>
    <mergeCell ref="B208:D208"/>
    <mergeCell ref="B209:D209"/>
    <mergeCell ref="B210:D210"/>
    <mergeCell ref="B211:D211"/>
    <mergeCell ref="B212:D212"/>
    <mergeCell ref="B213:D213"/>
    <mergeCell ref="B214:D214"/>
    <mergeCell ref="B215:D215"/>
    <mergeCell ref="A216:Q216"/>
    <mergeCell ref="B217:D217"/>
    <mergeCell ref="B218:D218"/>
    <mergeCell ref="B219:D219"/>
    <mergeCell ref="B220:D220"/>
    <mergeCell ref="B221:D221"/>
    <mergeCell ref="B222:D222"/>
    <mergeCell ref="B223:D223"/>
    <mergeCell ref="B224:D224"/>
    <mergeCell ref="B225:D225"/>
    <mergeCell ref="B226:D226"/>
    <mergeCell ref="B227:D227"/>
    <mergeCell ref="B228:D228"/>
    <mergeCell ref="B229:D229"/>
    <mergeCell ref="B230:D230"/>
    <mergeCell ref="B231:D231"/>
    <mergeCell ref="B232:D232"/>
    <mergeCell ref="B233:D233"/>
    <mergeCell ref="A234:Q234"/>
    <mergeCell ref="B236:D236"/>
    <mergeCell ref="A238:J238"/>
  </mergeCells>
  <dataValidations count="2">
    <dataValidation allowBlank="true" errorStyle="stop" operator="equal" showDropDown="false" showErrorMessage="true" showInputMessage="false" sqref="B119" type="list">
      <mc:AlternateContent xmlns:x12ac="http://schemas.microsoft.com/office/spreadsheetml/2011/1/ac" xmlns:mc="http://schemas.openxmlformats.org/markup-compatibility/2006">
        <mc:Choice Requires="x12ac">
          <x12ac:list>"Goodman: M/N GMSS96 1005CNA; 96,000BTU; AFUE 96%","Goodman: M/N GMSS96 1205DNA; 120,000BTU; AFUE 96%"</x12ac:list>
        </mc:Choice>
        <mc:Fallback>
          <formula1>"Goodman: M/N GMSS96 1005CNA; 96,000BTU; AFUE 96%,Goodman: M/N GMSS96 1205DNA; 120,000BTU; AFUE 96%"</formula1>
        </mc:Fallback>
      </mc:AlternateContent>
      <formula2>0</formula2>
    </dataValidation>
    <dataValidation allowBlank="true" errorStyle="stop" operator="equal" showDropDown="false" showErrorMessage="true" showInputMessage="false" sqref="B62" type="list">
      <mc:AlternateContent xmlns:x12ac="http://schemas.microsoft.com/office/spreadsheetml/2011/1/ac" xmlns:mc="http://schemas.openxmlformats.org/markup-compatibility/2006">
        <mc:Choice Requires="x12ac">
          <x12ac:list>"RHEEM/RUUD: M/N R96VA0402317MSA; 40,000BTU; AFUE 96%","RHEEM/RUUD: M/N R96VA0602317MSA; 60,000BTU; AFUE 96%",</x12ac:list>
        </mc:Choice>
        <mc:Fallback>
          <formula1>"RHEEM/RUUD: M/N R96VA0402317MSA; 40,000BTU; AFUE 96%,RHEEM/RUUD: M/N R96VA0602317MSA; 60,000BTU; AFUE 96%,"</formula1>
        </mc:Fallback>
      </mc:AlternateContent>
      <formula2>0</formula2>
    </dataValidation>
  </dataValidations>
  <printOptions headings="false" gridLines="false" gridLinesSet="true" horizontalCentered="true" verticalCentered="false"/>
  <pageMargins left="0.4" right="0.393055555555556" top="0.752777777777778" bottom="0.0298611111111111" header="0.511811023622047" footer="0.511811023622047"/>
  <pageSetup paperSize="1" scale="79"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136" man="true" max="16383" min="0"/>
  </rowBreaks>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3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J25" activeCellId="0" sqref="J25"/>
    </sheetView>
  </sheetViews>
  <sheetFormatPr defaultColWidth="11.9765625" defaultRowHeight="12.8" zeroHeight="false" outlineLevelRow="0" outlineLevelCol="0"/>
  <cols>
    <col collapsed="false" customWidth="true" hidden="false" outlineLevel="0" max="4" min="4" style="1" width="30.46"/>
    <col collapsed="false" customWidth="true" hidden="false" outlineLevel="0" max="5" min="5" style="1" width="13.48"/>
    <col collapsed="false" customWidth="true" hidden="false" outlineLevel="0" max="6" min="6" style="1" width="14.62"/>
    <col collapsed="false" customWidth="true" hidden="false" outlineLevel="0" max="7" min="7" style="1" width="12.48"/>
  </cols>
  <sheetData>
    <row r="1" customFormat="false" ht="28.8" hidden="false" customHeight="true" outlineLevel="0" collapsed="false">
      <c r="A1" s="337" t="s">
        <v>328</v>
      </c>
      <c r="B1" s="337"/>
      <c r="C1" s="337"/>
      <c r="D1" s="337"/>
      <c r="E1" s="337"/>
      <c r="F1" s="337"/>
      <c r="G1" s="430"/>
    </row>
    <row r="2" s="432" customFormat="true" ht="12.8" hidden="false" customHeight="true" outlineLevel="0" collapsed="false">
      <c r="A2" s="431" t="s">
        <v>27</v>
      </c>
      <c r="B2" s="431" t="s">
        <v>28</v>
      </c>
      <c r="C2" s="431"/>
      <c r="D2" s="431"/>
      <c r="E2" s="431" t="s">
        <v>29</v>
      </c>
      <c r="F2" s="431" t="s">
        <v>30</v>
      </c>
    </row>
    <row r="3" customFormat="false" ht="5.1" hidden="false" customHeight="true" outlineLevel="0" collapsed="false">
      <c r="A3" s="74"/>
      <c r="B3" s="74"/>
      <c r="C3" s="74"/>
      <c r="D3" s="74"/>
      <c r="E3" s="74"/>
      <c r="F3" s="74"/>
      <c r="G3" s="74"/>
      <c r="H3" s="74"/>
      <c r="I3" s="74"/>
      <c r="J3" s="74"/>
      <c r="K3" s="74"/>
      <c r="L3" s="74"/>
      <c r="M3" s="74"/>
      <c r="N3" s="74"/>
      <c r="O3" s="74"/>
      <c r="P3" s="74"/>
      <c r="Q3" s="74"/>
    </row>
    <row r="4" customFormat="false" ht="12.95" hidden="false" customHeight="true" outlineLevel="0" collapsed="false">
      <c r="A4" s="126"/>
      <c r="B4" s="40" t="s">
        <v>328</v>
      </c>
      <c r="C4" s="40"/>
      <c r="D4" s="40"/>
      <c r="E4" s="200"/>
      <c r="F4" s="223"/>
      <c r="G4" s="103" t="s">
        <v>33</v>
      </c>
      <c r="H4" s="104" t="s">
        <v>34</v>
      </c>
      <c r="I4" s="45" t="s">
        <v>35</v>
      </c>
      <c r="J4" s="46" t="s">
        <v>36</v>
      </c>
      <c r="K4" s="45" t="s">
        <v>37</v>
      </c>
      <c r="L4" s="46" t="s">
        <v>38</v>
      </c>
      <c r="M4" s="45" t="s">
        <v>39</v>
      </c>
      <c r="N4" s="46" t="s">
        <v>40</v>
      </c>
      <c r="O4" s="45" t="s">
        <v>41</v>
      </c>
      <c r="P4" s="46" t="s">
        <v>42</v>
      </c>
      <c r="Q4" s="47" t="s">
        <v>43</v>
      </c>
    </row>
    <row r="5" customFormat="false" ht="12.95" hidden="false" customHeight="true" outlineLevel="0" collapsed="false">
      <c r="A5" s="180" t="n">
        <v>1</v>
      </c>
      <c r="B5" s="48" t="s">
        <v>214</v>
      </c>
      <c r="C5" s="48" t="n">
        <v>165</v>
      </c>
      <c r="D5" s="48" t="n">
        <v>215</v>
      </c>
      <c r="E5" s="343" t="n">
        <f aca="false">$Q5</f>
        <v>375.418</v>
      </c>
      <c r="F5" s="226" t="n">
        <f aca="false">A5*E5</f>
        <v>375.418</v>
      </c>
      <c r="G5" s="49" t="s">
        <v>214</v>
      </c>
      <c r="H5" s="50" t="n">
        <v>198</v>
      </c>
      <c r="I5" s="133" t="n">
        <f aca="false">'INCREASE, LABOR, 911, WARRANTY,'!$A$6</f>
        <v>1</v>
      </c>
      <c r="J5" s="52" t="n">
        <f aca="false">I5*H5</f>
        <v>198</v>
      </c>
      <c r="K5" s="133" t="n">
        <f aca="false">'INCREASE, LABOR, 911, WARRANTY,'!$A$13</f>
        <v>1.07</v>
      </c>
      <c r="L5" s="52" t="n">
        <f aca="false">J5*K5</f>
        <v>211.86</v>
      </c>
      <c r="M5" s="133" t="n">
        <f aca="false">'INCREASE, LABOR, 911, WARRANTY,'!$A$17</f>
        <v>1.3</v>
      </c>
      <c r="N5" s="52" t="n">
        <f aca="false">L5*M5</f>
        <v>275.418</v>
      </c>
      <c r="O5" s="53" t="n">
        <v>1</v>
      </c>
      <c r="P5" s="54" t="n">
        <f aca="false">'INCREASE, LABOR, 911, WARRANTY,'!$C9</f>
        <v>100</v>
      </c>
      <c r="Q5" s="135" t="n">
        <f aca="false">(N5*O5)+(O5*P5)</f>
        <v>375.418</v>
      </c>
    </row>
    <row r="6" customFormat="false" ht="12.95" hidden="false" customHeight="true" outlineLevel="0" collapsed="false">
      <c r="A6" s="39" t="n">
        <v>3</v>
      </c>
      <c r="B6" s="48" t="s">
        <v>46</v>
      </c>
      <c r="C6" s="48"/>
      <c r="D6" s="48"/>
      <c r="E6" s="102" t="n">
        <f aca="false">'INCREASE, LABOR, 911, WARRANTY,'!$C$5</f>
        <v>175</v>
      </c>
      <c r="F6" s="226" t="n">
        <f aca="false">A6*E6</f>
        <v>525</v>
      </c>
      <c r="G6" s="49"/>
      <c r="H6" s="50"/>
      <c r="I6" s="133"/>
      <c r="J6" s="267" t="n">
        <f aca="false">I6*H6</f>
        <v>0</v>
      </c>
      <c r="K6" s="133"/>
      <c r="L6" s="267" t="n">
        <f aca="false">J6*K6</f>
        <v>0</v>
      </c>
      <c r="M6" s="133"/>
      <c r="N6" s="267" t="n">
        <f aca="false">L6*M6</f>
        <v>0</v>
      </c>
      <c r="O6" s="53"/>
      <c r="P6" s="224" t="n">
        <v>0</v>
      </c>
      <c r="Q6" s="135" t="n">
        <f aca="false">(N6*O6)+(O6*P6)</f>
        <v>0</v>
      </c>
    </row>
    <row r="7" customFormat="false" ht="12.95" hidden="false" customHeight="true" outlineLevel="0" collapsed="false">
      <c r="A7" s="126"/>
      <c r="B7" s="39"/>
      <c r="C7" s="39"/>
      <c r="D7" s="39"/>
      <c r="E7" s="200"/>
      <c r="F7" s="370" t="n">
        <f aca="false">SUM(F5:F6)</f>
        <v>900.418</v>
      </c>
      <c r="G7" s="66"/>
      <c r="H7" s="50"/>
      <c r="I7" s="133"/>
      <c r="J7" s="267" t="n">
        <f aca="false">H7*I7</f>
        <v>0</v>
      </c>
      <c r="K7" s="133"/>
      <c r="L7" s="267" t="n">
        <f aca="false">J7*K7</f>
        <v>0</v>
      </c>
      <c r="M7" s="133"/>
      <c r="N7" s="267" t="n">
        <f aca="false">L7*M7</f>
        <v>0</v>
      </c>
      <c r="O7" s="53"/>
      <c r="P7" s="224" t="n">
        <v>0</v>
      </c>
      <c r="Q7" s="135" t="n">
        <f aca="false">(N7*O7)+(O7*P7)</f>
        <v>0</v>
      </c>
    </row>
    <row r="8" customFormat="false" ht="12.95" hidden="false" customHeight="true" outlineLevel="0" collapsed="false">
      <c r="A8" s="126"/>
      <c r="B8" s="39"/>
      <c r="C8" s="39"/>
      <c r="D8" s="39"/>
      <c r="E8" s="200"/>
      <c r="F8" s="371"/>
      <c r="G8" s="66"/>
      <c r="H8" s="50"/>
      <c r="I8" s="133"/>
      <c r="J8" s="267" t="n">
        <f aca="false">H8*I8</f>
        <v>0</v>
      </c>
      <c r="K8" s="133"/>
      <c r="L8" s="267" t="n">
        <f aca="false">J8*K8</f>
        <v>0</v>
      </c>
      <c r="M8" s="133"/>
      <c r="N8" s="267" t="n">
        <f aca="false">L8*M8</f>
        <v>0</v>
      </c>
      <c r="O8" s="53"/>
      <c r="P8" s="224" t="n">
        <v>0</v>
      </c>
      <c r="Q8" s="135" t="n">
        <f aca="false">(N8*O8)+(O8*P8)</f>
        <v>0</v>
      </c>
    </row>
    <row r="9" customFormat="false" ht="12.95" hidden="false" customHeight="true" outlineLevel="0" collapsed="false">
      <c r="A9" s="346"/>
      <c r="B9" s="180"/>
      <c r="C9" s="180"/>
      <c r="D9" s="180"/>
      <c r="E9" s="200"/>
      <c r="F9" s="371"/>
      <c r="G9" s="49"/>
      <c r="H9" s="50"/>
      <c r="I9" s="139"/>
      <c r="J9" s="272" t="n">
        <f aca="false">H9*I9</f>
        <v>0</v>
      </c>
      <c r="K9" s="139"/>
      <c r="L9" s="272" t="n">
        <f aca="false">J9*K9</f>
        <v>0</v>
      </c>
      <c r="M9" s="139"/>
      <c r="N9" s="272" t="n">
        <f aca="false">L9*M9</f>
        <v>0</v>
      </c>
      <c r="O9" s="60"/>
      <c r="P9" s="225" t="n">
        <v>0</v>
      </c>
      <c r="Q9" s="108" t="n">
        <f aca="false">(N9*O9)+(O9*P9)</f>
        <v>0</v>
      </c>
    </row>
    <row r="10" customFormat="false" ht="12.95" hidden="false" customHeight="true" outlineLevel="0" collapsed="false">
      <c r="A10" s="126"/>
      <c r="B10" s="39"/>
      <c r="C10" s="39"/>
      <c r="D10" s="39"/>
      <c r="E10" s="200"/>
      <c r="F10" s="371"/>
      <c r="G10" s="109" t="s">
        <v>214</v>
      </c>
      <c r="H10" s="110" t="n">
        <v>180</v>
      </c>
      <c r="I10" s="64"/>
      <c r="J10" s="64"/>
      <c r="K10" s="64"/>
      <c r="L10" s="64"/>
      <c r="M10" s="64"/>
      <c r="N10" s="64"/>
      <c r="O10" s="64"/>
      <c r="P10" s="67" t="s">
        <v>51</v>
      </c>
      <c r="Q10" s="62" t="n">
        <f aca="false">SUM(Q5:Q9)</f>
        <v>375.418</v>
      </c>
    </row>
    <row r="11" customFormat="false" ht="12.95" hidden="false" customHeight="true" outlineLevel="0" collapsed="false">
      <c r="A11" s="126"/>
      <c r="B11" s="39"/>
      <c r="C11" s="39"/>
      <c r="D11" s="39"/>
      <c r="E11" s="200"/>
      <c r="F11" s="371"/>
      <c r="G11" s="64"/>
      <c r="H11" s="64"/>
      <c r="I11" s="64"/>
      <c r="J11" s="64"/>
      <c r="K11" s="64"/>
      <c r="L11" s="64"/>
      <c r="M11" s="64"/>
      <c r="N11" s="64"/>
      <c r="O11" s="64"/>
      <c r="P11" s="64"/>
      <c r="Q11" s="64"/>
    </row>
    <row r="12" customFormat="false" ht="5.1" hidden="false" customHeight="true" outlineLevel="0" collapsed="false">
      <c r="A12" s="74"/>
      <c r="B12" s="74"/>
      <c r="C12" s="74"/>
      <c r="D12" s="74"/>
      <c r="E12" s="74"/>
      <c r="F12" s="74"/>
      <c r="G12" s="74"/>
      <c r="H12" s="74"/>
      <c r="I12" s="74"/>
      <c r="J12" s="74"/>
      <c r="K12" s="74"/>
      <c r="L12" s="74"/>
      <c r="M12" s="74"/>
      <c r="N12" s="74"/>
      <c r="O12" s="74"/>
      <c r="P12" s="74"/>
      <c r="Q12" s="74"/>
    </row>
    <row r="13" customFormat="false" ht="14.4" hidden="false" customHeight="true" outlineLevel="0" collapsed="false">
      <c r="A13" s="433"/>
      <c r="B13" s="434" t="s">
        <v>28</v>
      </c>
      <c r="C13" s="435"/>
      <c r="D13" s="435"/>
      <c r="E13" s="436"/>
      <c r="F13" s="435"/>
      <c r="H13" s="437"/>
    </row>
    <row r="14" customFormat="false" ht="80.2" hidden="false" customHeight="true" outlineLevel="0" collapsed="false">
      <c r="A14" s="64"/>
      <c r="B14" s="117" t="s">
        <v>329</v>
      </c>
      <c r="C14" s="117"/>
      <c r="D14" s="117"/>
      <c r="E14" s="64"/>
      <c r="F14" s="64"/>
    </row>
    <row r="15" customFormat="false" ht="14.4" hidden="false" customHeight="true" outlineLevel="0" collapsed="false">
      <c r="A15" s="435"/>
      <c r="B15" s="434"/>
      <c r="C15" s="435"/>
      <c r="D15" s="435"/>
      <c r="E15" s="436"/>
      <c r="F15" s="435"/>
      <c r="H15" s="437"/>
    </row>
    <row r="16" customFormat="false" ht="28.8" hidden="false" customHeight="true" outlineLevel="0" collapsed="false">
      <c r="A16" s="119" t="s">
        <v>16</v>
      </c>
      <c r="B16" s="119"/>
      <c r="C16" s="119"/>
      <c r="D16" s="119"/>
      <c r="E16" s="119"/>
      <c r="F16" s="119"/>
      <c r="G16" s="119"/>
      <c r="H16" s="119"/>
      <c r="I16" s="119"/>
      <c r="J16" s="119"/>
    </row>
    <row r="17" customFormat="false" ht="14.65" hidden="false" customHeight="true" outlineLevel="0" collapsed="false">
      <c r="A17" s="319"/>
    </row>
    <row r="18" customFormat="false" ht="14.65" hidden="false" customHeight="true" outlineLevel="0" collapsed="false"/>
    <row r="19" customFormat="false" ht="14.65" hidden="false" customHeight="true" outlineLevel="0" collapsed="false"/>
    <row r="20" customFormat="false" ht="14.65" hidden="false" customHeight="true" outlineLevel="0" collapsed="false"/>
    <row r="21" customFormat="false" ht="14.65" hidden="false" customHeight="true" outlineLevel="0" collapsed="false"/>
    <row r="22" customFormat="false" ht="14.65" hidden="false" customHeight="true" outlineLevel="0" collapsed="false"/>
    <row r="23" customFormat="false" ht="14.65" hidden="false" customHeight="true" outlineLevel="0" collapsed="false"/>
    <row r="24" customFormat="false" ht="14.65" hidden="false" customHeight="true" outlineLevel="0" collapsed="false">
      <c r="C24" s="319"/>
    </row>
    <row r="25" customFormat="false" ht="14.65" hidden="false" customHeight="true" outlineLevel="0" collapsed="false"/>
    <row r="26" customFormat="false" ht="14.65" hidden="false" customHeight="true" outlineLevel="0" collapsed="false">
      <c r="C26" s="319"/>
    </row>
    <row r="27" customFormat="false" ht="14.65" hidden="false" customHeight="true" outlineLevel="0" collapsed="false"/>
    <row r="28" customFormat="false" ht="12.8" hidden="false" customHeight="false" outlineLevel="0" collapsed="false">
      <c r="C28" s="319"/>
    </row>
    <row r="30" customFormat="false" ht="12.8" hidden="false" customHeight="false" outlineLevel="0" collapsed="false">
      <c r="C30" s="319"/>
    </row>
    <row r="32" customFormat="false" ht="12.8" hidden="false" customHeight="false" outlineLevel="0" collapsed="false">
      <c r="C32" s="319"/>
    </row>
    <row r="34" customFormat="false" ht="12.8" hidden="false" customHeight="false" outlineLevel="0" collapsed="false">
      <c r="C34" s="319"/>
    </row>
    <row r="36" customFormat="false" ht="12.8" hidden="false" customHeight="false" outlineLevel="0" collapsed="false">
      <c r="C36" s="319"/>
    </row>
  </sheetData>
  <mergeCells count="14">
    <mergeCell ref="A1:F1"/>
    <mergeCell ref="B2:D2"/>
    <mergeCell ref="A3:Q3"/>
    <mergeCell ref="B4:D4"/>
    <mergeCell ref="B5:D5"/>
    <mergeCell ref="B6:D6"/>
    <mergeCell ref="B7:D7"/>
    <mergeCell ref="B8:D8"/>
    <mergeCell ref="B9:D9"/>
    <mergeCell ref="B10:D10"/>
    <mergeCell ref="B11:D11"/>
    <mergeCell ref="A12:Q12"/>
    <mergeCell ref="B14:D14"/>
    <mergeCell ref="A16:J16"/>
  </mergeCells>
  <printOptions headings="false" gridLines="false" gridLinesSet="true" horizontalCentered="false" verticalCentered="false"/>
  <pageMargins left="0.7875" right="0.7875" top="0.7875" bottom="0.78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30"/>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G16" activeCellId="0" sqref="G16"/>
    </sheetView>
  </sheetViews>
  <sheetFormatPr defaultColWidth="12.94140625" defaultRowHeight="12.8" zeroHeight="false" outlineLevelRow="0" outlineLevelCol="0"/>
  <cols>
    <col collapsed="false" customWidth="true" hidden="false" outlineLevel="0" max="4" min="4" style="1" width="28.67"/>
  </cols>
  <sheetData>
    <row r="1" customFormat="false" ht="28.8" hidden="false" customHeight="true" outlineLevel="0" collapsed="false">
      <c r="A1" s="122" t="s">
        <v>330</v>
      </c>
      <c r="B1" s="122"/>
      <c r="C1" s="122"/>
      <c r="D1" s="122"/>
      <c r="E1" s="122"/>
      <c r="F1" s="122"/>
      <c r="G1" s="3"/>
      <c r="H1" s="3"/>
      <c r="I1" s="3"/>
      <c r="J1" s="3"/>
      <c r="K1" s="123"/>
      <c r="L1" s="124"/>
      <c r="M1" s="125"/>
      <c r="N1" s="121"/>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row>
    <row r="2" customFormat="false" ht="12.8" hidden="false" customHeight="true" outlineLevel="0" collapsed="false">
      <c r="A2" s="37" t="s">
        <v>27</v>
      </c>
      <c r="B2" s="37" t="s">
        <v>28</v>
      </c>
      <c r="C2" s="37"/>
      <c r="D2" s="37"/>
      <c r="E2" s="37" t="s">
        <v>29</v>
      </c>
      <c r="F2" s="37" t="s">
        <v>30</v>
      </c>
      <c r="G2" s="3"/>
      <c r="H2" s="3"/>
      <c r="I2" s="3"/>
      <c r="J2" s="3"/>
      <c r="K2" s="123"/>
      <c r="L2" s="124"/>
      <c r="M2" s="125"/>
      <c r="N2" s="121"/>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customFormat="false" ht="5.1" hidden="false" customHeight="true" outlineLevel="0" collapsed="false">
      <c r="A3" s="74"/>
      <c r="B3" s="74"/>
      <c r="C3" s="74"/>
      <c r="D3" s="74"/>
      <c r="E3" s="74"/>
      <c r="F3" s="74"/>
      <c r="G3" s="74"/>
      <c r="H3" s="74"/>
      <c r="I3" s="74"/>
      <c r="J3" s="74"/>
      <c r="K3" s="74"/>
      <c r="L3" s="74"/>
      <c r="M3" s="74"/>
      <c r="N3" s="74"/>
      <c r="O3" s="74"/>
      <c r="P3" s="74"/>
      <c r="Q3" s="74"/>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row>
    <row r="4" customFormat="false" ht="12.8" hidden="false" customHeight="true" outlineLevel="0" collapsed="false">
      <c r="A4" s="126"/>
      <c r="B4" s="101" t="s">
        <v>20</v>
      </c>
      <c r="C4" s="101"/>
      <c r="D4" s="101"/>
      <c r="E4" s="223"/>
      <c r="F4" s="42"/>
      <c r="G4" s="103" t="s">
        <v>33</v>
      </c>
      <c r="H4" s="104" t="s">
        <v>34</v>
      </c>
      <c r="I4" s="45" t="s">
        <v>35</v>
      </c>
      <c r="J4" s="46" t="s">
        <v>36</v>
      </c>
      <c r="K4" s="45" t="s">
        <v>37</v>
      </c>
      <c r="L4" s="46" t="s">
        <v>38</v>
      </c>
      <c r="M4" s="45" t="s">
        <v>39</v>
      </c>
      <c r="N4" s="46" t="s">
        <v>40</v>
      </c>
      <c r="O4" s="45" t="s">
        <v>41</v>
      </c>
      <c r="P4" s="46" t="s">
        <v>42</v>
      </c>
      <c r="Q4" s="47" t="s">
        <v>43</v>
      </c>
    </row>
    <row r="5" customFormat="false" ht="12.8" hidden="false" customHeight="true" outlineLevel="0" collapsed="false">
      <c r="A5" s="310" t="n">
        <v>1</v>
      </c>
      <c r="B5" s="48" t="s">
        <v>331</v>
      </c>
      <c r="C5" s="48"/>
      <c r="D5" s="48"/>
      <c r="E5" s="130" t="n">
        <f aca="false">$Q5</f>
        <v>4814.05</v>
      </c>
      <c r="F5" s="42" t="n">
        <f aca="false">E5*A5</f>
        <v>4814.05</v>
      </c>
      <c r="G5" s="49" t="s">
        <v>90</v>
      </c>
      <c r="H5" s="438" t="n">
        <f aca="false">J21</f>
        <v>4514.05</v>
      </c>
      <c r="I5" s="136" t="n">
        <f aca="false">'INCREASE, LABOR, 911, WARRANTY,'!$A$6</f>
        <v>1</v>
      </c>
      <c r="J5" s="52" t="n">
        <f aca="false">I5*H5</f>
        <v>4514.05</v>
      </c>
      <c r="K5" s="136" t="n">
        <f aca="false">'INCREASE, LABOR, 911, WARRANTY,'!$A$6</f>
        <v>1</v>
      </c>
      <c r="L5" s="52" t="n">
        <f aca="false">J5*K5</f>
        <v>4514.05</v>
      </c>
      <c r="M5" s="136" t="n">
        <f aca="false">'INCREASE, LABOR, 911, WARRANTY,'!$A$6</f>
        <v>1</v>
      </c>
      <c r="N5" s="52" t="n">
        <f aca="false">L5*M5</f>
        <v>4514.05</v>
      </c>
      <c r="O5" s="53" t="n">
        <v>1</v>
      </c>
      <c r="P5" s="134" t="n">
        <v>300</v>
      </c>
      <c r="Q5" s="135" t="n">
        <f aca="false">(N5*O5)+(O5*P5)</f>
        <v>4814.05</v>
      </c>
    </row>
    <row r="6" customFormat="false" ht="12.8" hidden="false" customHeight="true" outlineLevel="0" collapsed="false">
      <c r="A6" s="39" t="n">
        <v>1</v>
      </c>
      <c r="B6" s="48" t="s">
        <v>91</v>
      </c>
      <c r="C6" s="48"/>
      <c r="D6" s="48"/>
      <c r="E6" s="41" t="n">
        <f aca="false">$Q6</f>
        <v>2183.26</v>
      </c>
      <c r="F6" s="42" t="n">
        <f aca="false">E6*A6</f>
        <v>2183.26</v>
      </c>
      <c r="G6" s="49" t="s">
        <v>91</v>
      </c>
      <c r="H6" s="50" t="n">
        <v>2183.26</v>
      </c>
      <c r="I6" s="136" t="n">
        <f aca="false">'INCREASE, LABOR, 911, WARRANTY,'!$A$6</f>
        <v>1</v>
      </c>
      <c r="J6" s="52" t="n">
        <f aca="false">I6*H6</f>
        <v>2183.26</v>
      </c>
      <c r="K6" s="136" t="n">
        <f aca="false">'INCREASE, LABOR, 911, WARRANTY,'!$A$6</f>
        <v>1</v>
      </c>
      <c r="L6" s="52" t="n">
        <f aca="false">J6*K6</f>
        <v>2183.26</v>
      </c>
      <c r="M6" s="136" t="n">
        <f aca="false">'INCREASE, LABOR, 911, WARRANTY,'!$A$6</f>
        <v>1</v>
      </c>
      <c r="N6" s="52" t="n">
        <f aca="false">L6*M6</f>
        <v>2183.26</v>
      </c>
      <c r="O6" s="53" t="n">
        <v>1</v>
      </c>
      <c r="P6" s="137" t="n">
        <v>0</v>
      </c>
      <c r="Q6" s="135" t="n">
        <f aca="false">(N6*O6)+(O6*P6)</f>
        <v>2183.26</v>
      </c>
    </row>
    <row r="7" customFormat="false" ht="12.8" hidden="false" customHeight="true" outlineLevel="0" collapsed="false">
      <c r="A7" s="39" t="n">
        <v>1</v>
      </c>
      <c r="B7" s="48" t="s">
        <v>332</v>
      </c>
      <c r="C7" s="48"/>
      <c r="D7" s="48"/>
      <c r="E7" s="41" t="n">
        <f aca="false">$Q7</f>
        <v>361.47</v>
      </c>
      <c r="F7" s="42" t="n">
        <f aca="false">E7*A7</f>
        <v>361.47</v>
      </c>
      <c r="G7" s="66" t="s">
        <v>333</v>
      </c>
      <c r="H7" s="50" t="n">
        <v>361.47</v>
      </c>
      <c r="I7" s="136" t="n">
        <f aca="false">'INCREASE, LABOR, 911, WARRANTY,'!$A$6</f>
        <v>1</v>
      </c>
      <c r="J7" s="52" t="n">
        <f aca="false">I7*H7</f>
        <v>361.47</v>
      </c>
      <c r="K7" s="136" t="n">
        <f aca="false">'INCREASE, LABOR, 911, WARRANTY,'!$A$6</f>
        <v>1</v>
      </c>
      <c r="L7" s="52" t="n">
        <f aca="false">J7*K7</f>
        <v>361.47</v>
      </c>
      <c r="M7" s="136" t="n">
        <f aca="false">'INCREASE, LABOR, 911, WARRANTY,'!$A$6</f>
        <v>1</v>
      </c>
      <c r="N7" s="52" t="n">
        <f aca="false">L7*M7</f>
        <v>361.47</v>
      </c>
      <c r="O7" s="53" t="n">
        <v>1</v>
      </c>
      <c r="P7" s="137" t="n">
        <v>0</v>
      </c>
      <c r="Q7" s="135" t="n">
        <f aca="false">(N7*O7)+(O7*P7)</f>
        <v>361.47</v>
      </c>
    </row>
    <row r="8" customFormat="false" ht="12.8" hidden="false" customHeight="true" outlineLevel="0" collapsed="false">
      <c r="A8" s="39" t="n">
        <v>1</v>
      </c>
      <c r="B8" s="48" t="s">
        <v>92</v>
      </c>
      <c r="C8" s="48"/>
      <c r="D8" s="48"/>
      <c r="E8" s="41" t="n">
        <f aca="false">$Q8</f>
        <v>300.01</v>
      </c>
      <c r="F8" s="42" t="n">
        <f aca="false">E8*A8</f>
        <v>300.01</v>
      </c>
      <c r="G8" s="66" t="s">
        <v>93</v>
      </c>
      <c r="H8" s="50" t="n">
        <v>300.01</v>
      </c>
      <c r="I8" s="136" t="n">
        <f aca="false">'INCREASE, LABOR, 911, WARRANTY,'!$A$6</f>
        <v>1</v>
      </c>
      <c r="J8" s="52" t="n">
        <f aca="false">H8*I8</f>
        <v>300.01</v>
      </c>
      <c r="K8" s="136" t="n">
        <f aca="false">'INCREASE, LABOR, 911, WARRANTY,'!$A$6</f>
        <v>1</v>
      </c>
      <c r="L8" s="52" t="n">
        <f aca="false">J8*K8</f>
        <v>300.01</v>
      </c>
      <c r="M8" s="136" t="n">
        <f aca="false">'INCREASE, LABOR, 911, WARRANTY,'!$A$6</f>
        <v>1</v>
      </c>
      <c r="N8" s="52" t="n">
        <f aca="false">L8*M8</f>
        <v>300.01</v>
      </c>
      <c r="O8" s="53" t="n">
        <v>1</v>
      </c>
      <c r="P8" s="137" t="n">
        <v>0</v>
      </c>
      <c r="Q8" s="135" t="n">
        <f aca="false">(N8*O8)+(O8*P8)</f>
        <v>300.01</v>
      </c>
    </row>
    <row r="9" customFormat="false" ht="12.8" hidden="false" customHeight="true" outlineLevel="0" collapsed="false">
      <c r="A9" s="180" t="n">
        <v>1</v>
      </c>
      <c r="B9" s="184" t="s">
        <v>94</v>
      </c>
      <c r="C9" s="184"/>
      <c r="D9" s="184"/>
      <c r="E9" s="41" t="n">
        <f aca="false">$Q9</f>
        <v>394.35</v>
      </c>
      <c r="F9" s="42" t="n">
        <f aca="false">E9*A9</f>
        <v>394.35</v>
      </c>
      <c r="G9" s="66" t="s">
        <v>95</v>
      </c>
      <c r="H9" s="50" t="n">
        <v>394.35</v>
      </c>
      <c r="I9" s="136" t="n">
        <f aca="false">'INCREASE, LABOR, 911, WARRANTY,'!$A$6</f>
        <v>1</v>
      </c>
      <c r="J9" s="52" t="n">
        <f aca="false">H9*I9</f>
        <v>394.35</v>
      </c>
      <c r="K9" s="136" t="n">
        <f aca="false">'INCREASE, LABOR, 911, WARRANTY,'!$A$6</f>
        <v>1</v>
      </c>
      <c r="L9" s="52" t="n">
        <f aca="false">J9*K9</f>
        <v>394.35</v>
      </c>
      <c r="M9" s="136" t="n">
        <f aca="false">'INCREASE, LABOR, 911, WARRANTY,'!$A$6</f>
        <v>1</v>
      </c>
      <c r="N9" s="52" t="n">
        <f aca="false">L9*M9</f>
        <v>394.35</v>
      </c>
      <c r="O9" s="53" t="n">
        <v>1</v>
      </c>
      <c r="P9" s="137" t="n">
        <v>0</v>
      </c>
      <c r="Q9" s="135" t="n">
        <f aca="false">(N9*O9)+(O9*P9)</f>
        <v>394.35</v>
      </c>
    </row>
    <row r="10" customFormat="false" ht="12.8" hidden="false" customHeight="true" outlineLevel="0" collapsed="false">
      <c r="A10" s="180" t="n">
        <v>1</v>
      </c>
      <c r="B10" s="184" t="s">
        <v>110</v>
      </c>
      <c r="C10" s="184"/>
      <c r="D10" s="184"/>
      <c r="E10" s="41" t="n">
        <v>485</v>
      </c>
      <c r="F10" s="42" t="n">
        <f aca="false">E10*A10</f>
        <v>485</v>
      </c>
      <c r="G10" s="49" t="s">
        <v>97</v>
      </c>
      <c r="H10" s="78" t="n">
        <f aca="false">'INCREASE, LABOR, 911, WARRANTY,'!$C$28</f>
        <v>485</v>
      </c>
      <c r="I10" s="138" t="n">
        <f aca="false">'INCREASE, LABOR, 911, WARRANTY,'!$A$6</f>
        <v>1</v>
      </c>
      <c r="J10" s="59" t="n">
        <f aca="false">H10*I10</f>
        <v>485</v>
      </c>
      <c r="K10" s="138" t="n">
        <f aca="false">'INCREASE, LABOR, 911, WARRANTY,'!$A$6</f>
        <v>1</v>
      </c>
      <c r="L10" s="59" t="n">
        <f aca="false">J10*K10</f>
        <v>485</v>
      </c>
      <c r="M10" s="138" t="n">
        <f aca="false">'INCREASE, LABOR, 911, WARRANTY,'!$A$6</f>
        <v>1</v>
      </c>
      <c r="N10" s="59" t="n">
        <f aca="false">L10*M10</f>
        <v>485</v>
      </c>
      <c r="O10" s="60" t="n">
        <v>1</v>
      </c>
      <c r="P10" s="140" t="n">
        <v>0</v>
      </c>
      <c r="Q10" s="135" t="n">
        <f aca="false">(N10*O10)+(O10*P10)</f>
        <v>485</v>
      </c>
    </row>
    <row r="11" customFormat="false" ht="12.8" hidden="false" customHeight="true" outlineLevel="0" collapsed="false">
      <c r="A11" s="39" t="n">
        <v>24</v>
      </c>
      <c r="B11" s="48" t="s">
        <v>334</v>
      </c>
      <c r="C11" s="48"/>
      <c r="D11" s="48"/>
      <c r="E11" s="41" t="n">
        <f aca="false">'INCREASE, LABOR, 911, WARRANTY,'!$C$5</f>
        <v>175</v>
      </c>
      <c r="F11" s="42" t="n">
        <f aca="false">E11*A11</f>
        <v>4200</v>
      </c>
      <c r="G11" s="109" t="s">
        <v>91</v>
      </c>
      <c r="H11" s="110" t="n">
        <v>1984.78</v>
      </c>
      <c r="I11" s="66"/>
      <c r="J11" s="64"/>
      <c r="K11" s="67"/>
      <c r="L11" s="68"/>
      <c r="M11" s="64"/>
      <c r="N11" s="143"/>
      <c r="O11" s="64"/>
      <c r="P11" s="67" t="s">
        <v>51</v>
      </c>
      <c r="Q11" s="144" t="n">
        <f aca="false">SUM(Q5:Q10)</f>
        <v>8538.14</v>
      </c>
    </row>
    <row r="12" customFormat="false" ht="12.8" hidden="false" customHeight="false" outlineLevel="0" collapsed="false">
      <c r="A12" s="39"/>
      <c r="B12" s="256"/>
      <c r="C12" s="256"/>
      <c r="D12" s="256"/>
      <c r="E12" s="41"/>
      <c r="F12" s="57" t="n">
        <f aca="false">SUM(F5:F11)</f>
        <v>12738.14</v>
      </c>
      <c r="G12" s="439" t="s">
        <v>333</v>
      </c>
      <c r="H12" s="110" t="n">
        <v>328.61</v>
      </c>
    </row>
    <row r="13" customFormat="false" ht="12.8" hidden="false" customHeight="true" outlineLevel="0" collapsed="false">
      <c r="A13" s="440"/>
      <c r="B13" s="101" t="str">
        <f aca="false">'Expansion Tank'!B4</f>
        <v>EXPANSION TANK</v>
      </c>
      <c r="C13" s="101"/>
      <c r="D13" s="101"/>
      <c r="E13" s="441"/>
      <c r="F13" s="111"/>
      <c r="G13" s="64"/>
    </row>
    <row r="14" customFormat="false" ht="12.8" hidden="false" customHeight="true" outlineLevel="0" collapsed="false">
      <c r="A14" s="310" t="n">
        <v>1</v>
      </c>
      <c r="B14" s="48" t="str">
        <f aca="false">'Expansion Tank'!$B$5</f>
        <v>Expansion Tank</v>
      </c>
      <c r="C14" s="48"/>
      <c r="D14" s="48"/>
      <c r="E14" s="146" t="n">
        <f aca="false">'Expansion Tank'!$E$5</f>
        <v>86.26982</v>
      </c>
      <c r="F14" s="42" t="n">
        <f aca="false">E14*A14</f>
        <v>86.26982</v>
      </c>
      <c r="G14" s="64"/>
      <c r="H14" s="147" t="s">
        <v>335</v>
      </c>
      <c r="I14" s="148" t="s">
        <v>99</v>
      </c>
      <c r="J14" s="149" t="s">
        <v>100</v>
      </c>
      <c r="K14" s="149" t="s">
        <v>101</v>
      </c>
      <c r="L14" s="150" t="s">
        <v>102</v>
      </c>
    </row>
    <row r="15" customFormat="false" ht="12.8" hidden="false" customHeight="true" outlineLevel="0" collapsed="false">
      <c r="A15" s="303" t="n">
        <v>1</v>
      </c>
      <c r="B15" s="48" t="str">
        <f aca="false">'Expansion Tank'!$B$6</f>
        <v>Tee and Ball Valve</v>
      </c>
      <c r="C15" s="48"/>
      <c r="D15" s="48"/>
      <c r="E15" s="146" t="n">
        <f aca="false">'Expansion Tank'!$E$6</f>
        <v>35.0532</v>
      </c>
      <c r="F15" s="42" t="n">
        <f aca="false">E15*A15</f>
        <v>35.0532</v>
      </c>
      <c r="G15" s="64"/>
      <c r="H15" s="278" t="s">
        <v>336</v>
      </c>
      <c r="I15" s="152" t="n">
        <v>199000</v>
      </c>
      <c r="J15" s="153" t="n">
        <v>4514.05</v>
      </c>
      <c r="K15" s="154" t="n">
        <v>0.95</v>
      </c>
      <c r="L15" s="155" t="s">
        <v>337</v>
      </c>
      <c r="M15" s="442" t="n">
        <v>4103.68</v>
      </c>
    </row>
    <row r="16" customFormat="false" ht="12.8" hidden="false" customHeight="true" outlineLevel="0" collapsed="false">
      <c r="A16" s="303" t="n">
        <v>1</v>
      </c>
      <c r="B16" s="48" t="str">
        <f aca="false">'Expansion Tank'!$B$7</f>
        <v>Labor</v>
      </c>
      <c r="C16" s="48"/>
      <c r="D16" s="48"/>
      <c r="E16" s="146" t="n">
        <f aca="false">'Expansion Tank'!$E$7</f>
        <v>175</v>
      </c>
      <c r="F16" s="42" t="n">
        <f aca="false">E16*A16</f>
        <v>175</v>
      </c>
      <c r="G16" s="64"/>
      <c r="H16" s="158"/>
      <c r="I16" s="159"/>
      <c r="J16" s="160"/>
      <c r="K16" s="161"/>
      <c r="L16" s="162"/>
    </row>
    <row r="17" customFormat="false" ht="12.8" hidden="false" customHeight="false" outlineLevel="0" collapsed="false">
      <c r="A17" s="180"/>
      <c r="B17" s="189"/>
      <c r="C17" s="189"/>
      <c r="D17" s="189"/>
      <c r="E17" s="41"/>
      <c r="F17" s="57" t="n">
        <f aca="false">SUM(F14:F16)</f>
        <v>296.32302</v>
      </c>
      <c r="G17" s="64"/>
      <c r="H17" s="163"/>
      <c r="I17" s="164"/>
      <c r="J17" s="165"/>
      <c r="K17" s="164"/>
      <c r="L17" s="166"/>
    </row>
    <row r="18" customFormat="false" ht="12.8" hidden="false" customHeight="true" outlineLevel="0" collapsed="false">
      <c r="A18" s="39"/>
      <c r="B18" s="156" t="str">
        <f aca="false">'Backflow &amp; Auto Waterfeed'!$B$4</f>
        <v>BACK FLOW PREVENTER</v>
      </c>
      <c r="C18" s="156"/>
      <c r="D18" s="156"/>
      <c r="E18" s="102"/>
      <c r="F18" s="57"/>
      <c r="G18" s="64"/>
      <c r="H18" s="168"/>
      <c r="I18" s="169"/>
      <c r="J18" s="165"/>
      <c r="K18" s="164"/>
      <c r="L18" s="166"/>
    </row>
    <row r="19" customFormat="false" ht="12.8" hidden="false" customHeight="true" outlineLevel="0" collapsed="false">
      <c r="A19" s="39" t="n">
        <v>1</v>
      </c>
      <c r="B19" s="48" t="str">
        <f aca="false">'Backflow &amp; Auto Waterfeed'!$B$5</f>
        <v>Back Flow Preventer</v>
      </c>
      <c r="C19" s="48"/>
      <c r="D19" s="48"/>
      <c r="E19" s="102" t="n">
        <f aca="false">'Backflow &amp; Auto Waterfeed'!$E$5</f>
        <v>230.06495</v>
      </c>
      <c r="F19" s="42" t="n">
        <f aca="false">E19*A19</f>
        <v>230.06495</v>
      </c>
      <c r="G19" s="64"/>
      <c r="H19" s="168"/>
      <c r="I19" s="164"/>
      <c r="J19" s="165"/>
      <c r="K19" s="164"/>
      <c r="L19" s="166"/>
    </row>
    <row r="20" customFormat="false" ht="12.8" hidden="false" customHeight="true" outlineLevel="0" collapsed="false">
      <c r="A20" s="39" t="n">
        <v>1</v>
      </c>
      <c r="B20" s="48" t="str">
        <f aca="false">'Backflow &amp; Auto Waterfeed'!$B$6</f>
        <v>Labor</v>
      </c>
      <c r="C20" s="48"/>
      <c r="D20" s="48"/>
      <c r="E20" s="102" t="n">
        <f aca="false">'Backflow &amp; Auto Waterfeed'!$E$6</f>
        <v>175</v>
      </c>
      <c r="F20" s="42" t="n">
        <f aca="false">E20*A20</f>
        <v>175</v>
      </c>
    </row>
    <row r="21" customFormat="false" ht="12.8" hidden="false" customHeight="false" outlineLevel="0" collapsed="false">
      <c r="A21" s="39"/>
      <c r="B21" s="48"/>
      <c r="C21" s="48"/>
      <c r="D21" s="48"/>
      <c r="E21" s="102"/>
      <c r="F21" s="57" t="n">
        <f aca="false">SUM(F19:F20)</f>
        <v>405.06495</v>
      </c>
      <c r="H21" s="176"/>
      <c r="I21" s="177" t="s">
        <v>105</v>
      </c>
      <c r="J21" s="178" t="n">
        <f aca="false">SUM(J15:J17)/COUNTA(J15:J20)</f>
        <v>4514.05</v>
      </c>
      <c r="K21" s="179" t="s">
        <v>338</v>
      </c>
      <c r="L21" s="176"/>
      <c r="M21" s="64"/>
    </row>
    <row r="22" customFormat="false" ht="12.8" hidden="false" customHeight="true" outlineLevel="0" collapsed="false">
      <c r="A22" s="39"/>
      <c r="B22" s="156" t="str">
        <f aca="false">'Neutralizer Condensate Pump'!$B$4</f>
        <v>NEUTRALIZER CONDENSATE PUMP</v>
      </c>
      <c r="C22" s="156"/>
      <c r="D22" s="156"/>
      <c r="E22" s="102"/>
      <c r="F22" s="111"/>
    </row>
    <row r="23" customFormat="false" ht="12.8" hidden="false" customHeight="true" outlineLevel="0" collapsed="false">
      <c r="A23" s="39" t="n">
        <v>1</v>
      </c>
      <c r="B23" s="48" t="str">
        <f aca="false">'Neutralizer Condensate Pump'!$B$5</f>
        <v>Pump</v>
      </c>
      <c r="C23" s="48"/>
      <c r="D23" s="48"/>
      <c r="E23" s="102" t="n">
        <f aca="false">'Neutralizer Condensate Pump'!$E$5</f>
        <v>247.5</v>
      </c>
      <c r="F23" s="226" t="n">
        <f aca="false">A23*E23</f>
        <v>247.5</v>
      </c>
    </row>
    <row r="24" customFormat="false" ht="12.8" hidden="false" customHeight="true" outlineLevel="0" collapsed="false">
      <c r="A24" s="39" t="n">
        <v>2</v>
      </c>
      <c r="B24" s="48" t="str">
        <f aca="false">'Neutralizer Condensate Pump'!$B$6</f>
        <v>Labor</v>
      </c>
      <c r="C24" s="48"/>
      <c r="D24" s="48"/>
      <c r="E24" s="102" t="n">
        <f aca="false">'Neutralizer Condensate Pump'!$E$6</f>
        <v>175</v>
      </c>
      <c r="F24" s="226" t="n">
        <f aca="false">A24*E24</f>
        <v>350</v>
      </c>
    </row>
    <row r="25" customFormat="false" ht="12.8" hidden="false" customHeight="false" outlineLevel="0" collapsed="false">
      <c r="A25" s="39"/>
      <c r="B25" s="101"/>
      <c r="C25" s="101"/>
      <c r="D25" s="101"/>
      <c r="E25" s="102"/>
      <c r="F25" s="235" t="n">
        <f aca="false">SUM(F23:F24)</f>
        <v>597.5</v>
      </c>
      <c r="G25" s="443"/>
    </row>
    <row r="26" customFormat="false" ht="5.1" hidden="false" customHeight="true" outlineLevel="0" collapsed="false">
      <c r="A26" s="74"/>
      <c r="B26" s="74"/>
      <c r="C26" s="74"/>
      <c r="D26" s="74"/>
      <c r="E26" s="74"/>
      <c r="F26" s="74"/>
      <c r="G26" s="74"/>
      <c r="H26" s="74"/>
      <c r="I26" s="74"/>
      <c r="J26" s="74"/>
      <c r="K26" s="74"/>
      <c r="L26" s="74"/>
      <c r="M26" s="74"/>
      <c r="N26" s="74"/>
      <c r="O26" s="74"/>
      <c r="P26" s="74"/>
      <c r="Q26" s="74"/>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row>
    <row r="27" s="3" customFormat="true" ht="14.4" hidden="false" customHeight="true" outlineLevel="0" collapsed="false">
      <c r="A27" s="91"/>
      <c r="B27" s="92" t="s">
        <v>339</v>
      </c>
      <c r="C27" s="91"/>
      <c r="D27" s="91"/>
      <c r="E27" s="93"/>
      <c r="F27" s="91"/>
      <c r="G27" s="94"/>
      <c r="J27" s="95"/>
      <c r="M27" s="94"/>
      <c r="Q27" s="95"/>
      <c r="T27" s="94"/>
      <c r="V27" s="95"/>
      <c r="Y27" s="94"/>
      <c r="AB27" s="95"/>
      <c r="AE27" s="94"/>
      <c r="AH27" s="95"/>
      <c r="AK27" s="94"/>
      <c r="AN27" s="95"/>
      <c r="AQ27" s="94"/>
      <c r="AT27" s="95"/>
      <c r="AW27" s="94"/>
      <c r="AZ27" s="95"/>
      <c r="BC27" s="94"/>
      <c r="BF27" s="95"/>
      <c r="BI27" s="94"/>
      <c r="BL27" s="95"/>
      <c r="BO27" s="94"/>
      <c r="BR27" s="95"/>
      <c r="BU27" s="94"/>
      <c r="BX27" s="95"/>
      <c r="CA27" s="94"/>
      <c r="CD27" s="95"/>
      <c r="CG27" s="94"/>
      <c r="CJ27" s="95"/>
      <c r="CM27" s="94"/>
      <c r="CP27" s="95"/>
      <c r="CS27" s="94"/>
      <c r="CV27" s="95"/>
      <c r="CY27" s="94"/>
      <c r="DB27" s="95"/>
      <c r="DE27" s="94"/>
      <c r="DH27" s="95"/>
      <c r="DK27" s="94"/>
      <c r="DN27" s="95"/>
      <c r="DQ27" s="94"/>
      <c r="DT27" s="95"/>
      <c r="DW27" s="94"/>
      <c r="DZ27" s="95"/>
      <c r="EC27" s="94"/>
      <c r="EF27" s="95"/>
      <c r="EI27" s="94"/>
      <c r="EL27" s="95"/>
      <c r="EO27" s="94"/>
      <c r="ER27" s="95"/>
      <c r="EU27" s="94"/>
      <c r="EX27" s="95"/>
      <c r="FA27" s="94"/>
      <c r="FD27" s="95"/>
      <c r="FG27" s="94"/>
      <c r="FJ27" s="95"/>
      <c r="FM27" s="94"/>
      <c r="FP27" s="95"/>
      <c r="FS27" s="94"/>
      <c r="FV27" s="95"/>
      <c r="FY27" s="94"/>
      <c r="GB27" s="95"/>
      <c r="GE27" s="94"/>
      <c r="GH27" s="95"/>
      <c r="GK27" s="94"/>
      <c r="GN27" s="95"/>
      <c r="GQ27" s="94"/>
      <c r="GT27" s="95"/>
      <c r="GW27" s="94"/>
      <c r="GZ27" s="95"/>
      <c r="HC27" s="94"/>
      <c r="HF27" s="95"/>
      <c r="HI27" s="94"/>
      <c r="HL27" s="95"/>
      <c r="HO27" s="94"/>
      <c r="HR27" s="95"/>
      <c r="HU27" s="94"/>
      <c r="HX27" s="95"/>
      <c r="IA27" s="94"/>
      <c r="ID27" s="95"/>
      <c r="IG27" s="94"/>
      <c r="IJ27" s="95"/>
      <c r="IM27" s="94"/>
      <c r="IP27" s="95"/>
      <c r="IS27" s="94"/>
    </row>
    <row r="28" customFormat="false" ht="92.15" hidden="false" customHeight="true" outlineLevel="0" collapsed="false">
      <c r="A28" s="64"/>
      <c r="B28" s="117" t="s">
        <v>340</v>
      </c>
      <c r="C28" s="117"/>
      <c r="D28" s="117"/>
      <c r="E28" s="64"/>
      <c r="F28" s="64"/>
      <c r="G28" s="3"/>
      <c r="H28" s="3"/>
      <c r="I28" s="3"/>
      <c r="J28" s="3"/>
      <c r="K28" s="64"/>
      <c r="L28" s="64"/>
      <c r="M28" s="121"/>
      <c r="N28" s="121"/>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row>
    <row r="29" customFormat="false" ht="5.1" hidden="false" customHeight="true" outlineLevel="0" collapsed="false">
      <c r="A29" s="74"/>
      <c r="B29" s="74"/>
      <c r="C29" s="74"/>
      <c r="D29" s="74"/>
      <c r="E29" s="74"/>
      <c r="F29" s="74"/>
      <c r="G29" s="74"/>
      <c r="H29" s="74"/>
      <c r="I29" s="74"/>
      <c r="J29" s="74"/>
      <c r="K29" s="74"/>
      <c r="L29" s="74"/>
      <c r="M29" s="74"/>
      <c r="N29" s="74"/>
      <c r="O29" s="74"/>
      <c r="P29" s="74"/>
      <c r="Q29" s="74"/>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row>
    <row r="30" s="3" customFormat="true" ht="28.8" hidden="false" customHeight="true" outlineLevel="0" collapsed="false">
      <c r="A30" s="2" t="s">
        <v>16</v>
      </c>
      <c r="B30" s="2" t="s">
        <v>16</v>
      </c>
      <c r="C30" s="2" t="s">
        <v>16</v>
      </c>
      <c r="D30" s="2" t="s">
        <v>16</v>
      </c>
      <c r="E30" s="2" t="s">
        <v>16</v>
      </c>
      <c r="F30" s="2" t="s">
        <v>16</v>
      </c>
      <c r="G30" s="2" t="s">
        <v>16</v>
      </c>
      <c r="H30" s="2" t="s">
        <v>16</v>
      </c>
      <c r="I30" s="2" t="s">
        <v>16</v>
      </c>
      <c r="J30" s="2" t="s">
        <v>16</v>
      </c>
      <c r="K30" s="2" t="s">
        <v>16</v>
      </c>
      <c r="L30" s="2" t="s">
        <v>16</v>
      </c>
      <c r="M30" s="2" t="s">
        <v>16</v>
      </c>
      <c r="N30" s="2" t="s">
        <v>16</v>
      </c>
      <c r="O30" s="2" t="s">
        <v>16</v>
      </c>
      <c r="P30" s="2" t="s">
        <v>16</v>
      </c>
      <c r="Q30" s="2" t="s">
        <v>16</v>
      </c>
    </row>
  </sheetData>
  <mergeCells count="29">
    <mergeCell ref="A1:F1"/>
    <mergeCell ref="B2:D2"/>
    <mergeCell ref="A3:Q3"/>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A26:Q26"/>
    <mergeCell ref="B28:D28"/>
    <mergeCell ref="A29:Q29"/>
    <mergeCell ref="A30:Q30"/>
  </mergeCells>
  <printOptions headings="false" gridLines="false" gridLinesSet="true" horizontalCentered="false" verticalCentered="false"/>
  <pageMargins left="0.7875" right="0.7875" top="0.7875" bottom="0.78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25"/>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L27" activeCellId="0" sqref="L27"/>
    </sheetView>
  </sheetViews>
  <sheetFormatPr defaultColWidth="12.94140625" defaultRowHeight="12.8" zeroHeight="false" outlineLevelRow="0" outlineLevelCol="0"/>
  <cols>
    <col collapsed="false" customWidth="true" hidden="false" outlineLevel="0" max="4" min="4" style="1" width="28.67"/>
  </cols>
  <sheetData>
    <row r="1" customFormat="false" ht="28.8" hidden="false" customHeight="true" outlineLevel="0" collapsed="false">
      <c r="A1" s="122" t="s">
        <v>25</v>
      </c>
      <c r="B1" s="122"/>
      <c r="C1" s="122"/>
      <c r="D1" s="122"/>
      <c r="E1" s="122"/>
      <c r="F1" s="122"/>
      <c r="G1" s="3"/>
      <c r="H1" s="3"/>
      <c r="I1" s="3"/>
      <c r="J1" s="3"/>
      <c r="K1" s="123"/>
      <c r="L1" s="124"/>
      <c r="M1" s="125"/>
      <c r="N1" s="121"/>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row>
    <row r="2" customFormat="false" ht="12.8" hidden="false" customHeight="true" outlineLevel="0" collapsed="false">
      <c r="A2" s="37" t="s">
        <v>27</v>
      </c>
      <c r="B2" s="37" t="s">
        <v>28</v>
      </c>
      <c r="C2" s="37"/>
      <c r="D2" s="37"/>
      <c r="E2" s="37" t="s">
        <v>29</v>
      </c>
      <c r="F2" s="37" t="s">
        <v>30</v>
      </c>
      <c r="G2" s="3"/>
      <c r="H2" s="3"/>
      <c r="I2" s="3"/>
      <c r="J2" s="3"/>
      <c r="K2" s="123"/>
      <c r="L2" s="124"/>
      <c r="M2" s="125"/>
      <c r="N2" s="121"/>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customFormat="false" ht="5.1" hidden="false" customHeight="true" outlineLevel="0" collapsed="false">
      <c r="A3" s="74"/>
      <c r="B3" s="74"/>
      <c r="C3" s="74"/>
      <c r="D3" s="74"/>
      <c r="E3" s="74"/>
      <c r="F3" s="74"/>
      <c r="G3" s="74"/>
      <c r="H3" s="74"/>
      <c r="I3" s="74"/>
      <c r="J3" s="74"/>
      <c r="K3" s="74"/>
      <c r="L3" s="74"/>
      <c r="M3" s="74"/>
      <c r="N3" s="74"/>
      <c r="O3" s="74"/>
      <c r="P3" s="74"/>
      <c r="Q3" s="74"/>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row>
    <row r="4" customFormat="false" ht="12.8" hidden="false" customHeight="true" outlineLevel="0" collapsed="false">
      <c r="A4" s="126"/>
      <c r="B4" s="101" t="s">
        <v>341</v>
      </c>
      <c r="C4" s="101"/>
      <c r="D4" s="101"/>
      <c r="E4" s="223"/>
      <c r="F4" s="42"/>
      <c r="G4" s="103" t="s">
        <v>33</v>
      </c>
      <c r="H4" s="104" t="s">
        <v>34</v>
      </c>
      <c r="I4" s="45" t="s">
        <v>35</v>
      </c>
      <c r="J4" s="46" t="s">
        <v>36</v>
      </c>
      <c r="K4" s="45" t="s">
        <v>37</v>
      </c>
      <c r="L4" s="46" t="s">
        <v>38</v>
      </c>
      <c r="M4" s="45" t="s">
        <v>39</v>
      </c>
      <c r="N4" s="46" t="s">
        <v>40</v>
      </c>
      <c r="O4" s="45" t="s">
        <v>41</v>
      </c>
      <c r="P4" s="46" t="s">
        <v>42</v>
      </c>
      <c r="Q4" s="47" t="s">
        <v>43</v>
      </c>
    </row>
    <row r="5" customFormat="false" ht="12.8" hidden="false" customHeight="true" outlineLevel="0" collapsed="false">
      <c r="A5" s="310" t="n">
        <v>1</v>
      </c>
      <c r="B5" s="48" t="s">
        <v>342</v>
      </c>
      <c r="C5" s="48"/>
      <c r="D5" s="48"/>
      <c r="E5" s="41" t="n">
        <f aca="false">$Q5</f>
        <v>1950.125</v>
      </c>
      <c r="F5" s="42" t="n">
        <f aca="false">E5*A5</f>
        <v>1950.125</v>
      </c>
      <c r="G5" s="49" t="s">
        <v>90</v>
      </c>
      <c r="H5" s="438" t="n">
        <f aca="false">J18</f>
        <v>1346.25</v>
      </c>
      <c r="I5" s="136" t="n">
        <f aca="false">'INCREASE, LABOR, 911, WARRANTY,'!$A$6</f>
        <v>1</v>
      </c>
      <c r="J5" s="52" t="n">
        <f aca="false">I5*H5</f>
        <v>1346.25</v>
      </c>
      <c r="K5" s="136" t="n">
        <f aca="false">'INCREASE, LABOR, 911, WARRANTY,'!$A$6</f>
        <v>1</v>
      </c>
      <c r="L5" s="52" t="n">
        <f aca="false">J5*K5</f>
        <v>1346.25</v>
      </c>
      <c r="M5" s="136" t="n">
        <v>1.3</v>
      </c>
      <c r="N5" s="52" t="n">
        <f aca="false">L5*M5</f>
        <v>1750.125</v>
      </c>
      <c r="O5" s="53" t="n">
        <v>1</v>
      </c>
      <c r="P5" s="134" t="n">
        <v>200</v>
      </c>
      <c r="Q5" s="135" t="n">
        <f aca="false">(N5*O5)+(O5*P5)</f>
        <v>1950.125</v>
      </c>
    </row>
    <row r="6" customFormat="false" ht="12.8" hidden="false" customHeight="true" outlineLevel="0" collapsed="false">
      <c r="A6" s="39" t="n">
        <v>1</v>
      </c>
      <c r="B6" s="48" t="s">
        <v>91</v>
      </c>
      <c r="C6" s="48"/>
      <c r="D6" s="48"/>
      <c r="E6" s="41" t="n">
        <f aca="false">$Q6</f>
        <v>250.38</v>
      </c>
      <c r="F6" s="42" t="n">
        <f aca="false">E6*A6</f>
        <v>250.38</v>
      </c>
      <c r="G6" s="49" t="s">
        <v>91</v>
      </c>
      <c r="H6" s="50" t="n">
        <v>180</v>
      </c>
      <c r="I6" s="136" t="n">
        <f aca="false">'INCREASE, LABOR, 911, WARRANTY,'!$A$6</f>
        <v>1</v>
      </c>
      <c r="J6" s="52" t="n">
        <f aca="false">I6*H6</f>
        <v>180</v>
      </c>
      <c r="K6" s="136" t="n">
        <v>1.07</v>
      </c>
      <c r="L6" s="52" t="n">
        <f aca="false">J6*K6</f>
        <v>192.6</v>
      </c>
      <c r="M6" s="136" t="n">
        <v>1.3</v>
      </c>
      <c r="N6" s="52" t="n">
        <f aca="false">L6*M6</f>
        <v>250.38</v>
      </c>
      <c r="O6" s="53" t="n">
        <v>1</v>
      </c>
      <c r="P6" s="137" t="n">
        <v>0</v>
      </c>
      <c r="Q6" s="135" t="n">
        <f aca="false">(N6*O6)+(O6*P6)</f>
        <v>250.38</v>
      </c>
    </row>
    <row r="7" customFormat="false" ht="12.8" hidden="false" customHeight="true" outlineLevel="0" collapsed="false">
      <c r="A7" s="39" t="n">
        <v>1</v>
      </c>
      <c r="B7" s="48" t="s">
        <v>92</v>
      </c>
      <c r="C7" s="48"/>
      <c r="D7" s="48"/>
      <c r="E7" s="41" t="n">
        <f aca="false">$Q7</f>
        <v>300.01088</v>
      </c>
      <c r="F7" s="42" t="n">
        <f aca="false">E7*A7</f>
        <v>300.01088</v>
      </c>
      <c r="G7" s="66" t="s">
        <v>93</v>
      </c>
      <c r="H7" s="50" t="n">
        <v>215.68</v>
      </c>
      <c r="I7" s="136" t="n">
        <f aca="false">'INCREASE, LABOR, 911, WARRANTY,'!$A$6</f>
        <v>1</v>
      </c>
      <c r="J7" s="52" t="n">
        <f aca="false">H7*I7</f>
        <v>215.68</v>
      </c>
      <c r="K7" s="136" t="n">
        <v>1.07</v>
      </c>
      <c r="L7" s="52" t="n">
        <f aca="false">J7*K7</f>
        <v>230.7776</v>
      </c>
      <c r="M7" s="136" t="n">
        <v>1.3</v>
      </c>
      <c r="N7" s="52" t="n">
        <f aca="false">L7*M7</f>
        <v>300.01088</v>
      </c>
      <c r="O7" s="53" t="n">
        <v>1</v>
      </c>
      <c r="P7" s="137" t="n">
        <v>0</v>
      </c>
      <c r="Q7" s="135" t="n">
        <f aca="false">(N7*O7)+(O7*P7)</f>
        <v>300.01088</v>
      </c>
    </row>
    <row r="8" customFormat="false" ht="12.8" hidden="false" customHeight="true" outlineLevel="0" collapsed="false">
      <c r="A8" s="180" t="n">
        <v>1</v>
      </c>
      <c r="B8" s="184" t="s">
        <v>115</v>
      </c>
      <c r="C8" s="184"/>
      <c r="D8" s="184"/>
      <c r="E8" s="41" t="n">
        <f aca="false">$Q8</f>
        <v>485</v>
      </c>
      <c r="F8" s="42" t="n">
        <f aca="false">E8*A8</f>
        <v>485</v>
      </c>
      <c r="G8" s="49" t="s">
        <v>97</v>
      </c>
      <c r="H8" s="78" t="n">
        <f aca="false">'INCREASE, LABOR, 911, WARRANTY,'!$C$28</f>
        <v>485</v>
      </c>
      <c r="I8" s="138" t="n">
        <f aca="false">'INCREASE, LABOR, 911, WARRANTY,'!$A$6</f>
        <v>1</v>
      </c>
      <c r="J8" s="59" t="n">
        <f aca="false">H8*I8</f>
        <v>485</v>
      </c>
      <c r="K8" s="138" t="n">
        <f aca="false">'INCREASE, LABOR, 911, WARRANTY,'!$A$6</f>
        <v>1</v>
      </c>
      <c r="L8" s="59" t="n">
        <f aca="false">J8*K8</f>
        <v>485</v>
      </c>
      <c r="M8" s="138" t="n">
        <f aca="false">'INCREASE, LABOR, 911, WARRANTY,'!$A$6</f>
        <v>1</v>
      </c>
      <c r="N8" s="59" t="n">
        <f aca="false">L8*M8</f>
        <v>485</v>
      </c>
      <c r="O8" s="60" t="n">
        <v>1</v>
      </c>
      <c r="P8" s="140" t="n">
        <v>0</v>
      </c>
      <c r="Q8" s="135" t="n">
        <f aca="false">(N8*O8)+(O8*P8)</f>
        <v>485</v>
      </c>
    </row>
    <row r="9" customFormat="false" ht="12.8" hidden="false" customHeight="true" outlineLevel="0" collapsed="false">
      <c r="A9" s="39" t="n">
        <v>6</v>
      </c>
      <c r="B9" s="48" t="s">
        <v>343</v>
      </c>
      <c r="C9" s="48"/>
      <c r="D9" s="48"/>
      <c r="E9" s="41" t="n">
        <f aca="false">'INCREASE, LABOR, 911, WARRANTY,'!$C$5</f>
        <v>175</v>
      </c>
      <c r="F9" s="42" t="n">
        <f aca="false">E9*A9</f>
        <v>1050</v>
      </c>
      <c r="G9" s="64"/>
      <c r="H9" s="64"/>
      <c r="I9" s="66"/>
      <c r="J9" s="64"/>
      <c r="K9" s="67"/>
      <c r="L9" s="68"/>
      <c r="M9" s="64"/>
      <c r="N9" s="143"/>
      <c r="O9" s="64"/>
      <c r="P9" s="67" t="s">
        <v>51</v>
      </c>
      <c r="Q9" s="144" t="n">
        <f aca="false">SUM(Q5:Q8)</f>
        <v>2985.51588</v>
      </c>
    </row>
    <row r="10" customFormat="false" ht="12.8" hidden="false" customHeight="false" outlineLevel="0" collapsed="false">
      <c r="A10" s="39"/>
      <c r="B10" s="101"/>
      <c r="C10" s="101"/>
      <c r="D10" s="101"/>
      <c r="E10" s="41"/>
      <c r="F10" s="57" t="n">
        <f aca="false">SUM(F5:F9)</f>
        <v>4035.51588</v>
      </c>
      <c r="G10" s="64"/>
    </row>
    <row r="11" customFormat="false" ht="12.8" hidden="false" customHeight="true" outlineLevel="0" collapsed="false">
      <c r="A11" s="440"/>
      <c r="B11" s="101"/>
      <c r="C11" s="101"/>
      <c r="D11" s="101"/>
      <c r="E11" s="441"/>
      <c r="F11" s="111"/>
      <c r="G11" s="64"/>
      <c r="H11" s="147" t="s">
        <v>335</v>
      </c>
      <c r="I11" s="148" t="s">
        <v>99</v>
      </c>
      <c r="J11" s="149" t="s">
        <v>100</v>
      </c>
      <c r="K11" s="149" t="s">
        <v>101</v>
      </c>
      <c r="L11" s="150" t="s">
        <v>102</v>
      </c>
    </row>
    <row r="12" customFormat="false" ht="12.8" hidden="false" customHeight="true" outlineLevel="0" collapsed="false">
      <c r="A12" s="310"/>
      <c r="B12" s="101"/>
      <c r="C12" s="101"/>
      <c r="D12" s="101"/>
      <c r="E12" s="146"/>
      <c r="F12" s="42"/>
      <c r="G12" s="64"/>
      <c r="H12" s="278" t="s">
        <v>344</v>
      </c>
      <c r="I12" s="444" t="s">
        <v>345</v>
      </c>
      <c r="J12" s="153" t="n">
        <v>1346.25</v>
      </c>
      <c r="K12" s="154"/>
      <c r="L12" s="155" t="s">
        <v>346</v>
      </c>
    </row>
    <row r="13" customFormat="false" ht="12.8" hidden="false" customHeight="true" outlineLevel="0" collapsed="false">
      <c r="A13" s="303"/>
      <c r="B13" s="101"/>
      <c r="C13" s="101"/>
      <c r="D13" s="101"/>
      <c r="E13" s="146"/>
      <c r="F13" s="42"/>
      <c r="G13" s="64"/>
      <c r="H13" s="158"/>
      <c r="I13" s="159"/>
      <c r="J13" s="160"/>
      <c r="K13" s="161"/>
      <c r="L13" s="162"/>
    </row>
    <row r="14" customFormat="false" ht="12.8" hidden="false" customHeight="true" outlineLevel="0" collapsed="false">
      <c r="A14" s="303"/>
      <c r="B14" s="101"/>
      <c r="C14" s="101"/>
      <c r="D14" s="101"/>
      <c r="E14" s="146"/>
      <c r="F14" s="42"/>
      <c r="G14" s="64"/>
      <c r="H14" s="163"/>
      <c r="I14" s="164"/>
      <c r="J14" s="165"/>
      <c r="K14" s="164"/>
      <c r="L14" s="166"/>
    </row>
    <row r="15" customFormat="false" ht="12.8" hidden="false" customHeight="false" outlineLevel="0" collapsed="false">
      <c r="A15" s="180"/>
      <c r="B15" s="101"/>
      <c r="C15" s="101"/>
      <c r="D15" s="101"/>
      <c r="E15" s="41"/>
      <c r="F15" s="57"/>
      <c r="G15" s="64"/>
      <c r="H15" s="168"/>
      <c r="I15" s="169"/>
      <c r="J15" s="165"/>
      <c r="K15" s="164"/>
      <c r="L15" s="166"/>
    </row>
    <row r="16" customFormat="false" ht="12.8" hidden="false" customHeight="true" outlineLevel="0" collapsed="false">
      <c r="A16" s="39"/>
      <c r="B16" s="101"/>
      <c r="C16" s="101"/>
      <c r="D16" s="101"/>
      <c r="E16" s="102"/>
      <c r="F16" s="57"/>
      <c r="G16" s="64"/>
      <c r="H16" s="168"/>
      <c r="I16" s="164"/>
      <c r="J16" s="165"/>
      <c r="K16" s="164"/>
      <c r="L16" s="166"/>
    </row>
    <row r="17" customFormat="false" ht="12.8" hidden="false" customHeight="true" outlineLevel="0" collapsed="false">
      <c r="A17" s="39"/>
      <c r="B17" s="101"/>
      <c r="C17" s="101"/>
      <c r="D17" s="101"/>
      <c r="E17" s="102"/>
      <c r="F17" s="42"/>
      <c r="G17" s="64"/>
      <c r="H17" s="171"/>
      <c r="I17" s="172"/>
      <c r="J17" s="173"/>
      <c r="K17" s="174"/>
      <c r="L17" s="175"/>
      <c r="M17" s="64"/>
      <c r="N17" s="64"/>
      <c r="O17" s="64"/>
      <c r="P17" s="64"/>
      <c r="Q17" s="64"/>
    </row>
    <row r="18" customFormat="false" ht="12.8" hidden="false" customHeight="true" outlineLevel="0" collapsed="false">
      <c r="A18" s="39"/>
      <c r="B18" s="101"/>
      <c r="C18" s="101"/>
      <c r="D18" s="101"/>
      <c r="E18" s="102"/>
      <c r="F18" s="42"/>
      <c r="G18" s="64"/>
      <c r="H18" s="176"/>
      <c r="I18" s="177" t="s">
        <v>105</v>
      </c>
      <c r="J18" s="178" t="n">
        <f aca="false">SUM(J12:J14)/COUNTA(J12:J17)</f>
        <v>1346.25</v>
      </c>
      <c r="K18" s="179"/>
      <c r="L18" s="176"/>
      <c r="M18" s="64"/>
      <c r="N18" s="64"/>
      <c r="O18" s="64"/>
      <c r="P18" s="64"/>
      <c r="Q18" s="64"/>
    </row>
    <row r="19" customFormat="false" ht="12.8" hidden="false" customHeight="true" outlineLevel="0" collapsed="false">
      <c r="A19" s="39"/>
      <c r="B19" s="101"/>
      <c r="C19" s="101"/>
      <c r="D19" s="101"/>
      <c r="E19" s="102"/>
      <c r="F19" s="42"/>
      <c r="G19" s="64"/>
      <c r="H19" s="176"/>
      <c r="I19" s="176"/>
      <c r="J19" s="176"/>
      <c r="K19" s="179"/>
      <c r="L19" s="176"/>
      <c r="M19" s="64"/>
      <c r="N19" s="64"/>
      <c r="O19" s="64"/>
      <c r="P19" s="64"/>
      <c r="Q19" s="64"/>
    </row>
    <row r="20" customFormat="false" ht="12.8" hidden="false" customHeight="true" outlineLevel="0" collapsed="false">
      <c r="A20" s="39"/>
      <c r="B20" s="101"/>
      <c r="C20" s="101"/>
      <c r="D20" s="101"/>
      <c r="E20" s="102"/>
      <c r="F20" s="42"/>
    </row>
    <row r="21" customFormat="false" ht="5.1" hidden="false" customHeight="true" outlineLevel="0" collapsed="false">
      <c r="A21" s="74"/>
      <c r="B21" s="74"/>
      <c r="C21" s="74"/>
      <c r="D21" s="74"/>
      <c r="E21" s="74"/>
      <c r="F21" s="74"/>
      <c r="G21" s="74"/>
      <c r="H21" s="74"/>
      <c r="I21" s="74"/>
      <c r="J21" s="74"/>
      <c r="K21" s="74"/>
      <c r="L21" s="74"/>
      <c r="M21" s="74"/>
      <c r="N21" s="74"/>
      <c r="O21" s="74"/>
      <c r="P21" s="74"/>
      <c r="Q21" s="74"/>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row>
    <row r="22" s="3" customFormat="true" ht="14.4" hidden="false" customHeight="true" outlineLevel="0" collapsed="false">
      <c r="A22" s="91"/>
      <c r="B22" s="92" t="s">
        <v>339</v>
      </c>
      <c r="C22" s="91"/>
      <c r="D22" s="91"/>
      <c r="E22" s="93"/>
      <c r="F22" s="91"/>
      <c r="G22" s="94"/>
      <c r="J22" s="95"/>
      <c r="M22" s="94"/>
      <c r="Q22" s="95"/>
      <c r="T22" s="94"/>
      <c r="V22" s="95"/>
      <c r="Y22" s="94"/>
      <c r="AB22" s="95"/>
      <c r="AE22" s="94"/>
      <c r="AH22" s="95"/>
      <c r="AK22" s="94"/>
      <c r="AN22" s="95"/>
      <c r="AQ22" s="94"/>
      <c r="AT22" s="95"/>
      <c r="AW22" s="94"/>
      <c r="AZ22" s="95"/>
      <c r="BC22" s="94"/>
      <c r="BF22" s="95"/>
      <c r="BI22" s="94"/>
      <c r="BL22" s="95"/>
      <c r="BO22" s="94"/>
      <c r="BR22" s="95"/>
      <c r="BU22" s="94"/>
      <c r="BX22" s="95"/>
      <c r="CA22" s="94"/>
      <c r="CD22" s="95"/>
      <c r="CG22" s="94"/>
      <c r="CJ22" s="95"/>
      <c r="CM22" s="94"/>
      <c r="CP22" s="95"/>
      <c r="CS22" s="94"/>
      <c r="CV22" s="95"/>
      <c r="CY22" s="94"/>
      <c r="DB22" s="95"/>
      <c r="DE22" s="94"/>
      <c r="DH22" s="95"/>
      <c r="DK22" s="94"/>
      <c r="DN22" s="95"/>
      <c r="DQ22" s="94"/>
      <c r="DT22" s="95"/>
      <c r="DW22" s="94"/>
      <c r="DZ22" s="95"/>
      <c r="EC22" s="94"/>
      <c r="EF22" s="95"/>
      <c r="EI22" s="94"/>
      <c r="EL22" s="95"/>
      <c r="EO22" s="94"/>
      <c r="ER22" s="95"/>
      <c r="EU22" s="94"/>
      <c r="EX22" s="95"/>
      <c r="FA22" s="94"/>
      <c r="FD22" s="95"/>
      <c r="FG22" s="94"/>
      <c r="FJ22" s="95"/>
      <c r="FM22" s="94"/>
      <c r="FP22" s="95"/>
      <c r="FS22" s="94"/>
      <c r="FV22" s="95"/>
      <c r="FY22" s="94"/>
      <c r="GB22" s="95"/>
      <c r="GE22" s="94"/>
      <c r="GH22" s="95"/>
      <c r="GK22" s="94"/>
      <c r="GN22" s="95"/>
      <c r="GQ22" s="94"/>
      <c r="GT22" s="95"/>
      <c r="GW22" s="94"/>
      <c r="GZ22" s="95"/>
      <c r="HC22" s="94"/>
      <c r="HF22" s="95"/>
      <c r="HI22" s="94"/>
      <c r="HL22" s="95"/>
      <c r="HO22" s="94"/>
      <c r="HR22" s="95"/>
      <c r="HU22" s="94"/>
      <c r="HX22" s="95"/>
      <c r="IA22" s="94"/>
      <c r="ID22" s="95"/>
      <c r="IG22" s="94"/>
      <c r="IJ22" s="95"/>
      <c r="IM22" s="94"/>
      <c r="IP22" s="95"/>
      <c r="IS22" s="94"/>
    </row>
    <row r="23" customFormat="false" ht="92.15" hidden="false" customHeight="true" outlineLevel="0" collapsed="false">
      <c r="A23" s="64"/>
      <c r="B23" s="117" t="s">
        <v>347</v>
      </c>
      <c r="C23" s="117"/>
      <c r="D23" s="117"/>
      <c r="E23" s="64"/>
      <c r="F23" s="64"/>
      <c r="G23" s="3"/>
      <c r="H23" s="3"/>
      <c r="I23" s="3"/>
      <c r="J23" s="3"/>
      <c r="K23" s="64"/>
      <c r="L23" s="64"/>
      <c r="M23" s="121"/>
      <c r="N23" s="121"/>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row>
    <row r="24" customFormat="false" ht="5.1" hidden="false" customHeight="true" outlineLevel="0" collapsed="false">
      <c r="A24" s="74"/>
      <c r="B24" s="74"/>
      <c r="C24" s="74"/>
      <c r="D24" s="74"/>
      <c r="E24" s="74"/>
      <c r="F24" s="74"/>
      <c r="G24" s="74"/>
      <c r="H24" s="74"/>
      <c r="I24" s="74"/>
      <c r="J24" s="74"/>
      <c r="K24" s="74"/>
      <c r="L24" s="74"/>
      <c r="M24" s="74"/>
      <c r="N24" s="74"/>
      <c r="O24" s="74"/>
      <c r="P24" s="74"/>
      <c r="Q24" s="74"/>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row>
    <row r="25" s="3" customFormat="true" ht="28.8" hidden="false" customHeight="true" outlineLevel="0" collapsed="false">
      <c r="A25" s="2" t="s">
        <v>16</v>
      </c>
      <c r="B25" s="2" t="s">
        <v>16</v>
      </c>
      <c r="C25" s="2" t="s">
        <v>16</v>
      </c>
      <c r="D25" s="2" t="s">
        <v>16</v>
      </c>
      <c r="E25" s="2" t="s">
        <v>16</v>
      </c>
      <c r="F25" s="2" t="s">
        <v>16</v>
      </c>
      <c r="G25" s="2" t="s">
        <v>16</v>
      </c>
      <c r="H25" s="2" t="s">
        <v>16</v>
      </c>
      <c r="I25" s="2" t="s">
        <v>16</v>
      </c>
      <c r="J25" s="2" t="s">
        <v>16</v>
      </c>
      <c r="K25" s="2" t="s">
        <v>16</v>
      </c>
      <c r="L25" s="2" t="s">
        <v>16</v>
      </c>
      <c r="M25" s="2" t="s">
        <v>16</v>
      </c>
      <c r="N25" s="2" t="s">
        <v>16</v>
      </c>
      <c r="O25" s="2" t="s">
        <v>16</v>
      </c>
      <c r="P25" s="2" t="s">
        <v>16</v>
      </c>
      <c r="Q25" s="2" t="s">
        <v>16</v>
      </c>
    </row>
  </sheetData>
  <mergeCells count="24">
    <mergeCell ref="A1:F1"/>
    <mergeCell ref="B2:D2"/>
    <mergeCell ref="A3:Q3"/>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A21:Q21"/>
    <mergeCell ref="B23:D23"/>
    <mergeCell ref="A24:Q24"/>
    <mergeCell ref="A25:Q25"/>
  </mergeCells>
  <printOptions headings="false" gridLines="false" gridLinesSet="true" horizontalCentered="false" verticalCentered="false"/>
  <pageMargins left="0.7875" right="0.7875" top="0.7875" bottom="0.78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7"/>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N21" activeCellId="0" sqref="N21"/>
    </sheetView>
  </sheetViews>
  <sheetFormatPr defaultColWidth="12.625" defaultRowHeight="12.8" zeroHeight="false" outlineLevelRow="0" outlineLevelCol="0"/>
  <sheetData>
    <row r="1" customFormat="false" ht="28.8" hidden="false" customHeight="true" outlineLevel="0" collapsed="false">
      <c r="A1" s="99" t="s">
        <v>348</v>
      </c>
      <c r="B1" s="99"/>
      <c r="C1" s="99"/>
      <c r="D1" s="99"/>
      <c r="E1" s="99"/>
      <c r="F1" s="99"/>
      <c r="G1" s="100"/>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row>
    <row r="2" customFormat="false" ht="13.1" hidden="false" customHeight="true" outlineLevel="0" collapsed="false">
      <c r="A2" s="37" t="s">
        <v>27</v>
      </c>
      <c r="B2" s="37" t="s">
        <v>28</v>
      </c>
      <c r="C2" s="37"/>
      <c r="D2" s="37"/>
      <c r="E2" s="37" t="s">
        <v>29</v>
      </c>
      <c r="F2" s="37" t="s">
        <v>30</v>
      </c>
      <c r="G2" s="100"/>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customFormat="false" ht="5.1" hidden="false" customHeight="true" outlineLevel="0" collapsed="false">
      <c r="A3" s="74"/>
      <c r="B3" s="74"/>
      <c r="C3" s="74"/>
      <c r="D3" s="74"/>
      <c r="E3" s="74"/>
      <c r="F3" s="74"/>
      <c r="G3" s="74"/>
      <c r="H3" s="74"/>
      <c r="I3" s="74"/>
      <c r="J3" s="74"/>
      <c r="K3" s="74"/>
      <c r="L3" s="74"/>
      <c r="M3" s="74"/>
      <c r="N3" s="74"/>
      <c r="O3" s="74"/>
      <c r="P3" s="74"/>
      <c r="Q3" s="74"/>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row>
    <row r="4" customFormat="false" ht="14.75" hidden="false" customHeight="true" outlineLevel="0" collapsed="false">
      <c r="A4" s="39"/>
      <c r="B4" s="101" t="s">
        <v>349</v>
      </c>
      <c r="C4" s="101"/>
      <c r="D4" s="101"/>
      <c r="E4" s="102"/>
      <c r="F4" s="42" t="n">
        <f aca="false">E4*A4</f>
        <v>0</v>
      </c>
      <c r="G4" s="103" t="s">
        <v>33</v>
      </c>
      <c r="H4" s="104" t="s">
        <v>34</v>
      </c>
      <c r="I4" s="45" t="s">
        <v>35</v>
      </c>
      <c r="J4" s="46" t="s">
        <v>36</v>
      </c>
      <c r="K4" s="45" t="s">
        <v>37</v>
      </c>
      <c r="L4" s="46" t="s">
        <v>38</v>
      </c>
      <c r="M4" s="45" t="s">
        <v>39</v>
      </c>
      <c r="N4" s="46" t="s">
        <v>40</v>
      </c>
      <c r="O4" s="45" t="s">
        <v>41</v>
      </c>
      <c r="P4" s="46" t="s">
        <v>42</v>
      </c>
      <c r="Q4" s="47" t="s">
        <v>43</v>
      </c>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row>
    <row r="5" customFormat="false" ht="14.75" hidden="false" customHeight="true" outlineLevel="0" collapsed="false">
      <c r="A5" s="180" t="n">
        <v>1</v>
      </c>
      <c r="B5" s="48" t="s">
        <v>350</v>
      </c>
      <c r="C5" s="48" t="n">
        <v>165</v>
      </c>
      <c r="D5" s="48" t="n">
        <v>215</v>
      </c>
      <c r="E5" s="343" t="n">
        <f aca="false">$Q$5</f>
        <v>247.5</v>
      </c>
      <c r="F5" s="42" t="n">
        <f aca="false">E5*A5</f>
        <v>247.5</v>
      </c>
      <c r="G5" s="49" t="s">
        <v>350</v>
      </c>
      <c r="H5" s="50" t="n">
        <v>247.5</v>
      </c>
      <c r="I5" s="138" t="n">
        <f aca="false">'INCREASE, LABOR, 911, WARRANTY,'!$A$6</f>
        <v>1</v>
      </c>
      <c r="J5" s="105" t="n">
        <f aca="false">I5*H5</f>
        <v>247.5</v>
      </c>
      <c r="K5" s="138" t="n">
        <f aca="false">'INCREASE, LABOR, 911, WARRANTY,'!$A$6</f>
        <v>1</v>
      </c>
      <c r="L5" s="105" t="n">
        <f aca="false">J5*K5</f>
        <v>247.5</v>
      </c>
      <c r="M5" s="138" t="n">
        <f aca="false">'INCREASE, LABOR, 911, WARRANTY,'!$A$6</f>
        <v>1</v>
      </c>
      <c r="N5" s="105" t="n">
        <f aca="false">L5*M5</f>
        <v>247.5</v>
      </c>
      <c r="O5" s="106" t="n">
        <v>1</v>
      </c>
      <c r="P5" s="107" t="n">
        <v>0</v>
      </c>
      <c r="Q5" s="108" t="n">
        <f aca="false">(N5*O5)+(O5*P5)</f>
        <v>247.5</v>
      </c>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row>
    <row r="6" customFormat="false" ht="14.75" hidden="false" customHeight="true" outlineLevel="0" collapsed="false">
      <c r="A6" s="39" t="n">
        <v>2</v>
      </c>
      <c r="B6" s="48" t="s">
        <v>46</v>
      </c>
      <c r="C6" s="48"/>
      <c r="D6" s="48"/>
      <c r="E6" s="102" t="n">
        <f aca="false">'INCREASE, LABOR, 911, WARRANTY,'!$C$5</f>
        <v>175</v>
      </c>
      <c r="F6" s="42" t="n">
        <f aca="false">E6*A6</f>
        <v>350</v>
      </c>
      <c r="G6" s="109" t="s">
        <v>350</v>
      </c>
      <c r="H6" s="110" t="n">
        <v>225</v>
      </c>
      <c r="I6" s="3"/>
      <c r="J6" s="3"/>
      <c r="K6" s="3"/>
      <c r="L6" s="3"/>
      <c r="M6" s="3"/>
      <c r="N6" s="3"/>
      <c r="O6" s="3"/>
      <c r="P6" s="67" t="s">
        <v>51</v>
      </c>
      <c r="Q6" s="62" t="n">
        <f aca="false">SUM(Q5:Q5)</f>
        <v>247.5</v>
      </c>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row>
    <row r="7" customFormat="false" ht="13.1" hidden="false" customHeight="true" outlineLevel="0" collapsed="false">
      <c r="A7" s="39"/>
      <c r="B7" s="48"/>
      <c r="C7" s="48"/>
      <c r="D7" s="48"/>
      <c r="E7" s="102"/>
      <c r="F7" s="111" t="n">
        <f aca="false">SUM(F5:F6)</f>
        <v>597.5</v>
      </c>
      <c r="G7" s="3"/>
      <c r="H7" s="3"/>
      <c r="I7" s="3"/>
      <c r="J7" s="64"/>
      <c r="K7" s="67"/>
      <c r="L7" s="68"/>
      <c r="M7" s="64"/>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row>
    <row r="8" customFormat="false" ht="13.1" hidden="false" customHeight="true" outlineLevel="0" collapsed="false">
      <c r="A8" s="39"/>
      <c r="B8" s="48"/>
      <c r="C8" s="48"/>
      <c r="D8" s="48"/>
      <c r="E8" s="102"/>
      <c r="F8" s="111"/>
      <c r="G8" s="64"/>
      <c r="H8" s="64"/>
      <c r="I8" s="66"/>
      <c r="J8" s="64"/>
      <c r="K8" s="64"/>
      <c r="L8" s="64"/>
      <c r="M8" s="64"/>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row>
    <row r="9" s="3" customFormat="true" ht="14.4" hidden="false" customHeight="true" outlineLevel="0" collapsed="false">
      <c r="A9" s="112"/>
      <c r="B9" s="113"/>
      <c r="C9" s="113"/>
      <c r="D9" s="113"/>
      <c r="E9" s="114"/>
      <c r="F9" s="115"/>
      <c r="G9" s="116"/>
    </row>
    <row r="10" customFormat="false" ht="5.1" hidden="false" customHeight="true" outlineLevel="0" collapsed="false">
      <c r="A10" s="74"/>
      <c r="B10" s="74"/>
      <c r="C10" s="74"/>
      <c r="D10" s="74"/>
      <c r="E10" s="74"/>
      <c r="F10" s="74"/>
      <c r="G10" s="74"/>
      <c r="H10" s="74"/>
      <c r="I10" s="74"/>
      <c r="J10" s="74"/>
      <c r="K10" s="74"/>
      <c r="L10" s="74"/>
      <c r="M10" s="74"/>
      <c r="N10" s="74"/>
      <c r="O10" s="74"/>
      <c r="P10" s="74"/>
      <c r="Q10" s="74"/>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row>
    <row r="11" s="3" customFormat="true" ht="14.4" hidden="false" customHeight="true" outlineLevel="0" collapsed="false">
      <c r="A11" s="91"/>
      <c r="B11" s="92" t="s">
        <v>28</v>
      </c>
      <c r="C11" s="91"/>
      <c r="D11" s="91"/>
      <c r="E11" s="93"/>
      <c r="F11" s="91"/>
      <c r="H11" s="94"/>
      <c r="K11" s="95"/>
      <c r="N11" s="94"/>
      <c r="Q11" s="95"/>
      <c r="T11" s="94"/>
      <c r="W11" s="95"/>
      <c r="Z11" s="94"/>
      <c r="AC11" s="95"/>
      <c r="AF11" s="94"/>
      <c r="AI11" s="95"/>
      <c r="AL11" s="94"/>
      <c r="AO11" s="95"/>
      <c r="AR11" s="94"/>
      <c r="AU11" s="95"/>
      <c r="AX11" s="94"/>
      <c r="BA11" s="95"/>
      <c r="BD11" s="94"/>
      <c r="BG11" s="95"/>
      <c r="BJ11" s="94"/>
      <c r="BM11" s="95"/>
      <c r="BP11" s="94"/>
      <c r="BS11" s="95"/>
      <c r="BV11" s="94"/>
      <c r="BY11" s="95"/>
      <c r="CB11" s="94"/>
      <c r="CE11" s="95"/>
      <c r="CH11" s="94"/>
      <c r="CK11" s="95"/>
      <c r="CN11" s="94"/>
      <c r="CQ11" s="95"/>
      <c r="CT11" s="94"/>
      <c r="CW11" s="95"/>
      <c r="CZ11" s="94"/>
      <c r="DC11" s="95"/>
      <c r="DF11" s="94"/>
      <c r="DI11" s="95"/>
      <c r="DL11" s="94"/>
      <c r="DO11" s="95"/>
      <c r="DR11" s="94"/>
      <c r="DU11" s="95"/>
      <c r="DX11" s="94"/>
      <c r="EA11" s="95"/>
      <c r="ED11" s="94"/>
      <c r="EG11" s="95"/>
      <c r="EJ11" s="94"/>
      <c r="EM11" s="95"/>
      <c r="EP11" s="94"/>
      <c r="ES11" s="95"/>
      <c r="EV11" s="94"/>
      <c r="EY11" s="95"/>
      <c r="FB11" s="94"/>
      <c r="FE11" s="95"/>
      <c r="FH11" s="94"/>
      <c r="FK11" s="95"/>
      <c r="FN11" s="94"/>
      <c r="FQ11" s="95"/>
      <c r="FT11" s="94"/>
      <c r="FW11" s="95"/>
      <c r="FZ11" s="94"/>
      <c r="GC11" s="95"/>
      <c r="GF11" s="94"/>
      <c r="GI11" s="95"/>
      <c r="GL11" s="94"/>
      <c r="GO11" s="95"/>
      <c r="GR11" s="94"/>
      <c r="GU11" s="95"/>
      <c r="GX11" s="94"/>
      <c r="HA11" s="95"/>
      <c r="HD11" s="94"/>
      <c r="HG11" s="95"/>
      <c r="HJ11" s="94"/>
      <c r="HM11" s="95"/>
      <c r="HP11" s="94"/>
      <c r="HS11" s="95"/>
      <c r="HV11" s="94"/>
      <c r="HY11" s="95"/>
      <c r="IB11" s="94"/>
      <c r="IE11" s="95"/>
      <c r="IH11" s="94"/>
      <c r="IK11" s="95"/>
      <c r="IN11" s="94"/>
      <c r="IQ11" s="95"/>
      <c r="IT11" s="94"/>
    </row>
    <row r="12" customFormat="false" ht="92.9" hidden="false" customHeight="true" outlineLevel="0" collapsed="false">
      <c r="A12" s="117"/>
      <c r="B12" s="117" t="s">
        <v>85</v>
      </c>
      <c r="C12" s="117"/>
      <c r="D12" s="117"/>
      <c r="E12" s="117"/>
      <c r="F12" s="117"/>
      <c r="G12" s="117"/>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row>
    <row r="13" s="3" customFormat="true" ht="14.4" hidden="false" customHeight="true" outlineLevel="0" collapsed="false">
      <c r="A13" s="118"/>
      <c r="B13" s="92"/>
      <c r="C13" s="91"/>
      <c r="D13" s="91"/>
      <c r="E13" s="93"/>
      <c r="F13" s="91"/>
      <c r="H13" s="94"/>
      <c r="K13" s="95"/>
      <c r="N13" s="94"/>
      <c r="Q13" s="95"/>
      <c r="T13" s="94"/>
      <c r="W13" s="95"/>
      <c r="Z13" s="94"/>
      <c r="AC13" s="95"/>
      <c r="AF13" s="94"/>
      <c r="AI13" s="95"/>
      <c r="AL13" s="94"/>
      <c r="AO13" s="95"/>
      <c r="AR13" s="94"/>
      <c r="AU13" s="95"/>
      <c r="AX13" s="94"/>
      <c r="BA13" s="95"/>
      <c r="BD13" s="94"/>
      <c r="BG13" s="95"/>
      <c r="BJ13" s="94"/>
      <c r="BM13" s="95"/>
      <c r="BP13" s="94"/>
      <c r="BS13" s="95"/>
      <c r="BV13" s="94"/>
      <c r="BY13" s="95"/>
      <c r="CB13" s="94"/>
      <c r="CE13" s="95"/>
      <c r="CH13" s="94"/>
      <c r="CK13" s="95"/>
      <c r="CN13" s="94"/>
      <c r="CQ13" s="95"/>
      <c r="CT13" s="94"/>
      <c r="CW13" s="95"/>
      <c r="CZ13" s="94"/>
      <c r="DC13" s="95"/>
      <c r="DF13" s="94"/>
      <c r="DI13" s="95"/>
      <c r="DL13" s="94"/>
      <c r="DO13" s="95"/>
      <c r="DR13" s="94"/>
      <c r="DU13" s="95"/>
      <c r="DX13" s="94"/>
      <c r="EA13" s="95"/>
      <c r="ED13" s="94"/>
      <c r="EG13" s="95"/>
      <c r="EJ13" s="94"/>
      <c r="EM13" s="95"/>
      <c r="EP13" s="94"/>
      <c r="ES13" s="95"/>
      <c r="EV13" s="94"/>
      <c r="EY13" s="95"/>
      <c r="FB13" s="94"/>
      <c r="FE13" s="95"/>
      <c r="FH13" s="94"/>
      <c r="FK13" s="95"/>
      <c r="FN13" s="94"/>
      <c r="FQ13" s="95"/>
      <c r="FT13" s="94"/>
      <c r="FW13" s="95"/>
      <c r="FZ13" s="94"/>
      <c r="GC13" s="95"/>
      <c r="GF13" s="94"/>
      <c r="GI13" s="95"/>
      <c r="GL13" s="94"/>
      <c r="GO13" s="95"/>
      <c r="GR13" s="94"/>
      <c r="GU13" s="95"/>
      <c r="GX13" s="94"/>
      <c r="HA13" s="95"/>
      <c r="HD13" s="94"/>
      <c r="HG13" s="95"/>
      <c r="HJ13" s="94"/>
      <c r="HM13" s="95"/>
      <c r="HP13" s="94"/>
      <c r="HS13" s="95"/>
      <c r="HV13" s="94"/>
      <c r="HY13" s="95"/>
      <c r="IB13" s="94"/>
      <c r="IE13" s="95"/>
      <c r="IH13" s="94"/>
      <c r="IK13" s="95"/>
      <c r="IN13" s="94"/>
      <c r="IQ13" s="95"/>
      <c r="IT13" s="94"/>
    </row>
    <row r="14" customFormat="false" ht="31.45" hidden="false" customHeight="true" outlineLevel="0" collapsed="false">
      <c r="A14" s="119" t="s">
        <v>16</v>
      </c>
      <c r="B14" s="119"/>
      <c r="C14" s="119"/>
      <c r="D14" s="119"/>
      <c r="E14" s="119"/>
      <c r="F14" s="119"/>
      <c r="G14" s="119"/>
      <c r="H14" s="119"/>
      <c r="I14" s="119"/>
      <c r="J14" s="119"/>
      <c r="K14" s="98"/>
      <c r="L14" s="98"/>
      <c r="M14" s="98"/>
      <c r="N14" s="98"/>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row>
    <row r="17" customFormat="false" ht="12.8" hidden="false" customHeight="false" outlineLevel="0" collapsed="false">
      <c r="A17" s="319"/>
    </row>
  </sheetData>
  <mergeCells count="12">
    <mergeCell ref="A1:F1"/>
    <mergeCell ref="B2:D2"/>
    <mergeCell ref="A3:Q3"/>
    <mergeCell ref="B4:D4"/>
    <mergeCell ref="B5:D5"/>
    <mergeCell ref="B6:D6"/>
    <mergeCell ref="B7:D7"/>
    <mergeCell ref="B8:D8"/>
    <mergeCell ref="B9:D9"/>
    <mergeCell ref="A10:Q10"/>
    <mergeCell ref="B12:D12"/>
    <mergeCell ref="A14:J14"/>
  </mergeCells>
  <printOptions headings="false" gridLines="false" gridLinesSet="true" horizontalCentered="false" verticalCentered="false"/>
  <pageMargins left="0.7875" right="0.7875" top="0.7875" bottom="0.78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T36"/>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O25" activeCellId="0" sqref="O25"/>
    </sheetView>
  </sheetViews>
  <sheetFormatPr defaultColWidth="11.9765625" defaultRowHeight="12.8" zeroHeight="false" outlineLevelRow="0" outlineLevelCol="0"/>
  <cols>
    <col collapsed="false" customWidth="true" hidden="false" outlineLevel="0" max="3" min="1" style="3" width="10.46"/>
    <col collapsed="false" customWidth="true" hidden="false" outlineLevel="0" max="4" min="4" style="3" width="30.46"/>
    <col collapsed="false" customWidth="true" hidden="false" outlineLevel="0" max="5" min="5" style="3" width="13.48"/>
    <col collapsed="false" customWidth="true" hidden="false" outlineLevel="0" max="6" min="6" style="3" width="16.48"/>
    <col collapsed="false" customWidth="true" hidden="false" outlineLevel="0" max="257" min="7" style="3" width="10.46"/>
  </cols>
  <sheetData>
    <row r="1" customFormat="false" ht="28.8" hidden="false" customHeight="true" outlineLevel="0" collapsed="false">
      <c r="A1" s="445" t="s">
        <v>351</v>
      </c>
      <c r="B1" s="445"/>
      <c r="C1" s="445"/>
      <c r="D1" s="445"/>
      <c r="E1" s="445"/>
      <c r="F1" s="445"/>
    </row>
    <row r="2" s="246" customFormat="true" ht="12.45" hidden="false" customHeight="true" outlineLevel="0" collapsed="false">
      <c r="A2" s="37" t="s">
        <v>27</v>
      </c>
      <c r="B2" s="37" t="s">
        <v>28</v>
      </c>
      <c r="C2" s="37"/>
      <c r="D2" s="37"/>
      <c r="E2" s="37" t="s">
        <v>29</v>
      </c>
      <c r="F2" s="37" t="s">
        <v>30</v>
      </c>
    </row>
    <row r="3" customFormat="false" ht="5.1" hidden="false" customHeight="true" outlineLevel="0" collapsed="false">
      <c r="A3" s="74"/>
      <c r="B3" s="74"/>
      <c r="C3" s="74"/>
      <c r="D3" s="74"/>
      <c r="E3" s="74"/>
      <c r="F3" s="74"/>
      <c r="G3" s="74"/>
      <c r="H3" s="74"/>
      <c r="I3" s="74"/>
      <c r="J3" s="74"/>
      <c r="K3" s="74"/>
      <c r="L3" s="74"/>
      <c r="M3" s="74"/>
      <c r="N3" s="74"/>
      <c r="O3" s="74"/>
      <c r="P3" s="74"/>
      <c r="Q3" s="74"/>
    </row>
    <row r="4" customFormat="false" ht="12.95" hidden="false" customHeight="true" outlineLevel="0" collapsed="false">
      <c r="A4" s="446"/>
      <c r="B4" s="40" t="s">
        <v>352</v>
      </c>
      <c r="C4" s="40" t="n">
        <v>165</v>
      </c>
      <c r="D4" s="40" t="n">
        <v>215</v>
      </c>
      <c r="E4" s="200"/>
      <c r="F4" s="223"/>
      <c r="G4" s="64"/>
      <c r="H4" s="64"/>
    </row>
    <row r="5" customFormat="false" ht="12.95" hidden="false" customHeight="true" outlineLevel="0" collapsed="false">
      <c r="A5" s="447" t="n">
        <v>1</v>
      </c>
      <c r="B5" s="48" t="s">
        <v>91</v>
      </c>
      <c r="C5" s="48"/>
      <c r="D5" s="48"/>
      <c r="E5" s="362" t="n">
        <v>276</v>
      </c>
      <c r="F5" s="226" t="n">
        <f aca="false">A5*E5</f>
        <v>276</v>
      </c>
      <c r="G5" s="64"/>
      <c r="H5" s="64"/>
    </row>
    <row r="6" customFormat="false" ht="12.95" hidden="false" customHeight="true" outlineLevel="0" collapsed="false">
      <c r="A6" s="448" t="n">
        <v>1</v>
      </c>
      <c r="B6" s="48" t="s">
        <v>46</v>
      </c>
      <c r="C6" s="48"/>
      <c r="D6" s="48"/>
      <c r="E6" s="102" t="n">
        <f aca="false">'INCREASE, LABOR, 911, WARRANTY,'!$C$5</f>
        <v>175</v>
      </c>
      <c r="F6" s="226" t="n">
        <f aca="false">A6*E6</f>
        <v>175</v>
      </c>
      <c r="G6" s="449"/>
      <c r="H6" s="64"/>
    </row>
    <row r="7" customFormat="false" ht="12.95" hidden="false" customHeight="true" outlineLevel="0" collapsed="false">
      <c r="A7" s="448"/>
      <c r="B7" s="189"/>
      <c r="C7" s="189"/>
      <c r="D7" s="189"/>
      <c r="E7" s="102"/>
      <c r="F7" s="370" t="n">
        <f aca="false">SUM(F5:F6)</f>
        <v>451</v>
      </c>
      <c r="G7" s="449"/>
      <c r="H7" s="64"/>
    </row>
    <row r="8" customFormat="false" ht="12.95" hidden="false" customHeight="true" outlineLevel="0" collapsed="false">
      <c r="A8" s="448"/>
      <c r="B8" s="189"/>
      <c r="C8" s="189"/>
      <c r="D8" s="189"/>
      <c r="E8" s="102"/>
      <c r="F8" s="226"/>
      <c r="G8" s="449"/>
      <c r="H8" s="64"/>
    </row>
    <row r="9" customFormat="false" ht="5.1" hidden="false" customHeight="true" outlineLevel="0" collapsed="false">
      <c r="A9" s="318"/>
      <c r="B9" s="318"/>
      <c r="C9" s="318"/>
      <c r="D9" s="318"/>
      <c r="E9" s="318"/>
      <c r="F9" s="318"/>
      <c r="G9" s="318"/>
      <c r="H9" s="318"/>
      <c r="I9" s="318"/>
      <c r="J9" s="318"/>
      <c r="K9" s="318"/>
      <c r="L9" s="318"/>
      <c r="M9" s="318"/>
      <c r="N9" s="318"/>
      <c r="O9" s="318"/>
      <c r="P9" s="318"/>
      <c r="Q9" s="318"/>
    </row>
    <row r="10" s="3" customFormat="true" ht="14.4" hidden="false" customHeight="true" outlineLevel="0" collapsed="false">
      <c r="A10" s="91"/>
      <c r="B10" s="92" t="s">
        <v>28</v>
      </c>
      <c r="C10" s="91"/>
      <c r="D10" s="91"/>
      <c r="E10" s="93"/>
      <c r="F10" s="91"/>
      <c r="G10" s="64"/>
      <c r="H10" s="450"/>
      <c r="K10" s="95"/>
      <c r="N10" s="94"/>
      <c r="Q10" s="95"/>
      <c r="T10" s="94"/>
      <c r="W10" s="95"/>
      <c r="Z10" s="94"/>
      <c r="AC10" s="95"/>
      <c r="AF10" s="94"/>
      <c r="AI10" s="95"/>
      <c r="AL10" s="94"/>
      <c r="AO10" s="95"/>
      <c r="AR10" s="94"/>
      <c r="AU10" s="95"/>
      <c r="AX10" s="94"/>
      <c r="BA10" s="95"/>
      <c r="BD10" s="94"/>
      <c r="BG10" s="95"/>
      <c r="BJ10" s="94"/>
      <c r="BM10" s="95"/>
      <c r="BP10" s="94"/>
      <c r="BS10" s="95"/>
      <c r="BV10" s="94"/>
      <c r="BY10" s="95"/>
      <c r="CB10" s="94"/>
      <c r="CE10" s="95"/>
      <c r="CH10" s="94"/>
      <c r="CK10" s="95"/>
      <c r="CN10" s="94"/>
      <c r="CQ10" s="95"/>
      <c r="CT10" s="94"/>
      <c r="CW10" s="95"/>
      <c r="CZ10" s="94"/>
      <c r="DC10" s="95"/>
      <c r="DF10" s="94"/>
      <c r="DI10" s="95"/>
      <c r="DL10" s="94"/>
      <c r="DO10" s="95"/>
      <c r="DR10" s="94"/>
      <c r="DU10" s="95"/>
      <c r="DX10" s="94"/>
      <c r="EA10" s="95"/>
      <c r="ED10" s="94"/>
      <c r="EG10" s="95"/>
      <c r="EJ10" s="94"/>
      <c r="EM10" s="95"/>
      <c r="EP10" s="94"/>
      <c r="ES10" s="95"/>
      <c r="EV10" s="94"/>
      <c r="EY10" s="95"/>
      <c r="FB10" s="94"/>
      <c r="FE10" s="95"/>
      <c r="FH10" s="94"/>
      <c r="FK10" s="95"/>
      <c r="FN10" s="94"/>
      <c r="FQ10" s="95"/>
      <c r="FT10" s="94"/>
      <c r="FW10" s="95"/>
      <c r="FZ10" s="94"/>
      <c r="GC10" s="95"/>
      <c r="GF10" s="94"/>
      <c r="GI10" s="95"/>
      <c r="GL10" s="94"/>
      <c r="GO10" s="95"/>
      <c r="GR10" s="94"/>
      <c r="GU10" s="95"/>
      <c r="GX10" s="94"/>
      <c r="HA10" s="95"/>
      <c r="HD10" s="94"/>
      <c r="HG10" s="95"/>
      <c r="HJ10" s="94"/>
      <c r="HM10" s="95"/>
      <c r="HP10" s="94"/>
      <c r="HS10" s="95"/>
      <c r="HV10" s="94"/>
      <c r="HY10" s="95"/>
      <c r="IB10" s="94"/>
      <c r="IE10" s="95"/>
      <c r="IH10" s="94"/>
      <c r="IK10" s="95"/>
      <c r="IN10" s="94"/>
      <c r="IQ10" s="95"/>
      <c r="IT10" s="94"/>
    </row>
    <row r="11" customFormat="false" ht="33.25" hidden="false" customHeight="true" outlineLevel="0" collapsed="false">
      <c r="A11" s="451"/>
      <c r="B11" s="329" t="s">
        <v>353</v>
      </c>
      <c r="C11" s="329"/>
      <c r="D11" s="329"/>
      <c r="E11" s="451"/>
      <c r="F11" s="451"/>
      <c r="G11" s="64"/>
      <c r="H11" s="64"/>
    </row>
    <row r="12" s="3" customFormat="true" ht="14.4" hidden="false" customHeight="true" outlineLevel="0" collapsed="false">
      <c r="A12" s="91"/>
      <c r="B12" s="92"/>
      <c r="C12" s="91"/>
      <c r="D12" s="91"/>
      <c r="E12" s="93"/>
      <c r="F12" s="91"/>
      <c r="G12" s="64"/>
      <c r="H12" s="450"/>
      <c r="K12" s="95"/>
      <c r="N12" s="94"/>
      <c r="Q12" s="95"/>
      <c r="T12" s="94"/>
      <c r="W12" s="95"/>
      <c r="Z12" s="94"/>
      <c r="AC12" s="95"/>
      <c r="AF12" s="94"/>
      <c r="AI12" s="95"/>
      <c r="AL12" s="94"/>
      <c r="AO12" s="95"/>
      <c r="AR12" s="94"/>
      <c r="AU12" s="95"/>
      <c r="AX12" s="94"/>
      <c r="BA12" s="95"/>
      <c r="BD12" s="94"/>
      <c r="BG12" s="95"/>
      <c r="BJ12" s="94"/>
      <c r="BM12" s="95"/>
      <c r="BP12" s="94"/>
      <c r="BS12" s="95"/>
      <c r="BV12" s="94"/>
      <c r="BY12" s="95"/>
      <c r="CB12" s="94"/>
      <c r="CE12" s="95"/>
      <c r="CH12" s="94"/>
      <c r="CK12" s="95"/>
      <c r="CN12" s="94"/>
      <c r="CQ12" s="95"/>
      <c r="CT12" s="94"/>
      <c r="CW12" s="95"/>
      <c r="CZ12" s="94"/>
      <c r="DC12" s="95"/>
      <c r="DF12" s="94"/>
      <c r="DI12" s="95"/>
      <c r="DL12" s="94"/>
      <c r="DO12" s="95"/>
      <c r="DR12" s="94"/>
      <c r="DU12" s="95"/>
      <c r="DX12" s="94"/>
      <c r="EA12" s="95"/>
      <c r="ED12" s="94"/>
      <c r="EG12" s="95"/>
      <c r="EJ12" s="94"/>
      <c r="EM12" s="95"/>
      <c r="EP12" s="94"/>
      <c r="ES12" s="95"/>
      <c r="EV12" s="94"/>
      <c r="EY12" s="95"/>
      <c r="FB12" s="94"/>
      <c r="FE12" s="95"/>
      <c r="FH12" s="94"/>
      <c r="FK12" s="95"/>
      <c r="FN12" s="94"/>
      <c r="FQ12" s="95"/>
      <c r="FT12" s="94"/>
      <c r="FW12" s="95"/>
      <c r="FZ12" s="94"/>
      <c r="GC12" s="95"/>
      <c r="GF12" s="94"/>
      <c r="GI12" s="95"/>
      <c r="GL12" s="94"/>
      <c r="GO12" s="95"/>
      <c r="GR12" s="94"/>
      <c r="GU12" s="95"/>
      <c r="GX12" s="94"/>
      <c r="HA12" s="95"/>
      <c r="HD12" s="94"/>
      <c r="HG12" s="95"/>
      <c r="HJ12" s="94"/>
      <c r="HM12" s="95"/>
      <c r="HP12" s="94"/>
      <c r="HS12" s="95"/>
      <c r="HV12" s="94"/>
      <c r="HY12" s="95"/>
      <c r="IB12" s="94"/>
      <c r="IE12" s="95"/>
      <c r="IH12" s="94"/>
      <c r="IK12" s="95"/>
      <c r="IN12" s="94"/>
      <c r="IQ12" s="95"/>
      <c r="IT12" s="94"/>
    </row>
    <row r="13" customFormat="false" ht="5.1" hidden="false" customHeight="true" outlineLevel="0" collapsed="false">
      <c r="A13" s="318"/>
      <c r="B13" s="318"/>
      <c r="C13" s="318"/>
      <c r="D13" s="318"/>
      <c r="E13" s="318"/>
      <c r="F13" s="318"/>
      <c r="G13" s="318"/>
      <c r="H13" s="318"/>
      <c r="I13" s="318"/>
      <c r="J13" s="318"/>
      <c r="K13" s="318"/>
      <c r="L13" s="318"/>
      <c r="M13" s="318"/>
      <c r="N13" s="318"/>
      <c r="O13" s="318"/>
      <c r="P13" s="318"/>
      <c r="Q13" s="318"/>
    </row>
    <row r="14" customFormat="false" ht="28.8" hidden="false" customHeight="true" outlineLevel="0" collapsed="false">
      <c r="A14" s="445" t="s">
        <v>354</v>
      </c>
      <c r="B14" s="445"/>
      <c r="C14" s="445"/>
      <c r="D14" s="445"/>
      <c r="E14" s="445"/>
      <c r="F14" s="445"/>
      <c r="G14" s="64"/>
      <c r="H14" s="64"/>
    </row>
    <row r="15" s="246" customFormat="true" ht="14.65" hidden="false" customHeight="true" outlineLevel="0" collapsed="false">
      <c r="A15" s="37" t="s">
        <v>27</v>
      </c>
      <c r="B15" s="37" t="s">
        <v>28</v>
      </c>
      <c r="C15" s="37"/>
      <c r="D15" s="37"/>
      <c r="E15" s="37" t="s">
        <v>29</v>
      </c>
      <c r="F15" s="37" t="s">
        <v>30</v>
      </c>
    </row>
    <row r="16" customFormat="false" ht="14.75" hidden="false" customHeight="true" outlineLevel="0" collapsed="false">
      <c r="A16" s="39"/>
      <c r="B16" s="101" t="s">
        <v>355</v>
      </c>
      <c r="C16" s="101"/>
      <c r="D16" s="101"/>
      <c r="E16" s="102"/>
      <c r="F16" s="223"/>
      <c r="G16" s="64"/>
      <c r="H16" s="64"/>
    </row>
    <row r="17" customFormat="false" ht="14.75" hidden="false" customHeight="true" outlineLevel="0" collapsed="false">
      <c r="A17" s="180" t="n">
        <v>1</v>
      </c>
      <c r="B17" s="48" t="s">
        <v>91</v>
      </c>
      <c r="C17" s="48"/>
      <c r="D17" s="48"/>
      <c r="E17" s="102" t="n">
        <f aca="false">H17</f>
        <v>181</v>
      </c>
      <c r="F17" s="226" t="n">
        <f aca="false">A17*E17</f>
        <v>181</v>
      </c>
      <c r="G17" s="64"/>
      <c r="H17" s="452" t="n">
        <v>181</v>
      </c>
      <c r="I17" s="453" t="s">
        <v>356</v>
      </c>
      <c r="J17" s="453"/>
      <c r="K17" s="453"/>
      <c r="L17" s="453"/>
    </row>
    <row r="18" customFormat="false" ht="14.75" hidden="false" customHeight="true" outlineLevel="0" collapsed="false">
      <c r="A18" s="39" t="n">
        <v>1</v>
      </c>
      <c r="B18" s="48" t="s">
        <v>46</v>
      </c>
      <c r="C18" s="48"/>
      <c r="D18" s="48"/>
      <c r="E18" s="102" t="n">
        <f aca="false">'INCREASE, LABOR, 911, WARRANTY,'!$C$5</f>
        <v>175</v>
      </c>
      <c r="F18" s="223" t="n">
        <f aca="false">A18*E18</f>
        <v>175</v>
      </c>
      <c r="G18" s="64"/>
      <c r="H18" s="64"/>
    </row>
    <row r="19" customFormat="false" ht="14.75" hidden="false" customHeight="true" outlineLevel="0" collapsed="false">
      <c r="A19" s="39"/>
      <c r="B19" s="189"/>
      <c r="C19" s="189"/>
      <c r="D19" s="189"/>
      <c r="E19" s="102"/>
      <c r="F19" s="370" t="n">
        <f aca="false">SUM(F17:F18)</f>
        <v>356</v>
      </c>
      <c r="G19" s="64"/>
      <c r="H19" s="64"/>
    </row>
    <row r="20" customFormat="false" ht="14.75" hidden="false" customHeight="true" outlineLevel="0" collapsed="false">
      <c r="A20" s="39"/>
      <c r="B20" s="189"/>
      <c r="C20" s="189"/>
      <c r="D20" s="189"/>
      <c r="E20" s="102"/>
      <c r="F20" s="223"/>
      <c r="G20" s="64"/>
      <c r="H20" s="64"/>
    </row>
    <row r="21" customFormat="false" ht="5.1" hidden="false" customHeight="true" outlineLevel="0" collapsed="false">
      <c r="A21" s="74"/>
      <c r="B21" s="74"/>
      <c r="C21" s="74"/>
      <c r="D21" s="74"/>
      <c r="E21" s="74"/>
      <c r="F21" s="74"/>
      <c r="G21" s="74"/>
      <c r="H21" s="74"/>
      <c r="I21" s="74"/>
      <c r="J21" s="74"/>
      <c r="K21" s="74"/>
      <c r="L21" s="74"/>
      <c r="M21" s="74"/>
      <c r="N21" s="74"/>
      <c r="O21" s="74"/>
      <c r="P21" s="74"/>
      <c r="Q21" s="74"/>
    </row>
    <row r="22" s="3" customFormat="true" ht="14.4" hidden="false" customHeight="true" outlineLevel="0" collapsed="false">
      <c r="A22" s="91"/>
      <c r="B22" s="92" t="s">
        <v>28</v>
      </c>
      <c r="C22" s="91"/>
      <c r="D22" s="91"/>
      <c r="E22" s="93"/>
      <c r="F22" s="91"/>
      <c r="H22" s="94"/>
      <c r="K22" s="95"/>
      <c r="N22" s="94"/>
      <c r="Q22" s="95"/>
      <c r="T22" s="94"/>
      <c r="W22" s="95"/>
      <c r="Z22" s="94"/>
      <c r="AC22" s="95"/>
      <c r="AF22" s="94"/>
      <c r="AI22" s="95"/>
      <c r="AL22" s="94"/>
      <c r="AO22" s="95"/>
      <c r="AR22" s="94"/>
      <c r="AU22" s="95"/>
      <c r="AX22" s="94"/>
      <c r="BA22" s="95"/>
      <c r="BD22" s="94"/>
      <c r="BG22" s="95"/>
      <c r="BJ22" s="94"/>
      <c r="BM22" s="95"/>
      <c r="BP22" s="94"/>
      <c r="BS22" s="95"/>
      <c r="BV22" s="94"/>
      <c r="BY22" s="95"/>
      <c r="CB22" s="94"/>
      <c r="CE22" s="95"/>
      <c r="CH22" s="94"/>
      <c r="CK22" s="95"/>
      <c r="CN22" s="94"/>
      <c r="CQ22" s="95"/>
      <c r="CT22" s="94"/>
      <c r="CW22" s="95"/>
      <c r="CZ22" s="94"/>
      <c r="DC22" s="95"/>
      <c r="DF22" s="94"/>
      <c r="DI22" s="95"/>
      <c r="DL22" s="94"/>
      <c r="DO22" s="95"/>
      <c r="DR22" s="94"/>
      <c r="DU22" s="95"/>
      <c r="DX22" s="94"/>
      <c r="EA22" s="95"/>
      <c r="ED22" s="94"/>
      <c r="EG22" s="95"/>
      <c r="EJ22" s="94"/>
      <c r="EM22" s="95"/>
      <c r="EP22" s="94"/>
      <c r="ES22" s="95"/>
      <c r="EV22" s="94"/>
      <c r="EY22" s="95"/>
      <c r="FB22" s="94"/>
      <c r="FE22" s="95"/>
      <c r="FH22" s="94"/>
      <c r="FK22" s="95"/>
      <c r="FN22" s="94"/>
      <c r="FQ22" s="95"/>
      <c r="FT22" s="94"/>
      <c r="FW22" s="95"/>
      <c r="FZ22" s="94"/>
      <c r="GC22" s="95"/>
      <c r="GF22" s="94"/>
      <c r="GI22" s="95"/>
      <c r="GL22" s="94"/>
      <c r="GO22" s="95"/>
      <c r="GR22" s="94"/>
      <c r="GU22" s="95"/>
      <c r="GX22" s="94"/>
      <c r="HA22" s="95"/>
      <c r="HD22" s="94"/>
      <c r="HG22" s="95"/>
      <c r="HJ22" s="94"/>
      <c r="HM22" s="95"/>
      <c r="HP22" s="94"/>
      <c r="HS22" s="95"/>
      <c r="HV22" s="94"/>
      <c r="HY22" s="95"/>
      <c r="IB22" s="94"/>
      <c r="IE22" s="95"/>
      <c r="IH22" s="94"/>
      <c r="IK22" s="95"/>
      <c r="IN22" s="94"/>
      <c r="IQ22" s="95"/>
      <c r="IT22" s="94"/>
    </row>
    <row r="23" customFormat="false" ht="33.25" hidden="false" customHeight="true" outlineLevel="0" collapsed="false">
      <c r="A23" s="234"/>
      <c r="B23" s="329" t="s">
        <v>357</v>
      </c>
      <c r="C23" s="329"/>
      <c r="D23" s="329"/>
      <c r="E23" s="234"/>
      <c r="F23" s="234"/>
    </row>
    <row r="24" s="3" customFormat="true" ht="14.4" hidden="false" customHeight="true" outlineLevel="0" collapsed="false">
      <c r="A24" s="91"/>
      <c r="B24" s="92"/>
      <c r="C24" s="118"/>
      <c r="D24" s="91"/>
      <c r="E24" s="93"/>
      <c r="F24" s="91"/>
      <c r="H24" s="94"/>
      <c r="K24" s="95"/>
      <c r="N24" s="94"/>
      <c r="Q24" s="95"/>
      <c r="T24" s="94"/>
      <c r="W24" s="95"/>
      <c r="Z24" s="94"/>
      <c r="AC24" s="95"/>
      <c r="AF24" s="94"/>
      <c r="AI24" s="95"/>
      <c r="AL24" s="94"/>
      <c r="AO24" s="95"/>
      <c r="AR24" s="94"/>
      <c r="AU24" s="95"/>
      <c r="AX24" s="94"/>
      <c r="BA24" s="95"/>
      <c r="BD24" s="94"/>
      <c r="BG24" s="95"/>
      <c r="BJ24" s="94"/>
      <c r="BM24" s="95"/>
      <c r="BP24" s="94"/>
      <c r="BS24" s="95"/>
      <c r="BV24" s="94"/>
      <c r="BY24" s="95"/>
      <c r="CB24" s="94"/>
      <c r="CE24" s="95"/>
      <c r="CH24" s="94"/>
      <c r="CK24" s="95"/>
      <c r="CN24" s="94"/>
      <c r="CQ24" s="95"/>
      <c r="CT24" s="94"/>
      <c r="CW24" s="95"/>
      <c r="CZ24" s="94"/>
      <c r="DC24" s="95"/>
      <c r="DF24" s="94"/>
      <c r="DI24" s="95"/>
      <c r="DL24" s="94"/>
      <c r="DO24" s="95"/>
      <c r="DR24" s="94"/>
      <c r="DU24" s="95"/>
      <c r="DX24" s="94"/>
      <c r="EA24" s="95"/>
      <c r="ED24" s="94"/>
      <c r="EG24" s="95"/>
      <c r="EJ24" s="94"/>
      <c r="EM24" s="95"/>
      <c r="EP24" s="94"/>
      <c r="ES24" s="95"/>
      <c r="EV24" s="94"/>
      <c r="EY24" s="95"/>
      <c r="FB24" s="94"/>
      <c r="FE24" s="95"/>
      <c r="FH24" s="94"/>
      <c r="FK24" s="95"/>
      <c r="FN24" s="94"/>
      <c r="FQ24" s="95"/>
      <c r="FT24" s="94"/>
      <c r="FW24" s="95"/>
      <c r="FZ24" s="94"/>
      <c r="GC24" s="95"/>
      <c r="GF24" s="94"/>
      <c r="GI24" s="95"/>
      <c r="GL24" s="94"/>
      <c r="GO24" s="95"/>
      <c r="GR24" s="94"/>
      <c r="GU24" s="95"/>
      <c r="GX24" s="94"/>
      <c r="HA24" s="95"/>
      <c r="HD24" s="94"/>
      <c r="HG24" s="95"/>
      <c r="HJ24" s="94"/>
      <c r="HM24" s="95"/>
      <c r="HP24" s="94"/>
      <c r="HS24" s="95"/>
      <c r="HV24" s="94"/>
      <c r="HY24" s="95"/>
      <c r="IB24" s="94"/>
      <c r="IE24" s="95"/>
      <c r="IH24" s="94"/>
      <c r="IK24" s="95"/>
      <c r="IN24" s="94"/>
      <c r="IQ24" s="95"/>
      <c r="IT24" s="94"/>
    </row>
    <row r="25" s="3" customFormat="true" ht="28.8" hidden="false" customHeight="true" outlineLevel="0" collapsed="false">
      <c r="A25" s="119" t="s">
        <v>16</v>
      </c>
      <c r="B25" s="119"/>
      <c r="C25" s="119"/>
      <c r="D25" s="119"/>
      <c r="E25" s="119"/>
      <c r="F25" s="119"/>
      <c r="G25" s="119"/>
      <c r="H25" s="119"/>
      <c r="I25" s="119"/>
      <c r="J25" s="119"/>
      <c r="K25" s="429"/>
      <c r="L25" s="429"/>
      <c r="M25" s="429"/>
      <c r="N25" s="429"/>
    </row>
    <row r="26" customFormat="false" ht="12.8" hidden="false" customHeight="false" outlineLevel="0" collapsed="false">
      <c r="C26" s="120"/>
    </row>
    <row r="28" customFormat="false" ht="12.8" hidden="false" customHeight="false" outlineLevel="0" collapsed="false">
      <c r="C28" s="120"/>
    </row>
    <row r="30" customFormat="false" ht="12.8" hidden="false" customHeight="false" outlineLevel="0" collapsed="false">
      <c r="C30" s="120"/>
    </row>
    <row r="32" customFormat="false" ht="12.8" hidden="false" customHeight="false" outlineLevel="0" collapsed="false">
      <c r="C32" s="120"/>
    </row>
    <row r="34" customFormat="false" ht="12.8" hidden="false" customHeight="false" outlineLevel="0" collapsed="false">
      <c r="C34" s="120"/>
    </row>
    <row r="36" customFormat="false" ht="12.8" hidden="false" customHeight="false" outlineLevel="0" collapsed="false">
      <c r="C36" s="120"/>
    </row>
  </sheetData>
  <mergeCells count="22">
    <mergeCell ref="A1:F1"/>
    <mergeCell ref="B2:D2"/>
    <mergeCell ref="A3:Q3"/>
    <mergeCell ref="B4:D4"/>
    <mergeCell ref="B5:D5"/>
    <mergeCell ref="B6:D6"/>
    <mergeCell ref="B7:D7"/>
    <mergeCell ref="B8:D8"/>
    <mergeCell ref="A9:Q9"/>
    <mergeCell ref="B11:D11"/>
    <mergeCell ref="A13:Q13"/>
    <mergeCell ref="A14:F14"/>
    <mergeCell ref="B15:D15"/>
    <mergeCell ref="B16:D16"/>
    <mergeCell ref="B17:D17"/>
    <mergeCell ref="I17:L17"/>
    <mergeCell ref="B18:D18"/>
    <mergeCell ref="B19:D19"/>
    <mergeCell ref="B20:D20"/>
    <mergeCell ref="A21:Q21"/>
    <mergeCell ref="B23:D23"/>
    <mergeCell ref="A25:J25"/>
  </mergeCells>
  <printOptions headings="false" gridLines="false" gridLinesSet="true" horizontalCentered="false" verticalCentered="false"/>
  <pageMargins left="0.7875" right="0.7875" top="0.7875" bottom="0.78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T3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J19" activeCellId="0" sqref="J19"/>
    </sheetView>
  </sheetViews>
  <sheetFormatPr defaultColWidth="10.796875" defaultRowHeight="12.8" zeroHeight="false" outlineLevelRow="0" outlineLevelCol="0"/>
  <cols>
    <col collapsed="false" customWidth="true" hidden="false" outlineLevel="0" max="3" min="1" style="3" width="11.48"/>
    <col collapsed="false" customWidth="true" hidden="false" outlineLevel="0" max="4" min="4" style="3" width="30.46"/>
    <col collapsed="false" customWidth="true" hidden="false" outlineLevel="0" max="5" min="5" style="3" width="14.48"/>
    <col collapsed="false" customWidth="true" hidden="false" outlineLevel="0" max="6" min="6" style="3" width="18.47"/>
    <col collapsed="false" customWidth="true" hidden="false" outlineLevel="0" max="7" min="7" style="3" width="12.48"/>
    <col collapsed="false" customWidth="true" hidden="false" outlineLevel="0" max="9" min="8" style="3" width="9.47"/>
    <col collapsed="false" customWidth="true" hidden="false" outlineLevel="0" max="10" min="10" style="3" width="11.48"/>
    <col collapsed="false" customWidth="true" hidden="false" outlineLevel="0" max="14" min="11" style="3" width="9.47"/>
    <col collapsed="false" customWidth="true" hidden="false" outlineLevel="0" max="15" min="15" style="3" width="6.49"/>
    <col collapsed="false" customWidth="true" hidden="false" outlineLevel="0" max="16" min="16" style="3" width="9.47"/>
    <col collapsed="false" customWidth="true" hidden="false" outlineLevel="0" max="17" min="17" style="3" width="11.48"/>
    <col collapsed="false" customWidth="true" hidden="false" outlineLevel="0" max="257" min="18" style="3" width="9.47"/>
  </cols>
  <sheetData>
    <row r="1" customFormat="false" ht="28.8" hidden="false" customHeight="true" outlineLevel="0" collapsed="false">
      <c r="A1" s="341" t="s">
        <v>358</v>
      </c>
      <c r="B1" s="341"/>
      <c r="C1" s="341"/>
      <c r="D1" s="341"/>
      <c r="E1" s="341"/>
      <c r="F1" s="341"/>
    </row>
    <row r="2" s="246" customFormat="true" ht="14.65" hidden="false" customHeight="true" outlineLevel="0" collapsed="false">
      <c r="A2" s="37" t="s">
        <v>27</v>
      </c>
      <c r="B2" s="37" t="s">
        <v>28</v>
      </c>
      <c r="C2" s="37"/>
      <c r="D2" s="37"/>
      <c r="E2" s="37" t="s">
        <v>29</v>
      </c>
      <c r="F2" s="37" t="s">
        <v>30</v>
      </c>
    </row>
    <row r="3" customFormat="false" ht="5.1" hidden="false" customHeight="true" outlineLevel="0" collapsed="false">
      <c r="A3" s="74"/>
      <c r="B3" s="74"/>
      <c r="C3" s="74"/>
      <c r="D3" s="74"/>
      <c r="E3" s="74"/>
      <c r="F3" s="74"/>
      <c r="G3" s="74"/>
      <c r="H3" s="74"/>
      <c r="I3" s="74"/>
      <c r="J3" s="74"/>
      <c r="K3" s="74"/>
      <c r="L3" s="74"/>
      <c r="M3" s="74"/>
      <c r="N3" s="74"/>
      <c r="O3" s="74"/>
      <c r="P3" s="74"/>
      <c r="Q3" s="74"/>
    </row>
    <row r="4" customFormat="false" ht="12.8" hidden="false" customHeight="true" outlineLevel="0" collapsed="false">
      <c r="A4" s="39"/>
      <c r="B4" s="101" t="s">
        <v>358</v>
      </c>
      <c r="C4" s="101"/>
      <c r="D4" s="101"/>
      <c r="E4" s="102"/>
      <c r="F4" s="42"/>
      <c r="G4" s="103" t="s">
        <v>33</v>
      </c>
      <c r="H4" s="104" t="s">
        <v>34</v>
      </c>
      <c r="I4" s="45" t="s">
        <v>35</v>
      </c>
      <c r="J4" s="46" t="s">
        <v>36</v>
      </c>
      <c r="K4" s="45" t="s">
        <v>37</v>
      </c>
      <c r="L4" s="46" t="s">
        <v>38</v>
      </c>
      <c r="M4" s="45" t="s">
        <v>39</v>
      </c>
      <c r="N4" s="46" t="s">
        <v>40</v>
      </c>
      <c r="O4" s="45" t="s">
        <v>41</v>
      </c>
      <c r="P4" s="46" t="s">
        <v>42</v>
      </c>
      <c r="Q4" s="47" t="s">
        <v>43</v>
      </c>
    </row>
    <row r="5" customFormat="false" ht="12.8" hidden="false" customHeight="true" outlineLevel="0" collapsed="false">
      <c r="A5" s="180" t="n">
        <v>1</v>
      </c>
      <c r="B5" s="48" t="s">
        <v>214</v>
      </c>
      <c r="C5" s="48" t="n">
        <v>165</v>
      </c>
      <c r="D5" s="48" t="n">
        <v>215</v>
      </c>
      <c r="E5" s="130" t="n">
        <f aca="false">$Q11</f>
        <v>403.361294</v>
      </c>
      <c r="F5" s="42" t="n">
        <f aca="false">E5*A5</f>
        <v>403.361294</v>
      </c>
      <c r="G5" s="64" t="s">
        <v>359</v>
      </c>
      <c r="H5" s="380" t="n">
        <v>156</v>
      </c>
      <c r="I5" s="454" t="n">
        <v>1.1</v>
      </c>
      <c r="J5" s="52" t="n">
        <f aca="false">I5*H5</f>
        <v>171.6</v>
      </c>
      <c r="K5" s="454" t="n">
        <f aca="false">'INCREASE, LABOR, 911, WARRANTY,'!$A$13</f>
        <v>1.07</v>
      </c>
      <c r="L5" s="52" t="n">
        <f aca="false">J5*K5</f>
        <v>183.612</v>
      </c>
      <c r="M5" s="454" t="n">
        <f aca="false">'INCREASE, LABOR, 911, WARRANTY,'!A17</f>
        <v>1.3</v>
      </c>
      <c r="N5" s="52" t="n">
        <f aca="false">L5*M5</f>
        <v>238.6956</v>
      </c>
      <c r="O5" s="344" t="n">
        <v>1</v>
      </c>
      <c r="P5" s="54" t="n">
        <f aca="false">'INCREASE, LABOR, 911, WARRANTY,'!$D$9</f>
        <v>50</v>
      </c>
      <c r="Q5" s="135" t="n">
        <f aca="false">(N5*O5)+(O5*P5)</f>
        <v>288.6956</v>
      </c>
    </row>
    <row r="6" customFormat="false" ht="12.8" hidden="false" customHeight="true" outlineLevel="0" collapsed="false">
      <c r="A6" s="39" t="n">
        <v>3</v>
      </c>
      <c r="B6" s="48" t="s">
        <v>46</v>
      </c>
      <c r="C6" s="48"/>
      <c r="D6" s="48"/>
      <c r="E6" s="343" t="n">
        <f aca="false">'INCREASE, LABOR, 911, WARRANTY,'!$C$5</f>
        <v>175</v>
      </c>
      <c r="F6" s="42" t="n">
        <f aca="false">E6*A6</f>
        <v>525</v>
      </c>
      <c r="G6" s="64" t="s">
        <v>360</v>
      </c>
      <c r="H6" s="380" t="n">
        <v>6.6</v>
      </c>
      <c r="I6" s="454" t="n">
        <v>1.1</v>
      </c>
      <c r="J6" s="52" t="n">
        <f aca="false">I6*H6</f>
        <v>7.26</v>
      </c>
      <c r="K6" s="454" t="n">
        <f aca="false">'INCREASE, LABOR, 911, WARRANTY,'!$A$13</f>
        <v>1.07</v>
      </c>
      <c r="L6" s="52" t="n">
        <f aca="false">J6*K6</f>
        <v>7.7682</v>
      </c>
      <c r="M6" s="454" t="n">
        <f aca="false">'INCREASE, LABOR, 911, WARRANTY,'!A17</f>
        <v>1.3</v>
      </c>
      <c r="N6" s="52" t="n">
        <f aca="false">L6*M6</f>
        <v>10.09866</v>
      </c>
      <c r="O6" s="344" t="n">
        <v>4</v>
      </c>
      <c r="P6" s="52" t="n">
        <v>0</v>
      </c>
      <c r="Q6" s="135" t="n">
        <f aca="false">(N6*O6)+(O6*P6)</f>
        <v>40.39464</v>
      </c>
    </row>
    <row r="7" customFormat="false" ht="14.65" hidden="false" customHeight="true" outlineLevel="0" collapsed="false">
      <c r="A7" s="39"/>
      <c r="B7" s="48"/>
      <c r="C7" s="48"/>
      <c r="D7" s="48"/>
      <c r="E7" s="102"/>
      <c r="F7" s="57" t="n">
        <f aca="false">SUM(F5:F6)</f>
        <v>928.361294</v>
      </c>
      <c r="G7" s="64" t="s">
        <v>361</v>
      </c>
      <c r="H7" s="380" t="n">
        <v>1</v>
      </c>
      <c r="I7" s="454" t="n">
        <v>1.1</v>
      </c>
      <c r="J7" s="52" t="n">
        <f aca="false">I7*H7</f>
        <v>1.1</v>
      </c>
      <c r="K7" s="454" t="n">
        <f aca="false">'INCREASE, LABOR, 911, WARRANTY,'!$A$13</f>
        <v>1.07</v>
      </c>
      <c r="L7" s="52" t="n">
        <f aca="false">J7*K7</f>
        <v>1.177</v>
      </c>
      <c r="M7" s="454" t="n">
        <f aca="false">'INCREASE, LABOR, 911, WARRANTY,'!A17</f>
        <v>1.3</v>
      </c>
      <c r="N7" s="52" t="n">
        <f aca="false">L7*M7</f>
        <v>1.5301</v>
      </c>
      <c r="O7" s="344" t="n">
        <v>1</v>
      </c>
      <c r="P7" s="52" t="n">
        <v>0</v>
      </c>
      <c r="Q7" s="135" t="n">
        <f aca="false">(N7*O7)+(O7*P7)</f>
        <v>1.5301</v>
      </c>
    </row>
    <row r="8" customFormat="false" ht="12.8" hidden="false" customHeight="true" outlineLevel="0" collapsed="false">
      <c r="A8" s="39"/>
      <c r="B8" s="48"/>
      <c r="C8" s="48"/>
      <c r="D8" s="48"/>
      <c r="E8" s="102"/>
      <c r="F8" s="455" t="n">
        <f aca="false">E8*A8</f>
        <v>0</v>
      </c>
      <c r="G8" s="64" t="s">
        <v>362</v>
      </c>
      <c r="H8" s="380" t="n">
        <v>0.83</v>
      </c>
      <c r="I8" s="454" t="n">
        <v>1.1</v>
      </c>
      <c r="J8" s="52" t="n">
        <f aca="false">I8*H8</f>
        <v>0.913</v>
      </c>
      <c r="K8" s="454" t="n">
        <f aca="false">'INCREASE, LABOR, 911, WARRANTY,'!$A$13</f>
        <v>1.07</v>
      </c>
      <c r="L8" s="52" t="n">
        <f aca="false">J8*K8</f>
        <v>0.97691</v>
      </c>
      <c r="M8" s="454" t="n">
        <f aca="false">'INCREASE, LABOR, 911, WARRANTY,'!A17</f>
        <v>1.3</v>
      </c>
      <c r="N8" s="52" t="n">
        <f aca="false">L8*M8</f>
        <v>1.269983</v>
      </c>
      <c r="O8" s="344" t="n">
        <v>4</v>
      </c>
      <c r="P8" s="52" t="n">
        <v>0</v>
      </c>
      <c r="Q8" s="135" t="n">
        <f aca="false">(N8*O8)+(O8*P8)</f>
        <v>5.079932</v>
      </c>
    </row>
    <row r="9" customFormat="false" ht="12.8" hidden="false" customHeight="true" outlineLevel="0" collapsed="false">
      <c r="A9" s="180"/>
      <c r="B9" s="184"/>
      <c r="C9" s="184"/>
      <c r="D9" s="184"/>
      <c r="E9" s="102"/>
      <c r="F9" s="455" t="n">
        <f aca="false">E9*A9</f>
        <v>0</v>
      </c>
      <c r="G9" s="64" t="s">
        <v>363</v>
      </c>
      <c r="H9" s="380" t="n">
        <v>29.42</v>
      </c>
      <c r="I9" s="454" t="n">
        <v>1.1</v>
      </c>
      <c r="J9" s="52" t="n">
        <f aca="false">I9*H9</f>
        <v>32.362</v>
      </c>
      <c r="K9" s="454" t="n">
        <f aca="false">'INCREASE, LABOR, 911, WARRANTY,'!$A$13</f>
        <v>1.07</v>
      </c>
      <c r="L9" s="52" t="n">
        <f aca="false">J9*K9</f>
        <v>34.62734</v>
      </c>
      <c r="M9" s="454" t="n">
        <f aca="false">'INCREASE, LABOR, 911, WARRANTY,'!A17</f>
        <v>1.3</v>
      </c>
      <c r="N9" s="52" t="n">
        <f aca="false">L9*M9</f>
        <v>45.015542</v>
      </c>
      <c r="O9" s="344" t="n">
        <v>1</v>
      </c>
      <c r="P9" s="52" t="n">
        <v>0</v>
      </c>
      <c r="Q9" s="135" t="n">
        <f aca="false">(N9*O9)+(O9*P9)</f>
        <v>45.015542</v>
      </c>
    </row>
    <row r="10" customFormat="false" ht="12.8" hidden="false" customHeight="true" outlineLevel="0" collapsed="false">
      <c r="A10" s="39"/>
      <c r="B10" s="48"/>
      <c r="C10" s="48"/>
      <c r="D10" s="48"/>
      <c r="E10" s="102"/>
      <c r="F10" s="455" t="n">
        <f aca="false">E10*A10</f>
        <v>0</v>
      </c>
      <c r="G10" s="64" t="s">
        <v>364</v>
      </c>
      <c r="H10" s="380" t="n">
        <v>1.48</v>
      </c>
      <c r="I10" s="454" t="n">
        <v>1.1</v>
      </c>
      <c r="J10" s="59" t="n">
        <f aca="false">I10*H10</f>
        <v>1.628</v>
      </c>
      <c r="K10" s="364" t="n">
        <f aca="false">'INCREASE, LABOR, 911, WARRANTY,'!$A$13</f>
        <v>1.07</v>
      </c>
      <c r="L10" s="59" t="n">
        <f aca="false">J10*K10</f>
        <v>1.74196</v>
      </c>
      <c r="M10" s="364" t="n">
        <f aca="false">'INCREASE, LABOR, 911, WARRANTY,'!A17</f>
        <v>1.3</v>
      </c>
      <c r="N10" s="59" t="n">
        <f aca="false">L10*M10</f>
        <v>2.264548</v>
      </c>
      <c r="O10" s="456" t="n">
        <v>10</v>
      </c>
      <c r="P10" s="59" t="n">
        <v>0</v>
      </c>
      <c r="Q10" s="108" t="n">
        <f aca="false">(N10*O10)+(O10*P10)</f>
        <v>22.64548</v>
      </c>
    </row>
    <row r="11" customFormat="false" ht="14.65" hidden="false" customHeight="true" outlineLevel="0" collapsed="false">
      <c r="B11" s="98"/>
      <c r="C11" s="98"/>
      <c r="D11" s="98"/>
      <c r="G11" s="64"/>
      <c r="H11" s="64"/>
      <c r="I11" s="45" t="s">
        <v>35</v>
      </c>
      <c r="J11" s="64"/>
      <c r="K11" s="64"/>
      <c r="L11" s="64"/>
      <c r="M11" s="64"/>
      <c r="N11" s="64"/>
      <c r="O11" s="64"/>
      <c r="P11" s="67" t="s">
        <v>51</v>
      </c>
      <c r="Q11" s="457" t="n">
        <f aca="false">SUM(Q5:Q10)</f>
        <v>403.361294</v>
      </c>
      <c r="T11" s="64"/>
    </row>
    <row r="12" customFormat="false" ht="14.65" hidden="false" customHeight="true" outlineLevel="0" collapsed="false">
      <c r="B12" s="98"/>
      <c r="C12" s="98"/>
      <c r="D12" s="98"/>
      <c r="G12" s="64"/>
      <c r="H12" s="64"/>
      <c r="I12" s="454" t="n">
        <f aca="false">'INCREASE, LABOR, 911, WARRANTY,'!$A$6</f>
        <v>1</v>
      </c>
      <c r="J12" s="64"/>
      <c r="K12" s="64"/>
      <c r="L12" s="64"/>
      <c r="M12" s="64"/>
      <c r="N12" s="64"/>
      <c r="O12" s="64"/>
      <c r="P12" s="67"/>
      <c r="Q12" s="458"/>
      <c r="T12" s="64"/>
    </row>
    <row r="13" customFormat="false" ht="14.65" hidden="false" customHeight="true" outlineLevel="0" collapsed="false">
      <c r="B13" s="98"/>
      <c r="C13" s="98"/>
      <c r="D13" s="98"/>
      <c r="G13" s="64"/>
      <c r="H13" s="64"/>
      <c r="I13" s="64"/>
      <c r="J13" s="64"/>
      <c r="K13" s="64"/>
      <c r="L13" s="64"/>
      <c r="M13" s="64"/>
      <c r="N13" s="64"/>
      <c r="O13" s="64"/>
      <c r="P13" s="67"/>
      <c r="Q13" s="458"/>
      <c r="T13" s="64"/>
    </row>
    <row r="14" customFormat="false" ht="14.65" hidden="false" customHeight="true" outlineLevel="0" collapsed="false">
      <c r="B14" s="98"/>
      <c r="C14" s="98"/>
      <c r="D14" s="98"/>
      <c r="G14" s="64"/>
      <c r="H14" s="64"/>
      <c r="I14" s="64"/>
      <c r="J14" s="64"/>
      <c r="K14" s="64"/>
      <c r="L14" s="64"/>
      <c r="M14" s="64"/>
      <c r="N14" s="64"/>
      <c r="O14" s="64"/>
      <c r="P14" s="67"/>
      <c r="Q14" s="458"/>
      <c r="T14" s="64"/>
    </row>
    <row r="15" customFormat="false" ht="14.65" hidden="false" customHeight="true" outlineLevel="0" collapsed="false">
      <c r="B15" s="98"/>
      <c r="C15" s="98"/>
      <c r="D15" s="98"/>
      <c r="G15" s="64"/>
      <c r="H15" s="64"/>
      <c r="I15" s="64"/>
      <c r="J15" s="64"/>
      <c r="K15" s="64"/>
      <c r="L15" s="64"/>
      <c r="M15" s="64"/>
      <c r="N15" s="64"/>
      <c r="O15" s="64"/>
      <c r="P15" s="67"/>
      <c r="Q15" s="458"/>
      <c r="T15" s="64"/>
    </row>
    <row r="16" customFormat="false" ht="14.65" hidden="false" customHeight="true" outlineLevel="0" collapsed="false">
      <c r="A16" s="120"/>
      <c r="B16" s="98"/>
      <c r="C16" s="98"/>
      <c r="D16" s="98"/>
      <c r="G16" s="64"/>
      <c r="H16" s="64"/>
      <c r="I16" s="64"/>
      <c r="J16" s="64"/>
      <c r="K16" s="64"/>
      <c r="L16" s="64"/>
      <c r="M16" s="64"/>
      <c r="N16" s="64"/>
      <c r="O16" s="64"/>
      <c r="P16" s="459"/>
      <c r="Q16" s="458"/>
      <c r="T16" s="64"/>
    </row>
    <row r="17" customFormat="false" ht="5.1" hidden="false" customHeight="true" outlineLevel="0" collapsed="false">
      <c r="A17" s="74"/>
      <c r="B17" s="74"/>
      <c r="C17" s="74"/>
      <c r="D17" s="74"/>
      <c r="E17" s="74"/>
      <c r="F17" s="74"/>
      <c r="G17" s="74"/>
      <c r="H17" s="74"/>
      <c r="I17" s="74"/>
      <c r="J17" s="74"/>
      <c r="K17" s="74"/>
      <c r="L17" s="74"/>
      <c r="M17" s="74"/>
      <c r="N17" s="74"/>
      <c r="O17" s="74"/>
      <c r="P17" s="74"/>
      <c r="Q17" s="74"/>
    </row>
    <row r="18" s="3" customFormat="true" ht="14.4" hidden="false" customHeight="true" outlineLevel="0" collapsed="false">
      <c r="A18" s="91"/>
      <c r="B18" s="92" t="s">
        <v>28</v>
      </c>
      <c r="C18" s="91"/>
      <c r="D18" s="91"/>
      <c r="E18" s="93"/>
      <c r="F18" s="91"/>
      <c r="H18" s="94"/>
      <c r="K18" s="95"/>
      <c r="N18" s="94"/>
      <c r="Q18" s="95"/>
      <c r="T18" s="94"/>
      <c r="W18" s="95"/>
      <c r="Z18" s="94"/>
      <c r="AC18" s="95"/>
      <c r="AF18" s="94"/>
      <c r="AI18" s="95"/>
      <c r="AL18" s="94"/>
      <c r="AO18" s="95"/>
      <c r="AR18" s="94"/>
      <c r="AU18" s="95"/>
      <c r="AX18" s="94"/>
      <c r="BA18" s="95"/>
      <c r="BD18" s="94"/>
      <c r="BG18" s="95"/>
      <c r="BJ18" s="94"/>
      <c r="BM18" s="95"/>
      <c r="BP18" s="94"/>
      <c r="BS18" s="95"/>
      <c r="BV18" s="94"/>
      <c r="BY18" s="95"/>
      <c r="CB18" s="94"/>
      <c r="CE18" s="95"/>
      <c r="CH18" s="94"/>
      <c r="CK18" s="95"/>
      <c r="CN18" s="94"/>
      <c r="CQ18" s="95"/>
      <c r="CT18" s="94"/>
      <c r="CW18" s="95"/>
      <c r="CZ18" s="94"/>
      <c r="DC18" s="95"/>
      <c r="DF18" s="94"/>
      <c r="DI18" s="95"/>
      <c r="DL18" s="94"/>
      <c r="DO18" s="95"/>
      <c r="DR18" s="94"/>
      <c r="DU18" s="95"/>
      <c r="DX18" s="94"/>
      <c r="EA18" s="95"/>
      <c r="ED18" s="94"/>
      <c r="EG18" s="95"/>
      <c r="EJ18" s="94"/>
      <c r="EM18" s="95"/>
      <c r="EP18" s="94"/>
      <c r="ES18" s="95"/>
      <c r="EV18" s="94"/>
      <c r="EY18" s="95"/>
      <c r="FB18" s="94"/>
      <c r="FE18" s="95"/>
      <c r="FH18" s="94"/>
      <c r="FK18" s="95"/>
      <c r="FN18" s="94"/>
      <c r="FQ18" s="95"/>
      <c r="FT18" s="94"/>
      <c r="FW18" s="95"/>
      <c r="FZ18" s="94"/>
      <c r="GC18" s="95"/>
      <c r="GF18" s="94"/>
      <c r="GI18" s="95"/>
      <c r="GL18" s="94"/>
      <c r="GO18" s="95"/>
      <c r="GR18" s="94"/>
      <c r="GU18" s="95"/>
      <c r="GX18" s="94"/>
      <c r="HA18" s="95"/>
      <c r="HD18" s="94"/>
      <c r="HG18" s="95"/>
      <c r="HJ18" s="94"/>
      <c r="HM18" s="95"/>
      <c r="HP18" s="94"/>
      <c r="HS18" s="95"/>
      <c r="HV18" s="94"/>
      <c r="HY18" s="95"/>
      <c r="IB18" s="94"/>
      <c r="IE18" s="95"/>
      <c r="IH18" s="94"/>
      <c r="IK18" s="95"/>
      <c r="IN18" s="94"/>
      <c r="IQ18" s="95"/>
      <c r="IT18" s="94"/>
    </row>
    <row r="19" customFormat="false" ht="81.25" hidden="false" customHeight="true" outlineLevel="0" collapsed="false">
      <c r="A19" s="117"/>
      <c r="B19" s="460" t="s">
        <v>365</v>
      </c>
      <c r="C19" s="460"/>
      <c r="D19" s="460"/>
      <c r="E19" s="117"/>
      <c r="F19" s="117"/>
      <c r="G19" s="117"/>
    </row>
    <row r="20" s="3" customFormat="true" ht="14.4" hidden="false" customHeight="true" outlineLevel="0" collapsed="false">
      <c r="A20" s="118"/>
      <c r="B20" s="92" t="s">
        <v>366</v>
      </c>
      <c r="C20" s="91"/>
      <c r="D20" s="91"/>
      <c r="E20" s="93"/>
      <c r="F20" s="91"/>
      <c r="H20" s="94"/>
      <c r="K20" s="95"/>
      <c r="N20" s="94"/>
      <c r="Q20" s="95"/>
      <c r="T20" s="94"/>
      <c r="W20" s="95"/>
      <c r="Z20" s="94"/>
      <c r="AC20" s="95"/>
      <c r="AF20" s="94"/>
      <c r="AI20" s="95"/>
      <c r="AL20" s="94"/>
      <c r="AO20" s="95"/>
      <c r="AR20" s="94"/>
      <c r="AU20" s="95"/>
      <c r="AX20" s="94"/>
      <c r="BA20" s="95"/>
      <c r="BD20" s="94"/>
      <c r="BG20" s="95"/>
      <c r="BJ20" s="94"/>
      <c r="BM20" s="95"/>
      <c r="BP20" s="94"/>
      <c r="BS20" s="95"/>
      <c r="BV20" s="94"/>
      <c r="BY20" s="95"/>
      <c r="CB20" s="94"/>
      <c r="CE20" s="95"/>
      <c r="CH20" s="94"/>
      <c r="CK20" s="95"/>
      <c r="CN20" s="94"/>
      <c r="CQ20" s="95"/>
      <c r="CT20" s="94"/>
      <c r="CW20" s="95"/>
      <c r="CZ20" s="94"/>
      <c r="DC20" s="95"/>
      <c r="DF20" s="94"/>
      <c r="DI20" s="95"/>
      <c r="DL20" s="94"/>
      <c r="DO20" s="95"/>
      <c r="DR20" s="94"/>
      <c r="DU20" s="95"/>
      <c r="DX20" s="94"/>
      <c r="EA20" s="95"/>
      <c r="ED20" s="94"/>
      <c r="EG20" s="95"/>
      <c r="EJ20" s="94"/>
      <c r="EM20" s="95"/>
      <c r="EP20" s="94"/>
      <c r="ES20" s="95"/>
      <c r="EV20" s="94"/>
      <c r="EY20" s="95"/>
      <c r="FB20" s="94"/>
      <c r="FE20" s="95"/>
      <c r="FH20" s="94"/>
      <c r="FK20" s="95"/>
      <c r="FN20" s="94"/>
      <c r="FQ20" s="95"/>
      <c r="FT20" s="94"/>
      <c r="FW20" s="95"/>
      <c r="FZ20" s="94"/>
      <c r="GC20" s="95"/>
      <c r="GF20" s="94"/>
      <c r="GI20" s="95"/>
      <c r="GL20" s="94"/>
      <c r="GO20" s="95"/>
      <c r="GR20" s="94"/>
      <c r="GU20" s="95"/>
      <c r="GX20" s="94"/>
      <c r="HA20" s="95"/>
      <c r="HD20" s="94"/>
      <c r="HG20" s="95"/>
      <c r="HJ20" s="94"/>
      <c r="HM20" s="95"/>
      <c r="HP20" s="94"/>
      <c r="HS20" s="95"/>
      <c r="HV20" s="94"/>
      <c r="HY20" s="95"/>
      <c r="IB20" s="94"/>
      <c r="IE20" s="95"/>
      <c r="IH20" s="94"/>
      <c r="IK20" s="95"/>
      <c r="IN20" s="94"/>
      <c r="IQ20" s="95"/>
      <c r="IT20" s="94"/>
    </row>
    <row r="21" customFormat="false" ht="97.6" hidden="false" customHeight="true" outlineLevel="0" collapsed="false">
      <c r="A21" s="117"/>
      <c r="B21" s="96" t="s">
        <v>367</v>
      </c>
      <c r="C21" s="96"/>
      <c r="D21" s="96"/>
      <c r="E21" s="117"/>
      <c r="F21" s="117"/>
      <c r="G21" s="117"/>
    </row>
    <row r="22" s="3" customFormat="true" ht="14.4" hidden="false" customHeight="true" outlineLevel="0" collapsed="false">
      <c r="A22" s="91"/>
      <c r="B22" s="92"/>
      <c r="C22" s="91"/>
      <c r="D22" s="91"/>
      <c r="E22" s="93"/>
      <c r="F22" s="91"/>
      <c r="H22" s="94"/>
      <c r="K22" s="95"/>
      <c r="N22" s="94"/>
      <c r="Q22" s="95"/>
      <c r="T22" s="94"/>
      <c r="W22" s="95"/>
      <c r="Z22" s="94"/>
      <c r="AC22" s="95"/>
      <c r="AF22" s="94"/>
      <c r="AI22" s="95"/>
      <c r="AL22" s="94"/>
      <c r="AO22" s="95"/>
      <c r="AR22" s="94"/>
      <c r="AU22" s="95"/>
      <c r="AX22" s="94"/>
      <c r="BA22" s="95"/>
      <c r="BD22" s="94"/>
      <c r="BG22" s="95"/>
      <c r="BJ22" s="94"/>
      <c r="BM22" s="95"/>
      <c r="BP22" s="94"/>
      <c r="BS22" s="95"/>
      <c r="BV22" s="94"/>
      <c r="BY22" s="95"/>
      <c r="CB22" s="94"/>
      <c r="CE22" s="95"/>
      <c r="CH22" s="94"/>
      <c r="CK22" s="95"/>
      <c r="CN22" s="94"/>
      <c r="CQ22" s="95"/>
      <c r="CT22" s="94"/>
      <c r="CW22" s="95"/>
      <c r="CZ22" s="94"/>
      <c r="DC22" s="95"/>
      <c r="DF22" s="94"/>
      <c r="DI22" s="95"/>
      <c r="DL22" s="94"/>
      <c r="DO22" s="95"/>
      <c r="DR22" s="94"/>
      <c r="DU22" s="95"/>
      <c r="DX22" s="94"/>
      <c r="EA22" s="95"/>
      <c r="ED22" s="94"/>
      <c r="EG22" s="95"/>
      <c r="EJ22" s="94"/>
      <c r="EM22" s="95"/>
      <c r="EP22" s="94"/>
      <c r="ES22" s="95"/>
      <c r="EV22" s="94"/>
      <c r="EY22" s="95"/>
      <c r="FB22" s="94"/>
      <c r="FE22" s="95"/>
      <c r="FH22" s="94"/>
      <c r="FK22" s="95"/>
      <c r="FN22" s="94"/>
      <c r="FQ22" s="95"/>
      <c r="FT22" s="94"/>
      <c r="FW22" s="95"/>
      <c r="FZ22" s="94"/>
      <c r="GC22" s="95"/>
      <c r="GF22" s="94"/>
      <c r="GI22" s="95"/>
      <c r="GL22" s="94"/>
      <c r="GO22" s="95"/>
      <c r="GR22" s="94"/>
      <c r="GU22" s="95"/>
      <c r="GX22" s="94"/>
      <c r="HA22" s="95"/>
      <c r="HD22" s="94"/>
      <c r="HG22" s="95"/>
      <c r="HJ22" s="94"/>
      <c r="HM22" s="95"/>
      <c r="HP22" s="94"/>
      <c r="HS22" s="95"/>
      <c r="HV22" s="94"/>
      <c r="HY22" s="95"/>
      <c r="IB22" s="94"/>
      <c r="IE22" s="95"/>
      <c r="IH22" s="94"/>
      <c r="IK22" s="95"/>
      <c r="IN22" s="94"/>
      <c r="IQ22" s="95"/>
      <c r="IT22" s="94"/>
    </row>
    <row r="23" s="3" customFormat="true" ht="28.8" hidden="false" customHeight="true" outlineLevel="0" collapsed="false">
      <c r="A23" s="119" t="s">
        <v>16</v>
      </c>
      <c r="B23" s="119"/>
      <c r="C23" s="119"/>
      <c r="D23" s="119"/>
      <c r="E23" s="119"/>
      <c r="F23" s="119"/>
      <c r="G23" s="119"/>
      <c r="H23" s="119"/>
      <c r="I23" s="119"/>
      <c r="J23" s="119"/>
      <c r="K23" s="119"/>
      <c r="L23" s="119"/>
      <c r="M23" s="119"/>
      <c r="N23" s="119"/>
      <c r="O23" s="119"/>
      <c r="P23" s="119"/>
      <c r="Q23" s="119"/>
    </row>
    <row r="27" customFormat="false" ht="12.8" hidden="false" customHeight="false" outlineLevel="0" collapsed="false">
      <c r="C27" s="120"/>
    </row>
    <row r="29" customFormat="false" ht="12.8" hidden="false" customHeight="false" outlineLevel="0" collapsed="false">
      <c r="C29" s="120"/>
    </row>
    <row r="31" customFormat="false" ht="12.8" hidden="false" customHeight="false" outlineLevel="0" collapsed="false">
      <c r="C31" s="120"/>
    </row>
    <row r="33" customFormat="false" ht="12.8" hidden="false" customHeight="false" outlineLevel="0" collapsed="false">
      <c r="C33" s="120"/>
    </row>
    <row r="35" customFormat="false" ht="12.8" hidden="false" customHeight="false" outlineLevel="0" collapsed="false">
      <c r="C35" s="120"/>
    </row>
    <row r="37" customFormat="false" ht="12.8" hidden="false" customHeight="false" outlineLevel="0" collapsed="false">
      <c r="C37" s="120"/>
    </row>
    <row r="39" customFormat="false" ht="12.8" hidden="false" customHeight="false" outlineLevel="0" collapsed="false">
      <c r="C39" s="120"/>
    </row>
  </sheetData>
  <mergeCells count="20">
    <mergeCell ref="A1:F1"/>
    <mergeCell ref="B2:D2"/>
    <mergeCell ref="A3:Q3"/>
    <mergeCell ref="B4:D4"/>
    <mergeCell ref="B5:D5"/>
    <mergeCell ref="B6:D6"/>
    <mergeCell ref="B7:D7"/>
    <mergeCell ref="B8:D8"/>
    <mergeCell ref="B9:D9"/>
    <mergeCell ref="B10:D10"/>
    <mergeCell ref="B11:D11"/>
    <mergeCell ref="B12:D12"/>
    <mergeCell ref="B13:D13"/>
    <mergeCell ref="B14:D14"/>
    <mergeCell ref="B15:D15"/>
    <mergeCell ref="B16:D16"/>
    <mergeCell ref="A17:Q17"/>
    <mergeCell ref="B19:D19"/>
    <mergeCell ref="B21:D21"/>
    <mergeCell ref="A23:Q23"/>
  </mergeCells>
  <printOptions headings="false" gridLines="false" gridLinesSet="true" horizontalCentered="false" verticalCentered="false"/>
  <pageMargins left="0.7875" right="0.7875" top="0.7875" bottom="0.78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_rels/item4.xml.rels><?xml version="1.0" encoding="UTF-8"?>
<Relationships xmlns="http://schemas.openxmlformats.org/package/2006/relationships"><Relationship Id="rId1" Type="http://schemas.openxmlformats.org/officeDocument/2006/relationships/customXmlProps" Target="itemProps4.xml"/>
</Relationships>
</file>

<file path=customXml/_rels/item5.xml.rels><?xml version="1.0" encoding="UTF-8"?>
<Relationships xmlns="http://schemas.openxmlformats.org/package/2006/relationships"><Relationship Id="rId1" Type="http://schemas.openxmlformats.org/officeDocument/2006/relationships/customXmlProps" Target="itemProps5.xml"/>
</Relationships>
</file>

<file path=customXml/_rels/item6.xml.rels><?xml version="1.0" encoding="UTF-8"?>
<Relationships xmlns="http://schemas.openxmlformats.org/package/2006/relationships"><Relationship Id="rId1" Type="http://schemas.openxmlformats.org/officeDocument/2006/relationships/customXmlProps" Target="itemProps6.xml"/>
</Relationships>
</file>

<file path=customXml/_rels/item7.xml.rels><?xml version="1.0" encoding="UTF-8"?>
<Relationships xmlns="http://schemas.openxmlformats.org/package/2006/relationships"><Relationship Id="rId1" Type="http://schemas.openxmlformats.org/officeDocument/2006/relationships/customXmlProps" Target="itemProps7.xml"/>
</Relationships>
</file>

<file path=customXml/_rels/item8.xml.rels><?xml version="1.0" encoding="UTF-8"?>
<Relationships xmlns="http://schemas.openxmlformats.org/package/2006/relationships"><Relationship Id="rId1" Type="http://schemas.openxmlformats.org/officeDocument/2006/relationships/customXmlProps" Target="itemProps8.xml"/>
</Relationships>
</file>

<file path=customXml/_rels/item9.xml.rels><?xml version="1.0" encoding="UTF-8"?>
<Relationships xmlns="http://schemas.openxmlformats.org/package/2006/relationships"><Relationship Id="rId1" Type="http://schemas.openxmlformats.org/officeDocument/2006/relationships/customXmlProps" Target="itemProps9.xml"/>
</Relationships>
</file>

<file path=customXml/_rels/item10.xml.rels><?xml version="1.0" encoding="UTF-8"?>
<Relationships xmlns="http://schemas.openxmlformats.org/package/2006/relationships"><Relationship Id="rId1" Type="http://schemas.openxmlformats.org/officeDocument/2006/relationships/customXmlProps" Target="itemProps10.xml"/>
</Relationships>
</file>

<file path=customXml/_rels/item11.xml.rels><?xml version="1.0" encoding="UTF-8"?>
<Relationships xmlns="http://schemas.openxmlformats.org/package/2006/relationships"><Relationship Id="rId1" Type="http://schemas.openxmlformats.org/officeDocument/2006/relationships/customXmlProps" Target="itemProps11.xml"/>
</Relationships>
</file>

<file path=customXml/_rels/item12.xml.rels><?xml version="1.0" encoding="UTF-8"?>
<Relationships xmlns="http://schemas.openxmlformats.org/package/2006/relationships"><Relationship Id="rId1" Type="http://schemas.openxmlformats.org/officeDocument/2006/relationships/customXmlProps" Target="itemProps12.xml"/>
</Relationships>
</file>

<file path=customXml/_rels/item13.xml.rels><?xml version="1.0" encoding="UTF-8"?>
<Relationships xmlns="http://schemas.openxmlformats.org/package/2006/relationships"><Relationship Id="rId1" Type="http://schemas.openxmlformats.org/officeDocument/2006/relationships/customXmlProps" Target="itemProps13.xml"/>
</Relationships>
</file>

<file path=customXml/_rels/item14.xml.rels><?xml version="1.0" encoding="UTF-8"?>
<Relationships xmlns="http://schemas.openxmlformats.org/package/2006/relationships"><Relationship Id="rId1" Type="http://schemas.openxmlformats.org/officeDocument/2006/relationships/customXmlProps" Target="itemProps14.xml"/>
</Relationships>
</file>

<file path=customXml/_rels/item15.xml.rels><?xml version="1.0" encoding="UTF-8"?>
<Relationships xmlns="http://schemas.openxmlformats.org/package/2006/relationships"><Relationship Id="rId1" Type="http://schemas.openxmlformats.org/officeDocument/2006/relationships/customXmlProps" Target="itemProps15.xml"/>
</Relationships>
</file>

<file path=customXml/_rels/item16.xml.rels><?xml version="1.0" encoding="UTF-8"?>
<Relationships xmlns="http://schemas.openxmlformats.org/package/2006/relationships"><Relationship Id="rId1" Type="http://schemas.openxmlformats.org/officeDocument/2006/relationships/customXmlProps" Target="itemProps16.xml"/>
</Relationships>
</file>

<file path=customXml/_rels/item17.xml.rels><?xml version="1.0" encoding="UTF-8"?>
<Relationships xmlns="http://schemas.openxmlformats.org/package/2006/relationships"><Relationship Id="rId1" Type="http://schemas.openxmlformats.org/officeDocument/2006/relationships/customXmlProps" Target="itemProps17.xml"/>
</Relationships>
</file>

<file path=customXml/_rels/item18.xml.rels><?xml version="1.0" encoding="UTF-8"?>
<Relationships xmlns="http://schemas.openxmlformats.org/package/2006/relationships"><Relationship Id="rId1" Type="http://schemas.openxmlformats.org/officeDocument/2006/relationships/customXmlProps" Target="itemProps18.xml"/>
</Relationships>
</file>

<file path=customXml/_rels/item19.xml.rels><?xml version="1.0" encoding="UTF-8"?>
<Relationships xmlns="http://schemas.openxmlformats.org/package/2006/relationships"><Relationship Id="rId1" Type="http://schemas.openxmlformats.org/officeDocument/2006/relationships/customXmlProps" Target="itemProps19.xml"/>
</Relationships>
</file>

<file path=customXml/_rels/item20.xml.rels><?xml version="1.0" encoding="UTF-8"?>
<Relationships xmlns="http://schemas.openxmlformats.org/package/2006/relationships"><Relationship Id="rId1" Type="http://schemas.openxmlformats.org/officeDocument/2006/relationships/customXmlProps" Target="itemProps20.xml"/>
</Relationships>
</file>

<file path=customXml/_rels/item21.xml.rels><?xml version="1.0" encoding="UTF-8"?>
<Relationships xmlns="http://schemas.openxmlformats.org/package/2006/relationships"><Relationship Id="rId1" Type="http://schemas.openxmlformats.org/officeDocument/2006/relationships/customXmlProps" Target="itemProps21.xml"/>
</Relationships>
</file>

<file path=customXml/_rels/item22.xml.rels><?xml version="1.0" encoding="UTF-8"?>
<Relationships xmlns="http://schemas.openxmlformats.org/package/2006/relationships"><Relationship Id="rId1" Type="http://schemas.openxmlformats.org/officeDocument/2006/relationships/customXmlProps" Target="itemProps22.xml"/>
</Relationships>
</file>

<file path=customXml/_rels/item23.xml.rels><?xml version="1.0" encoding="UTF-8"?>
<Relationships xmlns="http://schemas.openxmlformats.org/package/2006/relationships"><Relationship Id="rId1" Type="http://schemas.openxmlformats.org/officeDocument/2006/relationships/customXmlProps" Target="itemProps23.xml"/>
</Relationships>
</file>

<file path=customXml/_rels/item24.xml.rels><?xml version="1.0" encoding="UTF-8"?>
<Relationships xmlns="http://schemas.openxmlformats.org/package/2006/relationships"><Relationship Id="rId1" Type="http://schemas.openxmlformats.org/officeDocument/2006/relationships/customXmlProps" Target="itemProps24.xml"/>
</Relationships>
</file>

<file path=customXml/_rels/item25.xml.rels><?xml version="1.0" encoding="UTF-8"?>
<Relationships xmlns="http://schemas.openxmlformats.org/package/2006/relationships"><Relationship Id="rId1" Type="http://schemas.openxmlformats.org/officeDocument/2006/relationships/customXmlProps" Target="itemProps25.xml"/>
</Relationships>
</file>

<file path=customXml/_rels/item26.xml.rels><?xml version="1.0" encoding="UTF-8"?>
<Relationships xmlns="http://schemas.openxmlformats.org/package/2006/relationships"><Relationship Id="rId1" Type="http://schemas.openxmlformats.org/officeDocument/2006/relationships/customXmlProps" Target="itemProps26.xml"/>
</Relationships>
</file>

<file path=customXml/_rels/item27.xml.rels><?xml version="1.0" encoding="UTF-8"?>
<Relationships xmlns="http://schemas.openxmlformats.org/package/2006/relationships"><Relationship Id="rId1" Type="http://schemas.openxmlformats.org/officeDocument/2006/relationships/customXmlProps" Target="itemProps27.xml"/>
</Relationships>
</file>

<file path=customXml/_rels/item28.xml.rels><?xml version="1.0" encoding="UTF-8"?>
<Relationships xmlns="http://schemas.openxmlformats.org/package/2006/relationships"><Relationship Id="rId1" Type="http://schemas.openxmlformats.org/officeDocument/2006/relationships/customXmlProps" Target="itemProps28.xml"/>
</Relationships>
</file>

<file path=customXml/_rels/item29.xml.rels><?xml version="1.0" encoding="UTF-8"?>
<Relationships xmlns="http://schemas.openxmlformats.org/package/2006/relationships"><Relationship Id="rId1" Type="http://schemas.openxmlformats.org/officeDocument/2006/relationships/customXmlProps" Target="itemProps29.xml"/>
</Relationships>
</file>

<file path=customXml/_rels/item30.xml.rels><?xml version="1.0" encoding="UTF-8"?>
<Relationships xmlns="http://schemas.openxmlformats.org/package/2006/relationships"><Relationship Id="rId1" Type="http://schemas.openxmlformats.org/officeDocument/2006/relationships/customXmlProps" Target="itemProps30.xml"/>
</Relationships>
</file>

<file path=customXml/_rels/item31.xml.rels><?xml version="1.0" encoding="UTF-8"?>
<Relationships xmlns="http://schemas.openxmlformats.org/package/2006/relationships"><Relationship Id="rId1" Type="http://schemas.openxmlformats.org/officeDocument/2006/relationships/customXmlProps" Target="itemProps31.xml"/>
</Relationships>
</file>

<file path=customXml/_rels/item32.xml.rels><?xml version="1.0" encoding="UTF-8"?>
<Relationships xmlns="http://schemas.openxmlformats.org/package/2006/relationships"><Relationship Id="rId1" Type="http://schemas.openxmlformats.org/officeDocument/2006/relationships/customXmlProps" Target="itemProps32.xml"/>
</Relationships>
</file>

<file path=customXml/_rels/item33.xml.rels><?xml version="1.0" encoding="UTF-8"?>
<Relationships xmlns="http://schemas.openxmlformats.org/package/2006/relationships"><Relationship Id="rId1" Type="http://schemas.openxmlformats.org/officeDocument/2006/relationships/customXmlProps" Target="itemProps33.xml"/>
</Relationships>
</file>

<file path=customXml/_rels/item34.xml.rels><?xml version="1.0" encoding="UTF-8"?>
<Relationships xmlns="http://schemas.openxmlformats.org/package/2006/relationships"><Relationship Id="rId1" Type="http://schemas.openxmlformats.org/officeDocument/2006/relationships/customXmlProps" Target="itemProps34.xml"/>
</Relationships>
</file>

<file path=customXml/_rels/item35.xml.rels><?xml version="1.0" encoding="UTF-8"?>
<Relationships xmlns="http://schemas.openxmlformats.org/package/2006/relationships"><Relationship Id="rId1" Type="http://schemas.openxmlformats.org/officeDocument/2006/relationships/customXmlProps" Target="itemProps35.xml"/>
</Relationships>
</file>

<file path=customXml/_rels/item36.xml.rels><?xml version="1.0" encoding="UTF-8"?>
<Relationships xmlns="http://schemas.openxmlformats.org/package/2006/relationships"><Relationship Id="rId1" Type="http://schemas.openxmlformats.org/officeDocument/2006/relationships/customXmlProps" Target="itemProps36.xml"/>
</Relationships>
</file>

<file path=customXml/_rels/item37.xml.rels><?xml version="1.0" encoding="UTF-8"?>
<Relationships xmlns="http://schemas.openxmlformats.org/package/2006/relationships"><Relationship Id="rId1" Type="http://schemas.openxmlformats.org/officeDocument/2006/relationships/customXmlProps" Target="itemProps37.xml"/>
</Relationships>
</file>

<file path=customXml/_rels/item38.xml.rels><?xml version="1.0" encoding="UTF-8"?>
<Relationships xmlns="http://schemas.openxmlformats.org/package/2006/relationships"><Relationship Id="rId1" Type="http://schemas.openxmlformats.org/officeDocument/2006/relationships/customXmlProps" Target="itemProps38.xml"/>
</Relationships>
</file>

<file path=customXml/_rels/item39.xml.rels><?xml version="1.0" encoding="UTF-8"?>
<Relationships xmlns="http://schemas.openxmlformats.org/package/2006/relationships"><Relationship Id="rId1" Type="http://schemas.openxmlformats.org/officeDocument/2006/relationships/customXmlProps" Target="itemProps39.xml"/>
</Relationships>
</file>

<file path=customXml/_rels/item40.xml.rels><?xml version="1.0" encoding="UTF-8"?>
<Relationships xmlns="http://schemas.openxmlformats.org/package/2006/relationships"><Relationship Id="rId1" Type="http://schemas.openxmlformats.org/officeDocument/2006/relationships/customXmlProps" Target="itemProps40.xml"/>
</Relationships>
</file>

<file path=customXml/_rels/item41.xml.rels><?xml version="1.0" encoding="UTF-8"?>
<Relationships xmlns="http://schemas.openxmlformats.org/package/2006/relationships"><Relationship Id="rId1" Type="http://schemas.openxmlformats.org/officeDocument/2006/relationships/customXmlProps" Target="itemProps41.xml"/>
</Relationships>
</file>

<file path=customXml/_rels/item42.xml.rels><?xml version="1.0" encoding="UTF-8"?>
<Relationships xmlns="http://schemas.openxmlformats.org/package/2006/relationships"><Relationship Id="rId1" Type="http://schemas.openxmlformats.org/officeDocument/2006/relationships/customXmlProps" Target="itemProps42.xml"/>
</Relationships>
</file>

<file path=customXml/_rels/item43.xml.rels><?xml version="1.0" encoding="UTF-8"?>
<Relationships xmlns="http://schemas.openxmlformats.org/package/2006/relationships"><Relationship Id="rId1" Type="http://schemas.openxmlformats.org/officeDocument/2006/relationships/customXmlProps" Target="itemProps43.xml"/>
</Relationships>
</file>

<file path=customXml/_rels/item44.xml.rels><?xml version="1.0" encoding="UTF-8"?>
<Relationships xmlns="http://schemas.openxmlformats.org/package/2006/relationships"><Relationship Id="rId1" Type="http://schemas.openxmlformats.org/officeDocument/2006/relationships/customXmlProps" Target="itemProps44.xml"/>
</Relationships>
</file>

<file path=customXml/_rels/item45.xml.rels><?xml version="1.0" encoding="UTF-8"?>
<Relationships xmlns="http://schemas.openxmlformats.org/package/2006/relationships"><Relationship Id="rId1" Type="http://schemas.openxmlformats.org/officeDocument/2006/relationships/customXmlProps" Target="itemProps45.xml"/>
</Relationships>
</file>

<file path=customXml/_rels/item46.xml.rels><?xml version="1.0" encoding="UTF-8"?>
<Relationships xmlns="http://schemas.openxmlformats.org/package/2006/relationships"><Relationship Id="rId1" Type="http://schemas.openxmlformats.org/officeDocument/2006/relationships/customXmlProps" Target="itemProps46.xml"/>
</Relationships>
</file>

<file path=customXml/_rels/item47.xml.rels><?xml version="1.0" encoding="UTF-8"?>
<Relationships xmlns="http://schemas.openxmlformats.org/package/2006/relationships"><Relationship Id="rId1" Type="http://schemas.openxmlformats.org/officeDocument/2006/relationships/customXmlProps" Target="itemProps47.xml"/>
</Relationships>
</file>

<file path=customXml/_rels/item48.xml.rels><?xml version="1.0" encoding="UTF-8"?>
<Relationships xmlns="http://schemas.openxmlformats.org/package/2006/relationships"><Relationship Id="rId1" Type="http://schemas.openxmlformats.org/officeDocument/2006/relationships/customXmlProps" Target="itemProps48.xml"/>
</Relationships>
</file>

<file path=customXml/_rels/item49.xml.rels><?xml version="1.0" encoding="UTF-8"?>
<Relationships xmlns="http://schemas.openxmlformats.org/package/2006/relationships"><Relationship Id="rId1" Type="http://schemas.openxmlformats.org/officeDocument/2006/relationships/customXmlProps" Target="itemProps49.xml"/>
</Relationships>
</file>

<file path=customXml/_rels/item50.xml.rels><?xml version="1.0" encoding="UTF-8"?>
<Relationships xmlns="http://schemas.openxmlformats.org/package/2006/relationships"><Relationship Id="rId1" Type="http://schemas.openxmlformats.org/officeDocument/2006/relationships/customXmlProps" Target="itemProps50.xml"/>
</Relationships>
</file>

<file path=customXml/_rels/item51.xml.rels><?xml version="1.0" encoding="UTF-8"?>
<Relationships xmlns="http://schemas.openxmlformats.org/package/2006/relationships"><Relationship Id="rId1" Type="http://schemas.openxmlformats.org/officeDocument/2006/relationships/customXmlProps" Target="itemProps51.xml"/>
</Relationships>
</file>

<file path=customXml/_rels/item52.xml.rels><?xml version="1.0" encoding="UTF-8"?>
<Relationships xmlns="http://schemas.openxmlformats.org/package/2006/relationships"><Relationship Id="rId1" Type="http://schemas.openxmlformats.org/officeDocument/2006/relationships/customXmlProps" Target="itemProps52.xml"/>
</Relationships>
</file>

<file path=customXml/_rels/item53.xml.rels><?xml version="1.0" encoding="UTF-8"?>
<Relationships xmlns="http://schemas.openxmlformats.org/package/2006/relationships"><Relationship Id="rId1" Type="http://schemas.openxmlformats.org/officeDocument/2006/relationships/customXmlProps" Target="itemProps53.xml"/>
</Relationships>
</file>

<file path=customXml/_rels/item54.xml.rels><?xml version="1.0" encoding="UTF-8"?>
<Relationships xmlns="http://schemas.openxmlformats.org/package/2006/relationships"><Relationship Id="rId1" Type="http://schemas.openxmlformats.org/officeDocument/2006/relationships/customXmlProps" Target="itemProps54.xml"/>
</Relationships>
</file>

<file path=customXml/_rels/item55.xml.rels><?xml version="1.0" encoding="UTF-8"?>
<Relationships xmlns="http://schemas.openxmlformats.org/package/2006/relationships"><Relationship Id="rId1" Type="http://schemas.openxmlformats.org/officeDocument/2006/relationships/customXmlProps" Target="itemProps55.xml"/>
</Relationships>
</file>

<file path=customXml/_rels/item56.xml.rels><?xml version="1.0" encoding="UTF-8"?>
<Relationships xmlns="http://schemas.openxmlformats.org/package/2006/relationships"><Relationship Id="rId1" Type="http://schemas.openxmlformats.org/officeDocument/2006/relationships/customXmlProps" Target="itemProps56.xml"/>
</Relationships>
</file>

<file path=customXml/_rels/item57.xml.rels><?xml version="1.0" encoding="UTF-8"?>
<Relationships xmlns="http://schemas.openxmlformats.org/package/2006/relationships"><Relationship Id="rId1" Type="http://schemas.openxmlformats.org/officeDocument/2006/relationships/customXmlProps" Target="itemProps57.xml"/>
</Relationships>
</file>

<file path=customXml/_rels/item58.xml.rels><?xml version="1.0" encoding="UTF-8"?>
<Relationships xmlns="http://schemas.openxmlformats.org/package/2006/relationships"><Relationship Id="rId1" Type="http://schemas.openxmlformats.org/officeDocument/2006/relationships/customXmlProps" Target="itemProps58.xml"/>
</Relationships>
</file>

<file path=customXml/_rels/item59.xml.rels><?xml version="1.0" encoding="UTF-8"?>
<Relationships xmlns="http://schemas.openxmlformats.org/package/2006/relationships"><Relationship Id="rId1" Type="http://schemas.openxmlformats.org/officeDocument/2006/relationships/customXmlProps" Target="itemProps59.xml"/>
</Relationships>
</file>

<file path=customXml/_rels/item60.xml.rels><?xml version="1.0" encoding="UTF-8"?>
<Relationships xmlns="http://schemas.openxmlformats.org/package/2006/relationships"><Relationship Id="rId1" Type="http://schemas.openxmlformats.org/officeDocument/2006/relationships/customXmlProps" Target="itemProps60.xml"/>
</Relationships>
</file>

<file path=customXml/_rels/item61.xml.rels><?xml version="1.0" encoding="UTF-8"?>
<Relationships xmlns="http://schemas.openxmlformats.org/package/2006/relationships"><Relationship Id="rId1" Type="http://schemas.openxmlformats.org/officeDocument/2006/relationships/customXmlProps" Target="itemProps61.xml"/>
</Relationships>
</file>

<file path=customXml/_rels/item62.xml.rels><?xml version="1.0" encoding="UTF-8"?>
<Relationships xmlns="http://schemas.openxmlformats.org/package/2006/relationships"><Relationship Id="rId1" Type="http://schemas.openxmlformats.org/officeDocument/2006/relationships/customXmlProps" Target="itemProps62.xml"/>
</Relationships>
</file>

<file path=customXml/_rels/item63.xml.rels><?xml version="1.0" encoding="UTF-8"?>
<Relationships xmlns="http://schemas.openxmlformats.org/package/2006/relationships"><Relationship Id="rId1" Type="http://schemas.openxmlformats.org/officeDocument/2006/relationships/customXmlProps" Target="itemProps63.xml"/>
</Relationships>
</file>

<file path=customXml/_rels/item64.xml.rels><?xml version="1.0" encoding="UTF-8"?>
<Relationships xmlns="http://schemas.openxmlformats.org/package/2006/relationships"><Relationship Id="rId1" Type="http://schemas.openxmlformats.org/officeDocument/2006/relationships/customXmlProps" Target="itemProps64.xml"/>
</Relationships>
</file>

<file path=customXml/_rels/item65.xml.rels><?xml version="1.0" encoding="UTF-8"?>
<Relationships xmlns="http://schemas.openxmlformats.org/package/2006/relationships"><Relationship Id="rId1" Type="http://schemas.openxmlformats.org/officeDocument/2006/relationships/customXmlProps" Target="itemProps65.xml"/>
</Relationships>
</file>

<file path=customXml/_rels/item66.xml.rels><?xml version="1.0" encoding="UTF-8"?>
<Relationships xmlns="http://schemas.openxmlformats.org/package/2006/relationships"><Relationship Id="rId1" Type="http://schemas.openxmlformats.org/officeDocument/2006/relationships/customXmlProps" Target="itemProps66.xml"/>
</Relationships>
</file>

<file path=customXml/_rels/item67.xml.rels><?xml version="1.0" encoding="UTF-8"?>
<Relationships xmlns="http://schemas.openxmlformats.org/package/2006/relationships"><Relationship Id="rId1" Type="http://schemas.openxmlformats.org/officeDocument/2006/relationships/customXmlProps" Target="itemProps67.xml"/>
</Relationships>
</file>

<file path=customXml/_rels/item68.xml.rels><?xml version="1.0" encoding="UTF-8"?>
<Relationships xmlns="http://schemas.openxmlformats.org/package/2006/relationships"><Relationship Id="rId1" Type="http://schemas.openxmlformats.org/officeDocument/2006/relationships/customXmlProps" Target="itemProps68.xml"/>
</Relationships>
</file>

<file path=customXml/_rels/item69.xml.rels><?xml version="1.0" encoding="UTF-8"?>
<Relationships xmlns="http://schemas.openxmlformats.org/package/2006/relationships"><Relationship Id="rId1" Type="http://schemas.openxmlformats.org/officeDocument/2006/relationships/customXmlProps" Target="itemProps69.xml"/>
</Relationships>
</file>

<file path=customXml/_rels/item70.xml.rels><?xml version="1.0" encoding="UTF-8"?>
<Relationships xmlns="http://schemas.openxmlformats.org/package/2006/relationships"><Relationship Id="rId1" Type="http://schemas.openxmlformats.org/officeDocument/2006/relationships/customXmlProps" Target="itemProps70.xml"/>
</Relationships>
</file>

<file path=customXml/_rels/item71.xml.rels><?xml version="1.0" encoding="UTF-8"?>
<Relationships xmlns="http://schemas.openxmlformats.org/package/2006/relationships"><Relationship Id="rId1" Type="http://schemas.openxmlformats.org/officeDocument/2006/relationships/customXmlProps" Target="itemProps71.xml"/>
</Relationships>
</file>

<file path=customXml/_rels/item72.xml.rels><?xml version="1.0" encoding="UTF-8"?>
<Relationships xmlns="http://schemas.openxmlformats.org/package/2006/relationships"><Relationship Id="rId1" Type="http://schemas.openxmlformats.org/officeDocument/2006/relationships/customXmlProps" Target="itemProps72.xml"/>
</Relationships>
</file>

<file path=customXml/_rels/item73.xml.rels><?xml version="1.0" encoding="UTF-8"?>
<Relationships xmlns="http://schemas.openxmlformats.org/package/2006/relationships"><Relationship Id="rId1" Type="http://schemas.openxmlformats.org/officeDocument/2006/relationships/customXmlProps" Target="itemProps73.xml"/>
</Relationships>
</file>

<file path=customXml/_rels/item74.xml.rels><?xml version="1.0" encoding="UTF-8"?>
<Relationships xmlns="http://schemas.openxmlformats.org/package/2006/relationships"><Relationship Id="rId1" Type="http://schemas.openxmlformats.org/officeDocument/2006/relationships/customXmlProps" Target="itemProps74.xml"/>
</Relationships>
</file>

<file path=customXml/_rels/item75.xml.rels><?xml version="1.0" encoding="UTF-8"?>
<Relationships xmlns="http://schemas.openxmlformats.org/package/2006/relationships"><Relationship Id="rId1" Type="http://schemas.openxmlformats.org/officeDocument/2006/relationships/customXmlProps" Target="itemProps75.xml"/>
</Relationships>
</file>

<file path=customXml/_rels/item76.xml.rels><?xml version="1.0" encoding="UTF-8"?>
<Relationships xmlns="http://schemas.openxmlformats.org/package/2006/relationships"><Relationship Id="rId1" Type="http://schemas.openxmlformats.org/officeDocument/2006/relationships/customXmlProps" Target="itemProps76.xml"/>
</Relationships>
</file>

<file path=customXml/_rels/item77.xml.rels><?xml version="1.0" encoding="UTF-8"?>
<Relationships xmlns="http://schemas.openxmlformats.org/package/2006/relationships"><Relationship Id="rId1" Type="http://schemas.openxmlformats.org/officeDocument/2006/relationships/customXmlProps" Target="itemProps77.xml"/>
</Relationships>
</file>

<file path=customXml/_rels/item78.xml.rels><?xml version="1.0" encoding="UTF-8"?>
<Relationships xmlns="http://schemas.openxmlformats.org/package/2006/relationships"><Relationship Id="rId1" Type="http://schemas.openxmlformats.org/officeDocument/2006/relationships/customXmlProps" Target="itemProps78.xml"/>
</Relationships>
</file>

<file path=customXml/_rels/item79.xml.rels><?xml version="1.0" encoding="UTF-8"?>
<Relationships xmlns="http://schemas.openxmlformats.org/package/2006/relationships"><Relationship Id="rId1" Type="http://schemas.openxmlformats.org/officeDocument/2006/relationships/customXmlProps" Target="itemProps79.xml"/>
</Relationships>
</file>

<file path=customXml/_rels/item80.xml.rels><?xml version="1.0" encoding="UTF-8"?>
<Relationships xmlns="http://schemas.openxmlformats.org/package/2006/relationships"><Relationship Id="rId1" Type="http://schemas.openxmlformats.org/officeDocument/2006/relationships/customXmlProps" Target="itemProps80.xml"/>
</Relationships>
</file>

<file path=customXml/_rels/item81.xml.rels><?xml version="1.0" encoding="UTF-8"?>
<Relationships xmlns="http://schemas.openxmlformats.org/package/2006/relationships"><Relationship Id="rId1" Type="http://schemas.openxmlformats.org/officeDocument/2006/relationships/customXmlProps" Target="itemProps81.xml"/>
</Relationships>
</file>

<file path=customXml/_rels/item82.xml.rels><?xml version="1.0" encoding="UTF-8"?>
<Relationships xmlns="http://schemas.openxmlformats.org/package/2006/relationships"><Relationship Id="rId1" Type="http://schemas.openxmlformats.org/officeDocument/2006/relationships/customXmlProps" Target="itemProps82.xml"/>
</Relationships>
</file>

<file path=customXml/_rels/item83.xml.rels><?xml version="1.0" encoding="UTF-8"?>
<Relationships xmlns="http://schemas.openxmlformats.org/package/2006/relationships"><Relationship Id="rId1" Type="http://schemas.openxmlformats.org/officeDocument/2006/relationships/customXmlProps" Target="itemProps83.xml"/>
</Relationships>
</file>

<file path=customXml/_rels/item84.xml.rels><?xml version="1.0" encoding="UTF-8"?>
<Relationships xmlns="http://schemas.openxmlformats.org/package/2006/relationships"><Relationship Id="rId1" Type="http://schemas.openxmlformats.org/officeDocument/2006/relationships/customXmlProps" Target="itemProps84.xml"/>
</Relationships>
</file>

<file path=customXml/_rels/item85.xml.rels><?xml version="1.0" encoding="UTF-8"?>
<Relationships xmlns="http://schemas.openxmlformats.org/package/2006/relationships"><Relationship Id="rId1" Type="http://schemas.openxmlformats.org/officeDocument/2006/relationships/customXmlProps" Target="itemProps85.xml"/>
</Relationships>
</file>

<file path=customXml/_rels/item86.xml.rels><?xml version="1.0" encoding="UTF-8"?>
<Relationships xmlns="http://schemas.openxmlformats.org/package/2006/relationships"><Relationship Id="rId1" Type="http://schemas.openxmlformats.org/officeDocument/2006/relationships/customXmlProps" Target="itemProps86.xml"/>
</Relationships>
</file>

<file path=customXml/_rels/item87.xml.rels><?xml version="1.0" encoding="UTF-8"?>
<Relationships xmlns="http://schemas.openxmlformats.org/package/2006/relationships"><Relationship Id="rId1" Type="http://schemas.openxmlformats.org/officeDocument/2006/relationships/customXmlProps" Target="itemProps87.xml"/>
</Relationships>
</file>

<file path=customXml/_rels/item88.xml.rels><?xml version="1.0" encoding="UTF-8"?>
<Relationships xmlns="http://schemas.openxmlformats.org/package/2006/relationships"><Relationship Id="rId1" Type="http://schemas.openxmlformats.org/officeDocument/2006/relationships/customXmlProps" Target="itemProps88.xml"/>
</Relationships>
</file>

<file path=customXml/_rels/item89.xml.rels><?xml version="1.0" encoding="UTF-8"?>
<Relationships xmlns="http://schemas.openxmlformats.org/package/2006/relationships"><Relationship Id="rId1" Type="http://schemas.openxmlformats.org/officeDocument/2006/relationships/customXmlProps" Target="itemProps89.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xml version="1.0" encoding="utf-8"?>
<?mso-contentType ?>
<FormTemplates xmlns="http://schemas.microsoft.com/sharepoint/v3/contenttype/forms">
  <Display>DocumentLibraryForm</Display>
  <Edit>DocumentLibraryForm</Edit>
  <New>DocumentLibraryForm</New>
</FormTemplates>
</file>

<file path=customXml/item9.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xml version="1.0" encoding="utf-8"?>
<?mso-contentType ?>
<FormTemplates xmlns="http://schemas.microsoft.com/sharepoint/v3/contenttype/forms">
  <Display>DocumentLibraryForm</Display>
  <Edit>DocumentLibraryForm</Edit>
  <New>DocumentLibraryForm</New>
</FormTemplates>
</file>

<file path=customXml/item23.xml><?xml version="1.0" encoding="utf-8"?>
<p:properties xmlns:p="http://schemas.microsoft.com/office/2006/metadata/properties" xmlns:xsi="http://www.w3.org/2001/XMLSchema-instance" xmlns:pc="http://schemas.microsoft.com/office/infopath/2007/PartnerControls">
  <documentManagement>
    <lcf76f155ced4ddcb4097134ff3c332f xmlns="3e997a29-655f-4b96-bc87-e57fac1ee1f6">
      <Terms xmlns="http://schemas.microsoft.com/office/infopath/2007/PartnerControls"/>
    </lcf76f155ced4ddcb4097134ff3c332f>
    <TaxCatchAll xmlns="853b657d-350c-400f-8832-2fb4b2ec82e2" xsi:nil="true"/>
  </documentManagement>
</p:properties>
</file>

<file path=customXml/item24.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5.xml><?xml version="1.0" encoding="utf-8"?>
<?mso-contentType ?>
<FormTemplates xmlns="http://schemas.microsoft.com/sharepoint/v3/contenttype/forms">
  <Display>DocumentLibraryForm</Display>
  <Edit>DocumentLibraryForm</Edit>
  <New>DocumentLibraryForm</New>
</FormTemplates>
</file>

<file path=customXml/item26.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7.xml><?xml version="1.0" encoding="utf-8"?>
<?mso-contentType ?>
<FormTemplates xmlns="http://schemas.microsoft.com/sharepoint/v3/contenttype/forms">
  <Display>DocumentLibraryForm</Display>
  <Edit>DocumentLibraryForm</Edit>
  <New>DocumentLibraryForm</New>
</FormTemplates>
</file>

<file path=customXml/item28.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9.xml><?xml version="1.0" encoding="utf-8"?>
<?mso-contentType ?>
<FormTemplates xmlns="http://schemas.microsoft.com/sharepoint/v3/contenttype/forms">
  <Display>DocumentLibraryForm</Display>
  <Edit>DocumentLibraryForm</Edit>
  <New>DocumentLibraryForm</New>
</FormTemplates>
</file>

<file path=customXml/item30.xml><?xml version="1.0" encoding="utf-8"?>
<p:properties xmlns:p="http://schemas.microsoft.com/office/2006/metadata/properties" xmlns:xsi="http://www.w3.org/2001/XMLSchema-instance" xmlns:pc="http://schemas.microsoft.com/office/infopath/2007/PartnerControls">
  <documentManagement>
    <lcf76f155ced4ddcb4097134ff3c332f xmlns="3e997a29-655f-4b96-bc87-e57fac1ee1f6">
      <Terms xmlns="http://schemas.microsoft.com/office/infopath/2007/PartnerControls"/>
    </lcf76f155ced4ddcb4097134ff3c332f>
    <TaxCatchAll xmlns="853b657d-350c-400f-8832-2fb4b2ec82e2" xsi:nil="true"/>
  </documentManagement>
</p:properties>
</file>

<file path=customXml/item31.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2.xml><?xml version="1.0" encoding="utf-8"?>
<?mso-contentType ?>
<FormTemplates xmlns="http://schemas.microsoft.com/sharepoint/v3/contenttype/forms">
  <Display>DocumentLibraryForm</Display>
  <Edit>DocumentLibraryForm</Edit>
  <New>DocumentLibraryForm</New>
</FormTemplates>
</file>

<file path=customXml/item33.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4.xml><?xml version="1.0" encoding="utf-8"?>
<?mso-contentType ?>
<FormTemplates xmlns="http://schemas.microsoft.com/sharepoint/v3/contenttype/forms">
  <Display>DocumentLibraryForm</Display>
  <Edit>DocumentLibraryForm</Edit>
  <New>DocumentLibraryForm</New>
</FormTemplates>
</file>

<file path=customXml/item35.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6.xml><?xml version="1.0" encoding="utf-8"?>
<?mso-contentType ?>
<FormTemplates xmlns="http://schemas.microsoft.com/sharepoint/v3/contenttype/forms">
  <Display>DocumentLibraryForm</Display>
  <Edit>DocumentLibraryForm</Edit>
  <New>DocumentLibraryForm</New>
</FormTemplates>
</file>

<file path=customXml/item37.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8.xml><?xml version="1.0" encoding="utf-8"?>
<?mso-contentType ?>
<FormTemplates xmlns="http://schemas.microsoft.com/sharepoint/v3/contenttype/forms">
  <Display>DocumentLibraryForm</Display>
  <Edit>DocumentLibraryForm</Edit>
  <New>DocumentLibraryForm</New>
</FormTemplates>
</file>

<file path=customXml/item39.xml><?xml version="1.0" encoding="utf-8"?>
<p:properties xmlns:p="http://schemas.microsoft.com/office/2006/metadata/properties" xmlns:xsi="http://www.w3.org/2001/XMLSchema-instance" xmlns:pc="http://schemas.microsoft.com/office/infopath/2007/PartnerControls">
  <documentManagement>
    <lcf76f155ced4ddcb4097134ff3c332f xmlns="3e997a29-655f-4b96-bc87-e57fac1ee1f6">
      <Terms xmlns="http://schemas.microsoft.com/office/infopath/2007/PartnerControls"/>
    </lcf76f155ced4ddcb4097134ff3c332f>
    <TaxCatchAll xmlns="853b657d-350c-400f-8832-2fb4b2ec82e2" xsi:nil="true"/>
  </documentManagement>
</p:properties>
</file>

<file path=customXml/item40.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1.xml><?xml version="1.0" encoding="utf-8"?>
<?mso-contentType ?>
<FormTemplates xmlns="http://schemas.microsoft.com/sharepoint/v3/contenttype/forms">
  <Display>DocumentLibraryForm</Display>
  <Edit>DocumentLibraryForm</Edit>
  <New>DocumentLibraryForm</New>
</FormTemplates>
</file>

<file path=customXml/item42.xml><?xml version="1.0" encoding="utf-8"?>
<p:properties xmlns:p="http://schemas.microsoft.com/office/2006/metadata/properties" xmlns:xsi="http://www.w3.org/2001/XMLSchema-instance" xmlns:pc="http://schemas.microsoft.com/office/infopath/2007/PartnerControls">
  <documentManagement>
    <lcf76f155ced4ddcb4097134ff3c332f xmlns="3e997a29-655f-4b96-bc87-e57fac1ee1f6">
      <Terms xmlns="http://schemas.microsoft.com/office/infopath/2007/PartnerControls"/>
    </lcf76f155ced4ddcb4097134ff3c332f>
    <TaxCatchAll xmlns="853b657d-350c-400f-8832-2fb4b2ec82e2" xsi:nil="true"/>
  </documentManagement>
</p:properties>
</file>

<file path=customXml/item43.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4.xml><?xml version="1.0" encoding="utf-8"?>
<?mso-contentType ?>
<FormTemplates xmlns="http://schemas.microsoft.com/sharepoint/v3/contenttype/forms">
  <Display>DocumentLibraryForm</Display>
  <Edit>DocumentLibraryForm</Edit>
  <New>DocumentLibraryForm</New>
</FormTemplates>
</file>

<file path=customXml/item45.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6.xml><?xml version="1.0" encoding="utf-8"?>
<?mso-contentType ?>
<FormTemplates xmlns="http://schemas.microsoft.com/sharepoint/v3/contenttype/forms">
  <Display>DocumentLibraryForm</Display>
  <Edit>DocumentLibraryForm</Edit>
  <New>DocumentLibraryForm</New>
</FormTemplates>
</file>

<file path=customXml/item47.xml><?xml version="1.0" encoding="utf-8"?>
<p:properties xmlns:p="http://schemas.microsoft.com/office/2006/metadata/properties" xmlns:xsi="http://www.w3.org/2001/XMLSchema-instance" xmlns:pc="http://schemas.microsoft.com/office/infopath/2007/PartnerControls">
  <documentManagement>
    <lcf76f155ced4ddcb4097134ff3c332f xmlns="3e997a29-655f-4b96-bc87-e57fac1ee1f6">
      <Terms xmlns="http://schemas.microsoft.com/office/infopath/2007/PartnerControls"/>
    </lcf76f155ced4ddcb4097134ff3c332f>
    <TaxCatchAll xmlns="853b657d-350c-400f-8832-2fb4b2ec82e2" xsi:nil="true"/>
  </documentManagement>
</p:properties>
</file>

<file path=customXml/item48.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9.xml><?xml version="1.0" encoding="utf-8"?>
<?mso-contentType ?>
<FormTemplates xmlns="http://schemas.microsoft.com/sharepoint/v3/contenttype/forms">
  <Display>DocumentLibraryForm</Display>
  <Edit>DocumentLibraryForm</Edit>
  <New>DocumentLibraryForm</New>
</FormTemplates>
</file>

<file path=customXml/item50.xml><?xml version="1.0" encoding="utf-8"?>
<p:properties xmlns:p="http://schemas.microsoft.com/office/2006/metadata/properties" xmlns:xsi="http://www.w3.org/2001/XMLSchema-instance" xmlns:pc="http://schemas.microsoft.com/office/infopath/2007/PartnerControls">
  <documentManagement>
    <lcf76f155ced4ddcb4097134ff3c332f xmlns="3e997a29-655f-4b96-bc87-e57fac1ee1f6">
      <Terms xmlns="http://schemas.microsoft.com/office/infopath/2007/PartnerControls"/>
    </lcf76f155ced4ddcb4097134ff3c332f>
    <TaxCatchAll xmlns="853b657d-350c-400f-8832-2fb4b2ec82e2" xsi:nil="true"/>
  </documentManagement>
</p:properties>
</file>

<file path=customXml/item51.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2.xml><?xml version="1.0" encoding="utf-8"?>
<?mso-contentType ?>
<FormTemplates xmlns="http://schemas.microsoft.com/sharepoint/v3/contenttype/forms">
  <Display>DocumentLibraryForm</Display>
  <Edit>DocumentLibraryForm</Edit>
  <New>DocumentLibraryForm</New>
</FormTemplates>
</file>

<file path=customXml/item53.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4.xml><?xml version="1.0" encoding="utf-8"?>
<?mso-contentType ?>
<FormTemplates xmlns="http://schemas.microsoft.com/sharepoint/v3/contenttype/forms">
  <Display>DocumentLibraryForm</Display>
  <Edit>DocumentLibraryForm</Edit>
  <New>DocumentLibraryForm</New>
</FormTemplates>
</file>

<file path=customXml/item55.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6.xml><?xml version="1.0" encoding="utf-8"?>
<?mso-contentType ?>
<FormTemplates xmlns="http://schemas.microsoft.com/sharepoint/v3/contenttype/forms">
  <Display>DocumentLibraryForm</Display>
  <Edit>DocumentLibraryForm</Edit>
  <New>DocumentLibraryForm</New>
</FormTemplates>
</file>

<file path=customXml/item57.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8.xml><?xml version="1.0" encoding="utf-8"?>
<?mso-contentType ?>
<FormTemplates xmlns="http://schemas.microsoft.com/sharepoint/v3/contenttype/forms">
  <Display>DocumentLibraryForm</Display>
  <Edit>DocumentLibraryForm</Edit>
  <New>DocumentLibraryForm</New>
</FormTemplates>
</file>

<file path=customXml/item59.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0.xml><?xml version="1.0" encoding="utf-8"?>
<?mso-contentType ?>
<FormTemplates xmlns="http://schemas.microsoft.com/sharepoint/v3/contenttype/forms">
  <Display>DocumentLibraryForm</Display>
  <Edit>DocumentLibraryForm</Edit>
  <New>DocumentLibraryForm</New>
</FormTemplates>
</file>

<file path=customXml/item61.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2.xml><?xml version="1.0" encoding="utf-8"?>
<?mso-contentType ?>
<FormTemplates xmlns="http://schemas.microsoft.com/sharepoint/v3/contenttype/forms">
  <Display>DocumentLibraryForm</Display>
  <Edit>DocumentLibraryForm</Edit>
  <New>DocumentLibraryForm</New>
</FormTemplates>
</file>

<file path=customXml/item63.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4.xml><?xml version="1.0" encoding="utf-8"?>
<?mso-contentType ?>
<FormTemplates xmlns="http://schemas.microsoft.com/sharepoint/v3/contenttype/forms">
  <Display>DocumentLibraryForm</Display>
  <Edit>DocumentLibraryForm</Edit>
  <New>DocumentLibraryForm</New>
</FormTemplates>
</file>

<file path=customXml/item65.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6.xml><?xml version="1.0" encoding="utf-8"?>
<?mso-contentType ?>
<FormTemplates xmlns="http://schemas.microsoft.com/sharepoint/v3/contenttype/forms">
  <Display>DocumentLibraryForm</Display>
  <Edit>DocumentLibraryForm</Edit>
  <New>DocumentLibraryForm</New>
</FormTemplates>
</file>

<file path=customXml/item67.xml><?xml version="1.0" encoding="utf-8"?>
<p:properties xmlns:p="http://schemas.microsoft.com/office/2006/metadata/properties" xmlns:xsi="http://www.w3.org/2001/XMLSchema-instance" xmlns:pc="http://schemas.microsoft.com/office/infopath/2007/PartnerControls">
  <documentManagement>
    <lcf76f155ced4ddcb4097134ff3c332f xmlns="3e997a29-655f-4b96-bc87-e57fac1ee1f6">
      <Terms xmlns="http://schemas.microsoft.com/office/infopath/2007/PartnerControls"/>
    </lcf76f155ced4ddcb4097134ff3c332f>
    <TaxCatchAll xmlns="853b657d-350c-400f-8832-2fb4b2ec82e2" xsi:nil="true"/>
  </documentManagement>
</p:properties>
</file>

<file path=customXml/item68.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9.xml><?xml version="1.0" encoding="utf-8"?>
<?mso-contentType ?>
<FormTemplates xmlns="http://schemas.microsoft.com/sharepoint/v3/contenttype/forms">
  <Display>DocumentLibraryForm</Display>
  <Edit>DocumentLibraryForm</Edit>
  <New>DocumentLibraryForm</New>
</FormTemplates>
</file>

<file path=customXml/item70.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1.xml><?xml version="1.0" encoding="utf-8"?>
<?mso-contentType ?>
<FormTemplates xmlns="http://schemas.microsoft.com/sharepoint/v3/contenttype/forms">
  <Display>DocumentLibraryForm</Display>
  <Edit>DocumentLibraryForm</Edit>
  <New>DocumentLibraryForm</New>
</FormTemplates>
</file>

<file path=customXml/item72.xml><?xml version="1.0" encoding="utf-8"?>
<p:properties xmlns:p="http://schemas.microsoft.com/office/2006/metadata/properties" xmlns:xsi="http://www.w3.org/2001/XMLSchema-instance" xmlns:pc="http://schemas.microsoft.com/office/infopath/2007/PartnerControls">
  <documentManagement>
    <lcf76f155ced4ddcb4097134ff3c332f xmlns="3e997a29-655f-4b96-bc87-e57fac1ee1f6">
      <Terms xmlns="http://schemas.microsoft.com/office/infopath/2007/PartnerControls"/>
    </lcf76f155ced4ddcb4097134ff3c332f>
    <TaxCatchAll xmlns="853b657d-350c-400f-8832-2fb4b2ec82e2" xsi:nil="true"/>
  </documentManagement>
</p:properties>
</file>

<file path=customXml/item73.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4.xml><?xml version="1.0" encoding="utf-8"?>
<?mso-contentType ?>
<FormTemplates xmlns="http://schemas.microsoft.com/sharepoint/v3/contenttype/forms">
  <Display>DocumentLibraryForm</Display>
  <Edit>DocumentLibraryForm</Edit>
  <New>DocumentLibraryForm</New>
</FormTemplates>
</file>

<file path=customXml/item75.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6.xml><?xml version="1.0" encoding="utf-8"?>
<?mso-contentType ?>
<FormTemplates xmlns="http://schemas.microsoft.com/sharepoint/v3/contenttype/forms">
  <Display>DocumentLibraryForm</Display>
  <Edit>DocumentLibraryForm</Edit>
  <New>DocumentLibraryForm</New>
</FormTemplates>
</file>

<file path=customXml/item77.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8.xml><?xml version="1.0" encoding="utf-8"?>
<?mso-contentType ?>
<FormTemplates xmlns="http://schemas.microsoft.com/sharepoint/v3/contenttype/forms">
  <Display>DocumentLibraryForm</Display>
  <Edit>DocumentLibraryForm</Edit>
  <New>DocumentLibraryForm</New>
</FormTemplates>
</file>

<file path=customXml/item79.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0.xml><?xml version="1.0" encoding="utf-8"?>
<?mso-contentType ?>
<FormTemplates xmlns="http://schemas.microsoft.com/sharepoint/v3/contenttype/forms">
  <Display>DocumentLibraryForm</Display>
  <Edit>DocumentLibraryForm</Edit>
  <New>DocumentLibraryForm</New>
</FormTemplates>
</file>

<file path=customXml/item81.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2.xml><?xml version="1.0" encoding="utf-8"?>
<?mso-contentType ?>
<FormTemplates xmlns="http://schemas.microsoft.com/sharepoint/v3/contenttype/forms">
  <Display>DocumentLibraryForm</Display>
  <Edit>DocumentLibraryForm</Edit>
  <New>DocumentLibraryForm</New>
</FormTemplates>
</file>

<file path=customXml/item83.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4.xml><?xml version="1.0" encoding="utf-8"?>
<?mso-contentType ?>
<FormTemplates xmlns="http://schemas.microsoft.com/sharepoint/v3/contenttype/forms">
  <Display>DocumentLibraryForm</Display>
  <Edit>DocumentLibraryForm</Edit>
  <New>DocumentLibraryForm</New>
</FormTemplates>
</file>

<file path=customXml/item85.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6.xml><?xml version="1.0" encoding="utf-8"?>
<?mso-contentType ?>
<FormTemplates xmlns="http://schemas.microsoft.com/sharepoint/v3/contenttype/forms">
  <Display>DocumentLibraryForm</Display>
  <Edit>DocumentLibraryForm</Edit>
  <New>DocumentLibraryForm</New>
</FormTemplates>
</file>

<file path=customXml/item87.xml><?xml version="1.0" encoding="utf-8"?>
<ct:contentTypeSchema xmlns:ct="http://schemas.microsoft.com/office/2006/metadata/contentType" xmlns:ma="http://schemas.microsoft.com/office/2006/metadata/properties/metaAttributes" ct:_="" ma:_="" ma:contentTypeName="Document" ma:contentTypeID="0x0101001F04521123C8634CAB5C448D7A3A8165" ma:contentTypeVersion="16" ma:contentTypeDescription="Create a new document." ma:contentTypeScope="" ma:versionID="e29a12f1de1f0aea98610a510f1f5ea0">
  <xsd:schema xmlns:xsd="http://www.w3.org/2001/XMLSchema" xmlns:xs="http://www.w3.org/2001/XMLSchema" xmlns:p="http://schemas.microsoft.com/office/2006/metadata/properties" xmlns:ns2="3e997a29-655f-4b96-bc87-e57fac1ee1f6" xmlns:ns3="853b657d-350c-400f-8832-2fb4b2ec82e2" targetNamespace="http://schemas.microsoft.com/office/2006/metadata/properties" ma:root="true" ma:fieldsID="d64fa794defd59d24c801b4fa09410a9" ns2:_="" ns3:_="">
    <xsd:import namespace="3e997a29-655f-4b96-bc87-e57fac1ee1f6"/>
    <xsd:import namespace="853b657d-350c-400f-8832-2fb4b2ec82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97a29-655f-4b96-bc87-e57fac1ee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f1c1c17-086c-488e-8a2d-271963a8be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53b657d-350c-400f-8832-2fb4b2ec82e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757645-22a6-40af-aa91-e2bfcd502210}" ma:internalName="TaxCatchAll" ma:showField="CatchAllData" ma:web="853b657d-350c-400f-8832-2fb4b2ec8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8.xml><?xml version="1.0" encoding="utf-8"?>
<?mso-contentType ?>
<FormTemplates xmlns="http://schemas.microsoft.com/sharepoint/v3/contenttype/forms">
  <Display>DocumentLibraryForm</Display>
  <Edit>DocumentLibraryForm</Edit>
  <New>DocumentLibraryForm</New>
</FormTemplates>
</file>

<file path=customXml/item89.xml><?xml version="1.0" encoding="utf-8"?>
<p:properties xmlns:p="http://schemas.microsoft.com/office/2006/metadata/properties" xmlns:xsi="http://www.w3.org/2001/XMLSchema-instance" xmlns:pc="http://schemas.microsoft.com/office/infopath/2007/PartnerControls">
  <documentManagement>
    <lcf76f155ced4ddcb4097134ff3c332f xmlns="3e997a29-655f-4b96-bc87-e57fac1ee1f6">
      <Terms xmlns="http://schemas.microsoft.com/office/infopath/2007/PartnerControls"/>
    </lcf76f155ced4ddcb4097134ff3c332f>
    <TaxCatchAll xmlns="853b657d-350c-400f-8832-2fb4b2ec82e2" xsi:nil="true"/>
  </documentManagement>
</p:properties>
</file>

<file path=customXml/itemProps1.xml><?xml version="1.0" encoding="utf-8"?>
<ds:datastoreItem xmlns:ds="http://schemas.openxmlformats.org/officeDocument/2006/customXml" ds:itemID="{B0DEB90D-1936-4FD0-BEE5-1108E979B2B2}"/>
</file>

<file path=customXml/itemProps2.xml><?xml version="1.0" encoding="utf-8"?>
<ds:datastoreItem xmlns:ds="http://schemas.openxmlformats.org/officeDocument/2006/customXml" ds:itemID="{F34D17AD-229B-44C3-96DA-3C13E3025D2B}"/>
</file>

<file path=customXml/itemProps3.xml><?xml version="1.0" encoding="utf-8"?>
<ds:datastoreItem xmlns:ds="http://schemas.openxmlformats.org/officeDocument/2006/customXml" ds:itemID="{984EB98B-A143-4088-8663-4722A52A4D09}"/>
</file>

<file path=customXml/itemProps4.xml><?xml version="1.0" encoding="utf-8"?>
<ds:datastoreItem xmlns:ds="http://schemas.openxmlformats.org/officeDocument/2006/customXml" ds:itemID="{660F4992-AC00-4FAA-928D-808626E7682C}"/>
</file>

<file path=customXml/itemProps5.xml><?xml version="1.0" encoding="utf-8"?>
<ds:datastoreItem xmlns:ds="http://schemas.openxmlformats.org/officeDocument/2006/customXml" ds:itemID="{2AAE8750-81EA-4F3F-878D-8826490C72E9}"/>
</file>

<file path=customXml/itemProps6.xml><?xml version="1.0" encoding="utf-8"?>
<ds:datastoreItem xmlns:ds="http://schemas.openxmlformats.org/officeDocument/2006/customXml" ds:itemID="{A9FFC1C9-964F-4DC9-909E-838ED7AE3AB0}"/>
</file>

<file path=customXml/itemProps7.xml><?xml version="1.0" encoding="utf-8"?>
<ds:datastoreItem xmlns:ds="http://schemas.openxmlformats.org/officeDocument/2006/customXml" ds:itemID="{2F03B734-59DD-4CAD-9F91-A61FC469E581}"/>
</file>

<file path=customXml/itemProps8.xml><?xml version="1.0" encoding="utf-8"?>
<ds:datastoreItem xmlns:ds="http://schemas.openxmlformats.org/officeDocument/2006/customXml" ds:itemID="{9B5E03B6-4F2E-4E89-B3AD-81B18CBF8C16}"/>
</file>

<file path=customXml/itemProps9.xml><?xml version="1.0" encoding="utf-8"?>
<ds:datastoreItem xmlns:ds="http://schemas.openxmlformats.org/officeDocument/2006/customXml" ds:itemID="{221BB630-2AD4-432B-B678-8F488F487714}"/>
</file>

<file path=customXml/itemProps10.xml><?xml version="1.0" encoding="utf-8"?>
<ds:datastoreItem xmlns:ds="http://schemas.openxmlformats.org/officeDocument/2006/customXml" ds:itemID="{5984B501-71D5-488D-B606-2FED4DDDB83F}"/>
</file>

<file path=customXml/itemProps11.xml><?xml version="1.0" encoding="utf-8"?>
<ds:datastoreItem xmlns:ds="http://schemas.openxmlformats.org/officeDocument/2006/customXml" ds:itemID="{C4143AA9-F94E-40F9-9134-897E2B6E897B}"/>
</file>

<file path=customXml/itemProps12.xml><?xml version="1.0" encoding="utf-8"?>
<ds:datastoreItem xmlns:ds="http://schemas.openxmlformats.org/officeDocument/2006/customXml" ds:itemID="{6F79A6ED-CFCE-4DD1-AC14-5D74E10E0235}"/>
</file>

<file path=customXml/itemProps13.xml><?xml version="1.0" encoding="utf-8"?>
<ds:datastoreItem xmlns:ds="http://schemas.openxmlformats.org/officeDocument/2006/customXml" ds:itemID="{CFC5CC39-BB15-470A-9B6E-A9B3F4CED6DC}"/>
</file>

<file path=customXml/itemProps14.xml><?xml version="1.0" encoding="utf-8"?>
<ds:datastoreItem xmlns:ds="http://schemas.openxmlformats.org/officeDocument/2006/customXml" ds:itemID="{9C3A0955-2192-4BA5-84FB-3DE05313D5EA}"/>
</file>

<file path=customXml/itemProps15.xml><?xml version="1.0" encoding="utf-8"?>
<ds:datastoreItem xmlns:ds="http://schemas.openxmlformats.org/officeDocument/2006/customXml" ds:itemID="{FEC5AFCC-501B-41A6-AAF6-910AAE0DF233}"/>
</file>

<file path=customXml/itemProps16.xml><?xml version="1.0" encoding="utf-8"?>
<ds:datastoreItem xmlns:ds="http://schemas.openxmlformats.org/officeDocument/2006/customXml" ds:itemID="{113B5762-D0B3-4221-8A68-63BA97BB448A}"/>
</file>

<file path=customXml/itemProps17.xml><?xml version="1.0" encoding="utf-8"?>
<ds:datastoreItem xmlns:ds="http://schemas.openxmlformats.org/officeDocument/2006/customXml" ds:itemID="{F2584E26-D497-4C25-9151-3FC1B4891B21}"/>
</file>

<file path=customXml/itemProps18.xml><?xml version="1.0" encoding="utf-8"?>
<ds:datastoreItem xmlns:ds="http://schemas.openxmlformats.org/officeDocument/2006/customXml" ds:itemID="{0FE63DFF-6283-4441-A00C-275D0F96CA35}"/>
</file>

<file path=customXml/itemProps19.xml><?xml version="1.0" encoding="utf-8"?>
<ds:datastoreItem xmlns:ds="http://schemas.openxmlformats.org/officeDocument/2006/customXml" ds:itemID="{9891D40E-B624-41E7-A1C1-4D586A4EE287}"/>
</file>

<file path=customXml/itemProps20.xml><?xml version="1.0" encoding="utf-8"?>
<ds:datastoreItem xmlns:ds="http://schemas.openxmlformats.org/officeDocument/2006/customXml" ds:itemID="{23E756E0-5FC8-46D9-B6D6-65DF0525D6DE}"/>
</file>

<file path=customXml/itemProps21.xml><?xml version="1.0" encoding="utf-8"?>
<ds:datastoreItem xmlns:ds="http://schemas.openxmlformats.org/officeDocument/2006/customXml" ds:itemID="{307D534F-1CBE-4523-843A-6D8F35146986}"/>
</file>

<file path=customXml/itemProps22.xml><?xml version="1.0" encoding="utf-8"?>
<ds:datastoreItem xmlns:ds="http://schemas.openxmlformats.org/officeDocument/2006/customXml" ds:itemID="{41FFD294-9009-43D5-8178-64DDE00F31D8}"/>
</file>

<file path=customXml/itemProps23.xml><?xml version="1.0" encoding="utf-8"?>
<ds:datastoreItem xmlns:ds="http://schemas.openxmlformats.org/officeDocument/2006/customXml" ds:itemID="{96C061C4-A988-473E-98FD-7F61A60BE566}"/>
</file>

<file path=customXml/itemProps24.xml><?xml version="1.0" encoding="utf-8"?>
<ds:datastoreItem xmlns:ds="http://schemas.openxmlformats.org/officeDocument/2006/customXml" ds:itemID="{5544041E-0629-4A9B-970C-B2B2E8F6E387}"/>
</file>

<file path=customXml/itemProps25.xml><?xml version="1.0" encoding="utf-8"?>
<ds:datastoreItem xmlns:ds="http://schemas.openxmlformats.org/officeDocument/2006/customXml" ds:itemID="{2E95D9CE-6A74-4C90-A10B-9DBA32F53E69}"/>
</file>

<file path=customXml/itemProps26.xml><?xml version="1.0" encoding="utf-8"?>
<ds:datastoreItem xmlns:ds="http://schemas.openxmlformats.org/officeDocument/2006/customXml" ds:itemID="{82DB1D67-BDC7-4A18-B432-44C78A2F1EA5}"/>
</file>

<file path=customXml/itemProps27.xml><?xml version="1.0" encoding="utf-8"?>
<ds:datastoreItem xmlns:ds="http://schemas.openxmlformats.org/officeDocument/2006/customXml" ds:itemID="{5A4DD14B-5F27-4795-B673-5B6E5227FAD3}"/>
</file>

<file path=customXml/itemProps28.xml><?xml version="1.0" encoding="utf-8"?>
<ds:datastoreItem xmlns:ds="http://schemas.openxmlformats.org/officeDocument/2006/customXml" ds:itemID="{80D33905-6D9D-4B0E-8088-49FF784113A2}"/>
</file>

<file path=customXml/itemProps29.xml><?xml version="1.0" encoding="utf-8"?>
<ds:datastoreItem xmlns:ds="http://schemas.openxmlformats.org/officeDocument/2006/customXml" ds:itemID="{D69CF845-B6E9-4083-AD22-BAAA1DEDF524}"/>
</file>

<file path=customXml/itemProps30.xml><?xml version="1.0" encoding="utf-8"?>
<ds:datastoreItem xmlns:ds="http://schemas.openxmlformats.org/officeDocument/2006/customXml" ds:itemID="{73249324-492D-4507-BEE7-515FEAEC1314}"/>
</file>

<file path=customXml/itemProps31.xml><?xml version="1.0" encoding="utf-8"?>
<ds:datastoreItem xmlns:ds="http://schemas.openxmlformats.org/officeDocument/2006/customXml" ds:itemID="{95F7CFAD-9F97-4254-AFA3-F6B4D35A1579}"/>
</file>

<file path=customXml/itemProps32.xml><?xml version="1.0" encoding="utf-8"?>
<ds:datastoreItem xmlns:ds="http://schemas.openxmlformats.org/officeDocument/2006/customXml" ds:itemID="{51299C9F-AB16-4F36-AA3E-DE05D23D5FFF}"/>
</file>

<file path=customXml/itemProps33.xml><?xml version="1.0" encoding="utf-8"?>
<ds:datastoreItem xmlns:ds="http://schemas.openxmlformats.org/officeDocument/2006/customXml" ds:itemID="{D18EA8BA-DDC5-49BC-9F6F-C0D758D03EBD}"/>
</file>

<file path=customXml/itemProps34.xml><?xml version="1.0" encoding="utf-8"?>
<ds:datastoreItem xmlns:ds="http://schemas.openxmlformats.org/officeDocument/2006/customXml" ds:itemID="{57712142-C48F-49D0-A0AF-A2126CA00306}"/>
</file>

<file path=customXml/itemProps35.xml><?xml version="1.0" encoding="utf-8"?>
<ds:datastoreItem xmlns:ds="http://schemas.openxmlformats.org/officeDocument/2006/customXml" ds:itemID="{29B46B43-45F3-4F53-8A3C-C99FC2CE658C}"/>
</file>

<file path=customXml/itemProps36.xml><?xml version="1.0" encoding="utf-8"?>
<ds:datastoreItem xmlns:ds="http://schemas.openxmlformats.org/officeDocument/2006/customXml" ds:itemID="{8632690F-268F-497F-958C-AF7BF7256CF4}"/>
</file>

<file path=customXml/itemProps37.xml><?xml version="1.0" encoding="utf-8"?>
<ds:datastoreItem xmlns:ds="http://schemas.openxmlformats.org/officeDocument/2006/customXml" ds:itemID="{3A9DE4EA-9F76-4790-97ED-B668169599EA}"/>
</file>

<file path=customXml/itemProps38.xml><?xml version="1.0" encoding="utf-8"?>
<ds:datastoreItem xmlns:ds="http://schemas.openxmlformats.org/officeDocument/2006/customXml" ds:itemID="{7957586D-205B-40B8-BDAE-61BA8C2A4E77}"/>
</file>

<file path=customXml/itemProps39.xml><?xml version="1.0" encoding="utf-8"?>
<ds:datastoreItem xmlns:ds="http://schemas.openxmlformats.org/officeDocument/2006/customXml" ds:itemID="{E4AE5F6A-8571-4DA0-B6CF-75FDB72B552F}"/>
</file>

<file path=customXml/itemProps40.xml><?xml version="1.0" encoding="utf-8"?>
<ds:datastoreItem xmlns:ds="http://schemas.openxmlformats.org/officeDocument/2006/customXml" ds:itemID="{036E910E-D8FF-486F-90E5-D21A748D75A1}"/>
</file>

<file path=customXml/itemProps41.xml><?xml version="1.0" encoding="utf-8"?>
<ds:datastoreItem xmlns:ds="http://schemas.openxmlformats.org/officeDocument/2006/customXml" ds:itemID="{AF1CA367-E268-4A30-9D77-58E8341CF079}"/>
</file>

<file path=customXml/itemProps42.xml><?xml version="1.0" encoding="utf-8"?>
<ds:datastoreItem xmlns:ds="http://schemas.openxmlformats.org/officeDocument/2006/customXml" ds:itemID="{3AB44CCB-D1D0-4F5D-8B22-4320338C1134}"/>
</file>

<file path=customXml/itemProps43.xml><?xml version="1.0" encoding="utf-8"?>
<ds:datastoreItem xmlns:ds="http://schemas.openxmlformats.org/officeDocument/2006/customXml" ds:itemID="{605590C0-127E-4992-8DFD-C43C134058A9}"/>
</file>

<file path=customXml/itemProps44.xml><?xml version="1.0" encoding="utf-8"?>
<ds:datastoreItem xmlns:ds="http://schemas.openxmlformats.org/officeDocument/2006/customXml" ds:itemID="{FE9E339D-A2FF-4263-9FC4-375D8081B997}"/>
</file>

<file path=customXml/itemProps45.xml><?xml version="1.0" encoding="utf-8"?>
<ds:datastoreItem xmlns:ds="http://schemas.openxmlformats.org/officeDocument/2006/customXml" ds:itemID="{D2D64CF0-83F7-4A20-9804-7EA470ED4447}"/>
</file>

<file path=customXml/itemProps46.xml><?xml version="1.0" encoding="utf-8"?>
<ds:datastoreItem xmlns:ds="http://schemas.openxmlformats.org/officeDocument/2006/customXml" ds:itemID="{75ACB48F-69A5-4C37-9A64-DAE980E6D7F1}"/>
</file>

<file path=customXml/itemProps47.xml><?xml version="1.0" encoding="utf-8"?>
<ds:datastoreItem xmlns:ds="http://schemas.openxmlformats.org/officeDocument/2006/customXml" ds:itemID="{14E3F775-75A9-463A-8373-B8E0E8525A1A}"/>
</file>

<file path=customXml/itemProps48.xml><?xml version="1.0" encoding="utf-8"?>
<ds:datastoreItem xmlns:ds="http://schemas.openxmlformats.org/officeDocument/2006/customXml" ds:itemID="{89469EAC-EC55-4298-B40C-9337EE19E608}"/>
</file>

<file path=customXml/itemProps49.xml><?xml version="1.0" encoding="utf-8"?>
<ds:datastoreItem xmlns:ds="http://schemas.openxmlformats.org/officeDocument/2006/customXml" ds:itemID="{5608911E-A5C7-4E1F-B0E7-FCC9B42309EE}"/>
</file>

<file path=customXml/itemProps50.xml><?xml version="1.0" encoding="utf-8"?>
<ds:datastoreItem xmlns:ds="http://schemas.openxmlformats.org/officeDocument/2006/customXml" ds:itemID="{658CBA78-D7A7-4956-9B04-DC458C330F75}"/>
</file>

<file path=customXml/itemProps51.xml><?xml version="1.0" encoding="utf-8"?>
<ds:datastoreItem xmlns:ds="http://schemas.openxmlformats.org/officeDocument/2006/customXml" ds:itemID="{E61776D3-D824-4254-8284-BA0339F3DE33}"/>
</file>

<file path=customXml/itemProps52.xml><?xml version="1.0" encoding="utf-8"?>
<ds:datastoreItem xmlns:ds="http://schemas.openxmlformats.org/officeDocument/2006/customXml" ds:itemID="{7914CDC4-C87F-46DA-A127-F91A72BA6C79}"/>
</file>

<file path=customXml/itemProps53.xml><?xml version="1.0" encoding="utf-8"?>
<ds:datastoreItem xmlns:ds="http://schemas.openxmlformats.org/officeDocument/2006/customXml" ds:itemID="{DF0C3F81-8B3D-4F23-8D92-C6E64D647C63}"/>
</file>

<file path=customXml/itemProps54.xml><?xml version="1.0" encoding="utf-8"?>
<ds:datastoreItem xmlns:ds="http://schemas.openxmlformats.org/officeDocument/2006/customXml" ds:itemID="{E0E859CB-0CBA-41A8-B707-ADA5FEF1E34A}"/>
</file>

<file path=customXml/itemProps55.xml><?xml version="1.0" encoding="utf-8"?>
<ds:datastoreItem xmlns:ds="http://schemas.openxmlformats.org/officeDocument/2006/customXml" ds:itemID="{CD5CE418-7802-4C71-8014-2D6967F66408}"/>
</file>

<file path=customXml/itemProps56.xml><?xml version="1.0" encoding="utf-8"?>
<ds:datastoreItem xmlns:ds="http://schemas.openxmlformats.org/officeDocument/2006/customXml" ds:itemID="{831A2270-95FC-4A5C-B897-3EB8E9AF4261}"/>
</file>

<file path=customXml/itemProps57.xml><?xml version="1.0" encoding="utf-8"?>
<ds:datastoreItem xmlns:ds="http://schemas.openxmlformats.org/officeDocument/2006/customXml" ds:itemID="{92C2B86D-F5B8-4E81-A3B6-5F6193FC0F56}"/>
</file>

<file path=customXml/itemProps58.xml><?xml version="1.0" encoding="utf-8"?>
<ds:datastoreItem xmlns:ds="http://schemas.openxmlformats.org/officeDocument/2006/customXml" ds:itemID="{069D537B-62F3-4E63-9E42-F47C493B72F9}"/>
</file>

<file path=customXml/itemProps59.xml><?xml version="1.0" encoding="utf-8"?>
<ds:datastoreItem xmlns:ds="http://schemas.openxmlformats.org/officeDocument/2006/customXml" ds:itemID="{7A80C4C9-E4E9-4BA8-806B-12B3621AD7A9}"/>
</file>

<file path=customXml/itemProps60.xml><?xml version="1.0" encoding="utf-8"?>
<ds:datastoreItem xmlns:ds="http://schemas.openxmlformats.org/officeDocument/2006/customXml" ds:itemID="{86B8CDE1-A6DB-47ED-9441-C7D38EC5EB71}"/>
</file>

<file path=customXml/itemProps61.xml><?xml version="1.0" encoding="utf-8"?>
<ds:datastoreItem xmlns:ds="http://schemas.openxmlformats.org/officeDocument/2006/customXml" ds:itemID="{55947B83-A4A8-4195-8BFA-2125A6291CE8}"/>
</file>

<file path=customXml/itemProps62.xml><?xml version="1.0" encoding="utf-8"?>
<ds:datastoreItem xmlns:ds="http://schemas.openxmlformats.org/officeDocument/2006/customXml" ds:itemID="{50182914-B3B5-47E3-A7FD-A5B2DDB36A51}"/>
</file>

<file path=customXml/itemProps63.xml><?xml version="1.0" encoding="utf-8"?>
<ds:datastoreItem xmlns:ds="http://schemas.openxmlformats.org/officeDocument/2006/customXml" ds:itemID="{68CC1A74-F8C7-4F64-9B7F-6687AC0E98F0}"/>
</file>

<file path=customXml/itemProps64.xml><?xml version="1.0" encoding="utf-8"?>
<ds:datastoreItem xmlns:ds="http://schemas.openxmlformats.org/officeDocument/2006/customXml" ds:itemID="{39335197-3565-4CFF-9EEE-95A5C258E1C1}"/>
</file>

<file path=customXml/itemProps65.xml><?xml version="1.0" encoding="utf-8"?>
<ds:datastoreItem xmlns:ds="http://schemas.openxmlformats.org/officeDocument/2006/customXml" ds:itemID="{57CDFF9E-1D6F-46ED-AFB2-6B8676D7C839}"/>
</file>

<file path=customXml/itemProps66.xml><?xml version="1.0" encoding="utf-8"?>
<ds:datastoreItem xmlns:ds="http://schemas.openxmlformats.org/officeDocument/2006/customXml" ds:itemID="{5A1D9339-94AE-44D8-B0B5-56EDDF3D8E6C}"/>
</file>

<file path=customXml/itemProps67.xml><?xml version="1.0" encoding="utf-8"?>
<ds:datastoreItem xmlns:ds="http://schemas.openxmlformats.org/officeDocument/2006/customXml" ds:itemID="{70F553BD-78CE-4528-8CD8-21CE29935CDA}"/>
</file>

<file path=customXml/itemProps68.xml><?xml version="1.0" encoding="utf-8"?>
<ds:datastoreItem xmlns:ds="http://schemas.openxmlformats.org/officeDocument/2006/customXml" ds:itemID="{D284408D-0570-48C7-8439-6A8490F127BB}"/>
</file>

<file path=customXml/itemProps69.xml><?xml version="1.0" encoding="utf-8"?>
<ds:datastoreItem xmlns:ds="http://schemas.openxmlformats.org/officeDocument/2006/customXml" ds:itemID="{CED2AEC3-643E-40FB-848D-6438E2521A18}"/>
</file>

<file path=customXml/itemProps70.xml><?xml version="1.0" encoding="utf-8"?>
<ds:datastoreItem xmlns:ds="http://schemas.openxmlformats.org/officeDocument/2006/customXml" ds:itemID="{20D494DA-983A-46B2-8891-8D28EB2A7E78}"/>
</file>

<file path=customXml/itemProps71.xml><?xml version="1.0" encoding="utf-8"?>
<ds:datastoreItem xmlns:ds="http://schemas.openxmlformats.org/officeDocument/2006/customXml" ds:itemID="{D3F8BB6F-8A56-45C5-86A0-F222F57EC522}"/>
</file>

<file path=customXml/itemProps72.xml><?xml version="1.0" encoding="utf-8"?>
<ds:datastoreItem xmlns:ds="http://schemas.openxmlformats.org/officeDocument/2006/customXml" ds:itemID="{4F164C8D-C322-4883-B933-DC6792022968}"/>
</file>

<file path=customXml/itemProps73.xml><?xml version="1.0" encoding="utf-8"?>
<ds:datastoreItem xmlns:ds="http://schemas.openxmlformats.org/officeDocument/2006/customXml" ds:itemID="{A1840617-02C4-4194-8F68-7666084C5E86}"/>
</file>

<file path=customXml/itemProps74.xml><?xml version="1.0" encoding="utf-8"?>
<ds:datastoreItem xmlns:ds="http://schemas.openxmlformats.org/officeDocument/2006/customXml" ds:itemID="{CC1992CC-8109-402C-8B0A-E7532CEC3DA3}"/>
</file>

<file path=customXml/itemProps75.xml><?xml version="1.0" encoding="utf-8"?>
<ds:datastoreItem xmlns:ds="http://schemas.openxmlformats.org/officeDocument/2006/customXml" ds:itemID="{595094D8-92E3-4CF8-8147-FC077D9C5777}"/>
</file>

<file path=customXml/itemProps76.xml><?xml version="1.0" encoding="utf-8"?>
<ds:datastoreItem xmlns:ds="http://schemas.openxmlformats.org/officeDocument/2006/customXml" ds:itemID="{697744C7-ABD4-45D1-AA03-F3AB00F65369}"/>
</file>

<file path=customXml/itemProps77.xml><?xml version="1.0" encoding="utf-8"?>
<ds:datastoreItem xmlns:ds="http://schemas.openxmlformats.org/officeDocument/2006/customXml" ds:itemID="{83695475-66D6-4512-9A06-18A2A2EDCADD}"/>
</file>

<file path=customXml/itemProps78.xml><?xml version="1.0" encoding="utf-8"?>
<ds:datastoreItem xmlns:ds="http://schemas.openxmlformats.org/officeDocument/2006/customXml" ds:itemID="{249FEC3B-CC5F-4DBB-BFCA-3F113F71F019}"/>
</file>

<file path=customXml/itemProps79.xml><?xml version="1.0" encoding="utf-8"?>
<ds:datastoreItem xmlns:ds="http://schemas.openxmlformats.org/officeDocument/2006/customXml" ds:itemID="{90B67DF1-0680-4644-9691-AA923ADEF0C9}"/>
</file>

<file path=customXml/itemProps80.xml><?xml version="1.0" encoding="utf-8"?>
<ds:datastoreItem xmlns:ds="http://schemas.openxmlformats.org/officeDocument/2006/customXml" ds:itemID="{3CC83D26-81D3-476C-ACCD-FDFF8585213D}"/>
</file>

<file path=customXml/itemProps81.xml><?xml version="1.0" encoding="utf-8"?>
<ds:datastoreItem xmlns:ds="http://schemas.openxmlformats.org/officeDocument/2006/customXml" ds:itemID="{23910033-A919-45FD-A4DE-034012C67F91}"/>
</file>

<file path=customXml/itemProps82.xml><?xml version="1.0" encoding="utf-8"?>
<ds:datastoreItem xmlns:ds="http://schemas.openxmlformats.org/officeDocument/2006/customXml" ds:itemID="{BF31C1D4-0479-421E-9238-BA67C972CCD5}"/>
</file>

<file path=customXml/itemProps83.xml><?xml version="1.0" encoding="utf-8"?>
<ds:datastoreItem xmlns:ds="http://schemas.openxmlformats.org/officeDocument/2006/customXml" ds:itemID="{03EA4D7E-0FF9-47E9-88D5-D98E23CD12BB}"/>
</file>

<file path=customXml/itemProps84.xml><?xml version="1.0" encoding="utf-8"?>
<ds:datastoreItem xmlns:ds="http://schemas.openxmlformats.org/officeDocument/2006/customXml" ds:itemID="{A01DCFE0-8140-429C-A88A-8C0A42A1F73D}"/>
</file>

<file path=customXml/itemProps85.xml><?xml version="1.0" encoding="utf-8"?>
<ds:datastoreItem xmlns:ds="http://schemas.openxmlformats.org/officeDocument/2006/customXml" ds:itemID="{58EE2566-49E6-4733-A973-46C2929D2F06}"/>
</file>

<file path=customXml/itemProps86.xml><?xml version="1.0" encoding="utf-8"?>
<ds:datastoreItem xmlns:ds="http://schemas.openxmlformats.org/officeDocument/2006/customXml" ds:itemID="{5BF85BD9-8FE8-4578-9717-A4AED62C8C52}"/>
</file>

<file path=customXml/itemProps87.xml><?xml version="1.0" encoding="utf-8"?>
<ds:datastoreItem xmlns:ds="http://schemas.openxmlformats.org/officeDocument/2006/customXml" ds:itemID="{C5CD139C-F3FC-4CD2-B8E6-9FFDFF27696D}"/>
</file>

<file path=customXml/itemProps88.xml><?xml version="1.0" encoding="utf-8"?>
<ds:datastoreItem xmlns:ds="http://schemas.openxmlformats.org/officeDocument/2006/customXml" ds:itemID="{3D28ED43-5479-40C6-B405-9D95542B80C1}"/>
</file>

<file path=customXml/itemProps89.xml><?xml version="1.0" encoding="utf-8"?>
<ds:datastoreItem xmlns:ds="http://schemas.openxmlformats.org/officeDocument/2006/customXml" ds:itemID="{9CB439BA-F63F-4CCB-9491-B8CB1302BE06}"/>
</file>

<file path=docProps/app.xml><?xml version="1.0" encoding="utf-8"?>
<Properties xmlns="http://schemas.openxmlformats.org/officeDocument/2006/extended-properties" xmlns:vt="http://schemas.openxmlformats.org/officeDocument/2006/docPropsVTypes">
  <Template/>
  <TotalTime>5997</TotalTime>
  <Application>LibreOffice/7.4.4.2$Windows_X86_64 LibreOffice_project/85569322deea74ec9134968a29af2df5663baa21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2023-01-31T15:51:35Z</dcterms:modified>
  <cp:revision>1899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0x0101001F04521123C8634CAB5C448D7A3A8165</vt:lpwstr>
  </property>
  <property fmtid="{D5CDD505-2E9C-101B-9397-08002B2CF9AE}" pid="3" name="MediaServiceImageTags">
    <vt:lpwstr/>
  </property>
</Properties>
</file>