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tables/table4.xml" ContentType="application/vnd.openxmlformats-officedocument.spreadsheetml.table+xml"/>
  <Override PartName="/xl/tables/table1.xml" ContentType="application/vnd.openxmlformats-officedocument.spreadsheetml.table+xml"/>
  <Override PartName="/xl/tables/table3.xml" ContentType="application/vnd.openxmlformats-officedocument.spreadsheetml.table+xml"/>
  <Override PartName="/xl/tables/table2.xml" ContentType="application/vnd.openxmlformats-officedocument.spreadsheetml.tab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intos" sheetId="1" state="visible" r:id="rId2"/>
    <sheet name="Brancos" sheetId="2" state="visible" r:id="rId3"/>
    <sheet name="Portos" sheetId="3" state="visible" r:id="rId4"/>
    <sheet name="Outros" sheetId="4" state="visible" r:id="rId5"/>
    <sheet name="Armários" sheetId="5" state="visible" r:id="rId6"/>
  </sheets>
  <definedNames>
    <definedName function="false" hidden="true" localSheetId="1" name="_xlnm._FilterDatabase" vbProcedure="false">Brancos!$A$1:$F$122</definedName>
    <definedName function="false" hidden="true" localSheetId="3" name="_xlnm._FilterDatabase" vbProcedure="false">Outros!$A$1:$G$48</definedName>
    <definedName function="false" hidden="true" localSheetId="2" name="_xlnm._FilterDatabase" vbProcedure="false">Portos!$A$1:$F$191</definedName>
    <definedName function="false" hidden="true" localSheetId="0" name="_xlnm._FilterDatabase" vbProcedure="false">Tintos!$A$1:$F$146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<sst xmlns="http://schemas.openxmlformats.org/spreadsheetml/2006/main" count="1202" uniqueCount="420">
  <si>
    <t xml:space="preserve">Nome</t>
  </si>
  <si>
    <t xml:space="preserve">Região</t>
  </si>
  <si>
    <t xml:space="preserve">Ano</t>
  </si>
  <si>
    <t xml:space="preserve">Garrafas</t>
  </si>
  <si>
    <t xml:space="preserve">Armário</t>
  </si>
  <si>
    <t xml:space="preserve">Prateleira</t>
  </si>
  <si>
    <t xml:space="preserve">Quinta d'Aguieira Colheita</t>
  </si>
  <si>
    <t xml:space="preserve">Bairrada</t>
  </si>
  <si>
    <t xml:space="preserve">Quinta dos Urgais</t>
  </si>
  <si>
    <t xml:space="preserve">Távora-Varosa</t>
  </si>
  <si>
    <t xml:space="preserve">4-A</t>
  </si>
  <si>
    <t xml:space="preserve">Total Tintos</t>
  </si>
  <si>
    <t xml:space="preserve">Total</t>
  </si>
  <si>
    <t xml:space="preserve">Quinta dos Urgais Touriga Nacional</t>
  </si>
  <si>
    <t xml:space="preserve">Quinta de Lemos Chef Diogo Rocha </t>
  </si>
  <si>
    <t xml:space="preserve">Dão</t>
  </si>
  <si>
    <t xml:space="preserve">Passagem Reserva</t>
  </si>
  <si>
    <t xml:space="preserve">Douro</t>
  </si>
  <si>
    <t xml:space="preserve">3-A</t>
  </si>
  <si>
    <t xml:space="preserve">Quinta de Lemos Chef Júlio Pereira </t>
  </si>
  <si>
    <t xml:space="preserve">Quinta da Falorca Lagar Reserva</t>
  </si>
  <si>
    <t xml:space="preserve">Uivo Cronológico</t>
  </si>
  <si>
    <t xml:space="preserve">Quanta Terra Inteiro</t>
  </si>
  <si>
    <t xml:space="preserve">Quinta da Pellada Barragem</t>
  </si>
  <si>
    <t xml:space="preserve">Mapa Vinha Cristina</t>
  </si>
  <si>
    <t xml:space="preserve">Quinta de Lemos Touriga Nacional</t>
  </si>
  <si>
    <t xml:space="preserve">Aliança Baga Clássico</t>
  </si>
  <si>
    <t xml:space="preserve">Dona Graça Grande Reserva Sousão</t>
  </si>
  <si>
    <t xml:space="preserve">Lavradores de Feitoria Três Bagos Grande Escolha</t>
  </si>
  <si>
    <t xml:space="preserve">Mingorra Petit Verdot</t>
  </si>
  <si>
    <t xml:space="preserve">Alentejo</t>
  </si>
  <si>
    <t xml:space="preserve">Quinta das Bágeiras Pai Abel</t>
  </si>
  <si>
    <t xml:space="preserve">Quinta do Monte Travesso Judith</t>
  </si>
  <si>
    <t xml:space="preserve">Symington P+S Chryseia</t>
  </si>
  <si>
    <t xml:space="preserve">Tempo Largo</t>
  </si>
  <si>
    <t xml:space="preserve">Kelman Reserva Lagar</t>
  </si>
  <si>
    <t xml:space="preserve">Lavradores de Feitoria Vinha do Sobreiro</t>
  </si>
  <si>
    <t xml:space="preserve">Mapa Reserva Especial</t>
  </si>
  <si>
    <t xml:space="preserve">Maquia</t>
  </si>
  <si>
    <t xml:space="preserve">Quinta do Vesúvio</t>
  </si>
  <si>
    <t xml:space="preserve">Ribeiro Santo Excellence Grande Escolha</t>
  </si>
  <si>
    <t xml:space="preserve">Ribeiro Santo Vinha da Neve</t>
  </si>
  <si>
    <t xml:space="preserve">Alameda de Santar Parcelas</t>
  </si>
  <si>
    <t xml:space="preserve">Beyra Grande Reserva</t>
  </si>
  <si>
    <t xml:space="preserve">Beira Interior</t>
  </si>
  <si>
    <t xml:space="preserve">Casa de Vinhago Reserva Touriga Nacional</t>
  </si>
  <si>
    <t xml:space="preserve">Dona Graça Grande Reserva Vinhas Antigas</t>
  </si>
  <si>
    <t xml:space="preserve">Dona Graça Insuspeito Grande Reserva</t>
  </si>
  <si>
    <t xml:space="preserve">Duas Quintas Reserva</t>
  </si>
  <si>
    <t xml:space="preserve">Duorum Reserva Old Vines</t>
  </si>
  <si>
    <t xml:space="preserve">Evel Reserva</t>
  </si>
  <si>
    <t xml:space="preserve">Lavradores de Feitoria Quinta da Costa das Aguaneiras</t>
  </si>
  <si>
    <t xml:space="preserve">Mafarrico A Minha Vinha</t>
  </si>
  <si>
    <t xml:space="preserve">Mãos Rafael Miranda Tinta Barroca</t>
  </si>
  <si>
    <t xml:space="preserve">Mapa Vinhas dos Altos</t>
  </si>
  <si>
    <t xml:space="preserve">Marquês de Marialva Baga Reserva</t>
  </si>
  <si>
    <t xml:space="preserve">Mingorra Vinhas da Ira</t>
  </si>
  <si>
    <t xml:space="preserve">Número Primo Reserva</t>
  </si>
  <si>
    <t xml:space="preserve">Quanta Terra Manifesto</t>
  </si>
  <si>
    <t xml:space="preserve">Quinta da Gaivosa</t>
  </si>
  <si>
    <t xml:space="preserve">Quinta da Leda</t>
  </si>
  <si>
    <t xml:space="preserve">Quinta da Vegia Reserva</t>
  </si>
  <si>
    <t xml:space="preserve">Quinta das Bágeiras Garrafeira</t>
  </si>
  <si>
    <t xml:space="preserve">Quinta das Marias Reserva Especial</t>
  </si>
  <si>
    <t xml:space="preserve">Quinta de Arcossó Grande Reserva </t>
  </si>
  <si>
    <t xml:space="preserve">Trás-os-Montes</t>
  </si>
  <si>
    <t xml:space="preserve">Quinta de Saes Reserva Estágio Prolongado</t>
  </si>
  <si>
    <t xml:space="preserve">Quinta do Noval Reserva</t>
  </si>
  <si>
    <t xml:space="preserve">Quinta do Noval Touriga Nacional</t>
  </si>
  <si>
    <t xml:space="preserve">Quinta Seara d'Ordens Reserva</t>
  </si>
  <si>
    <t xml:space="preserve">Quinta Seara d'Ordens Touriga Nacional</t>
  </si>
  <si>
    <t xml:space="preserve">Ribeiro Santo Vinha de Santa Maria Reserva Especial</t>
  </si>
  <si>
    <t xml:space="preserve">Symington P+S Post Scriptum</t>
  </si>
  <si>
    <t xml:space="preserve">Vallado Reserva Field Blend</t>
  </si>
  <si>
    <t xml:space="preserve">Vértice Grande Reserva</t>
  </si>
  <si>
    <t xml:space="preserve">Vinha Paz Colheita</t>
  </si>
  <si>
    <t xml:space="preserve">Allgo Touriga Nacional </t>
  </si>
  <si>
    <t xml:space="preserve">Caves Velhas Garrafeira</t>
  </si>
  <si>
    <t xml:space="preserve">Dona Graça Grande Reserva Pai Horácio</t>
  </si>
  <si>
    <t xml:space="preserve">Fingerprint Grande Reserva</t>
  </si>
  <si>
    <t xml:space="preserve">Foz Torto Vinhas Velhas</t>
  </si>
  <si>
    <t xml:space="preserve">M.O.B. Vinha Senna</t>
  </si>
  <si>
    <t xml:space="preserve">Maritávora Nº2 Grande Reserva</t>
  </si>
  <si>
    <t xml:space="preserve">Oboé Som de Barrica</t>
  </si>
  <si>
    <t xml:space="preserve">Pombal do Vesúvio</t>
  </si>
  <si>
    <t xml:space="preserve">Quinta dos Termos Reserva Vinhas Velhas</t>
  </si>
  <si>
    <t xml:space="preserve">Ribeiro Santo Vinha de Santa Maria Reserva</t>
  </si>
  <si>
    <t xml:space="preserve">Roquette &amp; Cazes</t>
  </si>
  <si>
    <t xml:space="preserve">Rosa Santos Explicit Vinhas Velhas</t>
  </si>
  <si>
    <t xml:space="preserve">Val Moreira Reserva</t>
  </si>
  <si>
    <t xml:space="preserve">Vallado Touriga Nacional</t>
  </si>
  <si>
    <t xml:space="preserve">Valle Pradinhos Reserva</t>
  </si>
  <si>
    <t xml:space="preserve">Vinha Paz Reserva</t>
  </si>
  <si>
    <t xml:space="preserve">Wine &amp; Soul Pintas Character</t>
  </si>
  <si>
    <t xml:space="preserve">Casa da Passarella O Oenólogo Vinhas Velhas</t>
  </si>
  <si>
    <t xml:space="preserve">Chão dos Eremitas Moreto Vinhas Velhas</t>
  </si>
  <si>
    <t xml:space="preserve">Curriculum Vitae</t>
  </si>
  <si>
    <t xml:space="preserve">Doravante</t>
  </si>
  <si>
    <t xml:space="preserve">Grafite Tinta Roriz</t>
  </si>
  <si>
    <t xml:space="preserve">Mafarrico Touriga Francesa</t>
  </si>
  <si>
    <t xml:space="preserve">Quanta Terra Grande Reserva</t>
  </si>
  <si>
    <t xml:space="preserve">Quinta da Fonte Souto Alfrocheiro</t>
  </si>
  <si>
    <t xml:space="preserve">Quinta das Bágeiras Avô Fausto</t>
  </si>
  <si>
    <t xml:space="preserve">Quinta das Marias Reserva Touriga Nacional</t>
  </si>
  <si>
    <t xml:space="preserve">Quinta do Cardo Reserva</t>
  </si>
  <si>
    <t xml:space="preserve">Quinta do Côtto</t>
  </si>
  <si>
    <t xml:space="preserve">Quinta dos Roques Touriga Nacional</t>
  </si>
  <si>
    <t xml:space="preserve">Quinta dos Termos Reserva Talhão da Serra</t>
  </si>
  <si>
    <t xml:space="preserve">Rebuscado 3 Pipas</t>
  </si>
  <si>
    <t xml:space="preserve">Rebuscado Maceração Carbónica</t>
  </si>
  <si>
    <t xml:space="preserve">Rosa Santos Família</t>
  </si>
  <si>
    <t xml:space="preserve">Somnium</t>
  </si>
  <si>
    <t xml:space="preserve">Tecedeiras Reserva</t>
  </si>
  <si>
    <t xml:space="preserve">Vallado Quinta do Orgal</t>
  </si>
  <si>
    <t xml:space="preserve">Adegamãe Tinto Atlântico</t>
  </si>
  <si>
    <t xml:space="preserve">Lisboa</t>
  </si>
  <si>
    <t xml:space="preserve">Biaia</t>
  </si>
  <si>
    <t xml:space="preserve">Boa-Vista Reserva</t>
  </si>
  <si>
    <t xml:space="preserve">Caminhos Cruzados Clandestino</t>
  </si>
  <si>
    <t xml:space="preserve">Chipmunk Grande Reserva</t>
  </si>
  <si>
    <t xml:space="preserve">Flor de Mapa</t>
  </si>
  <si>
    <t xml:space="preserve">Lés-a-Lés Trás-os-Montes Vinhas Velhas</t>
  </si>
  <si>
    <t xml:space="preserve">Luís Pato Vinhas Velhas</t>
  </si>
  <si>
    <t xml:space="preserve">Mapa Parcela Vilarinho de Cotas</t>
  </si>
  <si>
    <t xml:space="preserve">Quinta do Monte Travesso Reserva</t>
  </si>
  <si>
    <t xml:space="preserve">Ribeiro Santo Touriga Nacional</t>
  </si>
  <si>
    <t xml:space="preserve">Roquette &amp; Cazes (Magnum)</t>
  </si>
  <si>
    <t xml:space="preserve">Terra a Terra Reserva</t>
  </si>
  <si>
    <t xml:space="preserve">Xisto Ilimitado</t>
  </si>
  <si>
    <t xml:space="preserve">Casas Altas Rufete</t>
  </si>
  <si>
    <t xml:space="preserve">Matuto</t>
  </si>
  <si>
    <t xml:space="preserve">Tejo</t>
  </si>
  <si>
    <t xml:space="preserve">Proibido À Capela</t>
  </si>
  <si>
    <t xml:space="preserve">Proibido Grande Reserva</t>
  </si>
  <si>
    <t xml:space="preserve">Proibido Marufo</t>
  </si>
  <si>
    <t xml:space="preserve">Quinta do Cardo Vinha do Pombal</t>
  </si>
  <si>
    <t xml:space="preserve">Rocim Bela Luz</t>
  </si>
  <si>
    <t xml:space="preserve">Wine &amp; Soul Manoella</t>
  </si>
  <si>
    <t xml:space="preserve">Quanta Terra Cota 600</t>
  </si>
  <si>
    <t xml:space="preserve">Piesporter Michelsberg</t>
  </si>
  <si>
    <t xml:space="preserve">Mosel/Alemanha</t>
  </si>
  <si>
    <t xml:space="preserve">Wehlener Münzlay</t>
  </si>
  <si>
    <t xml:space="preserve">Total Brancos</t>
  </si>
  <si>
    <t xml:space="preserve">Château Doisy Daëne</t>
  </si>
  <si>
    <t xml:space="preserve">Sauternes/França</t>
  </si>
  <si>
    <t xml:space="preserve">Anselmo Mendes Muros Antigos Alvarinho</t>
  </si>
  <si>
    <t xml:space="preserve">Vinhos Verdes</t>
  </si>
  <si>
    <t xml:space="preserve">Anselmo Mendes Parcela Única</t>
  </si>
  <si>
    <t xml:space="preserve">Pedra Cancela Intemporal</t>
  </si>
  <si>
    <t xml:space="preserve">Lés-a-Lés Sério de Síria</t>
  </si>
  <si>
    <t xml:space="preserve">Baías e Enseadas Reserva Arinto</t>
  </si>
  <si>
    <t xml:space="preserve">Envelope</t>
  </si>
  <si>
    <t xml:space="preserve">Kompassus Private Collection</t>
  </si>
  <si>
    <t xml:space="preserve">Mapa Vinha dos Pais</t>
  </si>
  <si>
    <t xml:space="preserve">Carvalhas</t>
  </si>
  <si>
    <t xml:space="preserve">Casas Altas Chardonnay</t>
  </si>
  <si>
    <t xml:space="preserve">Caves Velhas Garrafeira Arinto</t>
  </si>
  <si>
    <t xml:space="preserve">Bucelas</t>
  </si>
  <si>
    <t xml:space="preserve">Mapa Parcela Vinha de Muxagata</t>
  </si>
  <si>
    <t xml:space="preserve">Quanta Terra Grande Reserva (Magnum)</t>
  </si>
  <si>
    <t xml:space="preserve">Adegamãe Arinto</t>
  </si>
  <si>
    <t xml:space="preserve">Adegamãe Parcela Amarela</t>
  </si>
  <si>
    <t xml:space="preserve">Adegamãe Vinhas Velhas Vital</t>
  </si>
  <si>
    <t xml:space="preserve">Anselmo Mendes Contacto</t>
  </si>
  <si>
    <t xml:space="preserve">Casa da Esteira Vinhas Velhas</t>
  </si>
  <si>
    <t xml:space="preserve">Oboé Vinha da Parcela</t>
  </si>
  <si>
    <t xml:space="preserve">Permitido Branco de Centenária</t>
  </si>
  <si>
    <t xml:space="preserve">Quinta das Bágeiras</t>
  </si>
  <si>
    <t xml:space="preserve">Quinta do Regueiro Barricas</t>
  </si>
  <si>
    <t xml:space="preserve">Quinta do Regueiro Maturado em Barricas</t>
  </si>
  <si>
    <t xml:space="preserve">Quinta do Regueiro Primitivo Alvarinho</t>
  </si>
  <si>
    <t xml:space="preserve">Rosa Santos Explicit Antão Vaz</t>
  </si>
  <si>
    <t xml:space="preserve">Somnium Granito</t>
  </si>
  <si>
    <t xml:space="preserve">António Maçanita Terrantez do Pico</t>
  </si>
  <si>
    <t xml:space="preserve">Açores</t>
  </si>
  <si>
    <t xml:space="preserve">Barão do Hospital Loureiro</t>
  </si>
  <si>
    <t xml:space="preserve">Cazas Novas Origem</t>
  </si>
  <si>
    <t xml:space="preserve">Eruptio Arinto dos Açores</t>
  </si>
  <si>
    <t xml:space="preserve">Eruptio Terrantez do Pico</t>
  </si>
  <si>
    <t xml:space="preserve">Lés-a-Lés Távora-Varosa </t>
  </si>
  <si>
    <t xml:space="preserve">Niepoort Redoma Reserva</t>
  </si>
  <si>
    <t xml:space="preserve">Pedra Cancela Vinha da Fidalga Cerceal-Branco</t>
  </si>
  <si>
    <t xml:space="preserve">Pico Wines Arinto dos Açores</t>
  </si>
  <si>
    <t xml:space="preserve">Pico Wines Terrantez do Pico</t>
  </si>
  <si>
    <t xml:space="preserve">Soalheiro Terramatter</t>
  </si>
  <si>
    <t xml:space="preserve">Uivo Vinhas Velhas</t>
  </si>
  <si>
    <t xml:space="preserve">Vale dos Ares em Borras Finas</t>
  </si>
  <si>
    <t xml:space="preserve">Vale dos Ares Limited Edition</t>
  </si>
  <si>
    <t xml:space="preserve">Wine &amp; Soul Guru</t>
  </si>
  <si>
    <t xml:space="preserve">Adega de Penalva Maceração Pelicular</t>
  </si>
  <si>
    <t xml:space="preserve">Adegamãe Reserva</t>
  </si>
  <si>
    <t xml:space="preserve">Anselmo Mendes Curtimenta</t>
  </si>
  <si>
    <t xml:space="preserve">António Maçanita Arinto dos Açores</t>
  </si>
  <si>
    <t xml:space="preserve">Barão do Hospital Alvarinho</t>
  </si>
  <si>
    <t xml:space="preserve">Caminhos Cruzados Titular Reserva Encruzado</t>
  </si>
  <si>
    <t xml:space="preserve">Casa da Esteira Esgana Cão Curtimenta</t>
  </si>
  <si>
    <t xml:space="preserve">Casas Altas Reserva do Doutor Verdelho</t>
  </si>
  <si>
    <t xml:space="preserve">Casas Altas Riesling</t>
  </si>
  <si>
    <t xml:space="preserve">Chipmunk Reserva</t>
  </si>
  <si>
    <t xml:space="preserve">Constantina Sotelo Maruxo</t>
  </si>
  <si>
    <t xml:space="preserve">Rias Baixas/Espanha</t>
  </si>
  <si>
    <t xml:space="preserve">Lavradores de Feitoria Meruge</t>
  </si>
  <si>
    <t xml:space="preserve">Luís Pato Vinha Formal Bical</t>
  </si>
  <si>
    <t xml:space="preserve">Mafarrico Colheita</t>
  </si>
  <si>
    <t xml:space="preserve">Morgado de Sta. Catherina Reserva</t>
  </si>
  <si>
    <t xml:space="preserve">Parapente Vinhas Velhas</t>
  </si>
  <si>
    <t xml:space="preserve">Pequenos Rebentos O Caminho</t>
  </si>
  <si>
    <t xml:space="preserve">Pequenos Rebentos Vinhas Velhas Loureiro</t>
  </si>
  <si>
    <t xml:space="preserve">Quinta da Côrte Viosinho</t>
  </si>
  <si>
    <t xml:space="preserve">Quinta de Saes Encruzado</t>
  </si>
  <si>
    <t xml:space="preserve">Quinta do Cardo Grande Reserva</t>
  </si>
  <si>
    <t xml:space="preserve">Quinta do Cardo Vinha do Lomedo</t>
  </si>
  <si>
    <t xml:space="preserve">Quinta dos Termos Fonte Cal</t>
  </si>
  <si>
    <t xml:space="preserve">Ribeiro Santo Vinha de Santa Maria</t>
  </si>
  <si>
    <t xml:space="preserve">Uivo Rabigato</t>
  </si>
  <si>
    <t xml:space="preserve">Adegamãe Alvarinho</t>
  </si>
  <si>
    <t xml:space="preserve">Attis Sitta Maceración</t>
  </si>
  <si>
    <t xml:space="preserve">Constantina Sotelo Viñas Vellas</t>
  </si>
  <si>
    <t xml:space="preserve">Filipa Pato Dinâmica</t>
  </si>
  <si>
    <t xml:space="preserve">Fizei Curtimenta Arinto</t>
  </si>
  <si>
    <t xml:space="preserve">Pedra Cancela Vinha da Fidalga Encruzado</t>
  </si>
  <si>
    <t xml:space="preserve">QM Vinhas Velhas Alvarinho</t>
  </si>
  <si>
    <t xml:space="preserve">Quinta de Carvalhiços Encruzado</t>
  </si>
  <si>
    <t xml:space="preserve">Quinta dos Roques Encruzado</t>
  </si>
  <si>
    <t xml:space="preserve">Soalheiro Granit</t>
  </si>
  <si>
    <t xml:space="preserve">Vale dos Ares Alvarinho</t>
  </si>
  <si>
    <t xml:space="preserve">Casas Altas Cerca da Rogenda Chardonnay</t>
  </si>
  <si>
    <t xml:space="preserve">Caminhos Cruzados Vinhas da Teixuga</t>
  </si>
  <si>
    <t xml:space="preserve">-</t>
  </si>
  <si>
    <t xml:space="preserve">Categoria</t>
  </si>
  <si>
    <t xml:space="preserve">Branco</t>
  </si>
  <si>
    <t xml:space="preserve">Quinta de Val da Figueira Branco Extra Seco</t>
  </si>
  <si>
    <t xml:space="preserve">Quinta de Val da Figueira Branco Seco</t>
  </si>
  <si>
    <t xml:space="preserve">Total Portos</t>
  </si>
  <si>
    <t xml:space="preserve">Andresen Branco 10 Anos</t>
  </si>
  <si>
    <t xml:space="preserve">Eng. 2023</t>
  </si>
  <si>
    <t xml:space="preserve">Kopke Branco 10 Anos</t>
  </si>
  <si>
    <t xml:space="preserve">Kopke Branco 20 Anos (½ garrafa)</t>
  </si>
  <si>
    <t xml:space="preserve">Niepoort Branco 10 Anos</t>
  </si>
  <si>
    <t xml:space="preserve">Branco Colheita</t>
  </si>
  <si>
    <t xml:space="preserve">Casa do Douro Colheita Branco</t>
  </si>
  <si>
    <t xml:space="preserve">Kopke Colheita Branco</t>
  </si>
  <si>
    <t xml:space="preserve">Crusted</t>
  </si>
  <si>
    <t xml:space="preserve">Churchill’s Crusted</t>
  </si>
  <si>
    <t xml:space="preserve">Eng. 2014</t>
  </si>
  <si>
    <t xml:space="preserve">Niepoort Bioma Vinha Velha Crusted</t>
  </si>
  <si>
    <t xml:space="preserve">Niepoort Crusted</t>
  </si>
  <si>
    <t xml:space="preserve">Eng. 2015</t>
  </si>
  <si>
    <t xml:space="preserve">LBV</t>
  </si>
  <si>
    <t xml:space="preserve">Warre’s LBV Unfiltered</t>
  </si>
  <si>
    <t xml:space="preserve">Quevedo LBV (½ garrafa)</t>
  </si>
  <si>
    <t xml:space="preserve">Graham’s LBV</t>
  </si>
  <si>
    <t xml:space="preserve">Barros LBV</t>
  </si>
  <si>
    <t xml:space="preserve">Cockburn's LBV</t>
  </si>
  <si>
    <t xml:space="preserve">Offley LBV</t>
  </si>
  <si>
    <t xml:space="preserve">Pacheca LBV</t>
  </si>
  <si>
    <t xml:space="preserve">Quinta Seara d'Ordens LBV</t>
  </si>
  <si>
    <t xml:space="preserve">Valriz LBV</t>
  </si>
  <si>
    <t xml:space="preserve">Dow's LBV</t>
  </si>
  <si>
    <t xml:space="preserve">Messias LBV</t>
  </si>
  <si>
    <t xml:space="preserve">Niepoort LBV</t>
  </si>
  <si>
    <t xml:space="preserve">Quinta do Noval LBV Unfiltered</t>
  </si>
  <si>
    <t xml:space="preserve">Sandeman LBV</t>
  </si>
  <si>
    <t xml:space="preserve">Duorum LBV</t>
  </si>
  <si>
    <t xml:space="preserve">Quevedo LBV</t>
  </si>
  <si>
    <t xml:space="preserve">Ruby</t>
  </si>
  <si>
    <t xml:space="preserve">Niepoort Trudy Natcool</t>
  </si>
  <si>
    <t xml:space="preserve">Ruby Reserva</t>
  </si>
  <si>
    <t xml:space="preserve">Graham’s Six Grapes</t>
  </si>
  <si>
    <t xml:space="preserve">Tawny</t>
  </si>
  <si>
    <t xml:space="preserve">Casa do Douro 10 Anos</t>
  </si>
  <si>
    <t xml:space="preserve">Quinta de Val da Figueira Tawny 10 Anos</t>
  </si>
  <si>
    <t xml:space="preserve">Tawny Colheita Particular D. Pedro</t>
  </si>
  <si>
    <t xml:space="preserve">Ferreira Quinta do Porto 10 Anos</t>
  </si>
  <si>
    <t xml:space="preserve">Kopke 40 Anos (½ garrafa)</t>
  </si>
  <si>
    <t xml:space="preserve">Eng. 2017</t>
  </si>
  <si>
    <t xml:space="preserve">Pacheca Tawny 30 anos</t>
  </si>
  <si>
    <t xml:space="preserve">Valriz Tawny +40 Anos</t>
  </si>
  <si>
    <t xml:space="preserve">Eng. 2020</t>
  </si>
  <si>
    <t xml:space="preserve">Barão de Vilar Tawny 30 Anos</t>
  </si>
  <si>
    <t xml:space="preserve">Eng. 2021</t>
  </si>
  <si>
    <t xml:space="preserve">Sandeman 20 Anos</t>
  </si>
  <si>
    <t xml:space="preserve">Dalva 30 Anos</t>
  </si>
  <si>
    <t xml:space="preserve">Eng. 2022</t>
  </si>
  <si>
    <t xml:space="preserve">Pacheca Tawny 10 anos</t>
  </si>
  <si>
    <t xml:space="preserve">Tawny Colheita</t>
  </si>
  <si>
    <t xml:space="preserve">Tawny Reserva Particular Colheita</t>
  </si>
  <si>
    <t xml:space="preserve">Casa do Douro Colheita</t>
  </si>
  <si>
    <t xml:space="preserve">Casa do Douro Colheita Lágrima</t>
  </si>
  <si>
    <t xml:space="preserve">1/2/3</t>
  </si>
  <si>
    <t xml:space="preserve">Kopke Colheita (½ garrafa)</t>
  </si>
  <si>
    <t xml:space="preserve">Warre’s Otima Colheita</t>
  </si>
  <si>
    <t xml:space="preserve">Kopke Colheita</t>
  </si>
  <si>
    <t xml:space="preserve">Réccua Colheita</t>
  </si>
  <si>
    <t xml:space="preserve">Cálem Colheita</t>
  </si>
  <si>
    <t xml:space="preserve">Niepoort Colheita (½ garrafa)</t>
  </si>
  <si>
    <t xml:space="preserve">Burmester Colheita</t>
  </si>
  <si>
    <t xml:space="preserve">Vintage</t>
  </si>
  <si>
    <t xml:space="preserve">Warre’s Vintage</t>
  </si>
  <si>
    <t xml:space="preserve">Ramos Pinto Vintage</t>
  </si>
  <si>
    <t xml:space="preserve">Messias Vintage</t>
  </si>
  <si>
    <t xml:space="preserve">Warre’s Quinta da Cavadinha Vintage (½ garrafa)</t>
  </si>
  <si>
    <t xml:space="preserve">Burmester Vintage</t>
  </si>
  <si>
    <t xml:space="preserve">Croft Vintage</t>
  </si>
  <si>
    <t xml:space="preserve">Dalva Vintage</t>
  </si>
  <si>
    <t xml:space="preserve">Fonseca Vintage</t>
  </si>
  <si>
    <t xml:space="preserve">Niepoort Vintage</t>
  </si>
  <si>
    <t xml:space="preserve">Quinta de Val da Figueira Vintage</t>
  </si>
  <si>
    <t xml:space="preserve">Roseira &amp; Ricou Torga Vintage</t>
  </si>
  <si>
    <t xml:space="preserve">Fonseca Guimaraens Vintage</t>
  </si>
  <si>
    <t xml:space="preserve">Quinta do Passadouro Vintage</t>
  </si>
  <si>
    <t xml:space="preserve">Dow’s Vintage</t>
  </si>
  <si>
    <t xml:space="preserve">Ferreira Vintage (½ garrafa)</t>
  </si>
  <si>
    <t xml:space="preserve">Gould Campbell Vintage</t>
  </si>
  <si>
    <t xml:space="preserve">Graham’s Vintage</t>
  </si>
  <si>
    <t xml:space="preserve">Quinta de Roriz Vintage</t>
  </si>
  <si>
    <t xml:space="preserve">Quinta do Crasto Vintage</t>
  </si>
  <si>
    <t xml:space="preserve">Quinta do Noval Vintage</t>
  </si>
  <si>
    <t xml:space="preserve">Quinta Vale D. Maria Vintage</t>
  </si>
  <si>
    <t xml:space="preserve">Taylor’s Vintage</t>
  </si>
  <si>
    <t xml:space="preserve">Churchill’s Vintage</t>
  </si>
  <si>
    <t xml:space="preserve">Pintas Vintage</t>
  </si>
  <si>
    <t xml:space="preserve">Poças Vintage</t>
  </si>
  <si>
    <t xml:space="preserve">Quinta das Tecedeiras Vintage (½ garrafa)</t>
  </si>
  <si>
    <t xml:space="preserve">Quinta do Tedo Vintage</t>
  </si>
  <si>
    <t xml:space="preserve">Quinta do Vesúvio Vintage</t>
  </si>
  <si>
    <t xml:space="preserve">Fonseca Quinta do Panascal Vintage</t>
  </si>
  <si>
    <t xml:space="preserve">Real Companhia Velha Vintage</t>
  </si>
  <si>
    <t xml:space="preserve">Graham's Quinta dos Malvedos Vintage</t>
  </si>
  <si>
    <t xml:space="preserve">Gran Cruz Vintage</t>
  </si>
  <si>
    <t xml:space="preserve">Cockburn’s Quinta dos Canais Vintage</t>
  </si>
  <si>
    <t xml:space="preserve">Dow’s Quinta do Bomfim Vintage</t>
  </si>
  <si>
    <t xml:space="preserve">Warre’s Quinta da Cavadinha Vintage</t>
  </si>
  <si>
    <t xml:space="preserve">Barros Vintage</t>
  </si>
  <si>
    <t xml:space="preserve">Duorum Vintage</t>
  </si>
  <si>
    <t xml:space="preserve">Quinta das Tecedeiras Vintage</t>
  </si>
  <si>
    <t xml:space="preserve">Sandeman Vintage</t>
  </si>
  <si>
    <t xml:space="preserve">Vieira de Sousa Vintage</t>
  </si>
  <si>
    <t xml:space="preserve">Croft Quinta da Roêda Vintage</t>
  </si>
  <si>
    <t xml:space="preserve">Taylor's Quinta de Vargellas Vintage</t>
  </si>
  <si>
    <t xml:space="preserve">Soneto Vintage</t>
  </si>
  <si>
    <t xml:space="preserve">Mapa Vintage</t>
  </si>
  <si>
    <t xml:space="preserve">Quinta do Noval Silval</t>
  </si>
  <si>
    <t xml:space="preserve">Quinta Seara d'Ordens Vintage</t>
  </si>
  <si>
    <t xml:space="preserve">Vallado Adelaide Vintage</t>
  </si>
  <si>
    <t xml:space="preserve">Ferreira Vintage</t>
  </si>
  <si>
    <t xml:space="preserve">Maynard’s Vintage</t>
  </si>
  <si>
    <t xml:space="preserve">Niepoort Bioma Vinha Velha Vintage</t>
  </si>
  <si>
    <t xml:space="preserve">Quinta do Tedo Savedra Vintage</t>
  </si>
  <si>
    <t xml:space="preserve">Quinta Seara d'Ordens Talentus Vintage</t>
  </si>
  <si>
    <t xml:space="preserve">Cockburn's Vintage (Magnum)</t>
  </si>
  <si>
    <t xml:space="preserve">Vallado Vintage</t>
  </si>
  <si>
    <t xml:space="preserve">Calém Vintage</t>
  </si>
  <si>
    <t xml:space="preserve">Burmester Quinta do Arnozelo Vintage</t>
  </si>
  <si>
    <t xml:space="preserve">Churchill’s Quinta da Gricha Vintage</t>
  </si>
  <si>
    <t xml:space="preserve">Dow’s Quinta da Senhora da Ribeira Vintage</t>
  </si>
  <si>
    <t xml:space="preserve">Proibido Vintage</t>
  </si>
  <si>
    <t xml:space="preserve">Rebuscado Vintage</t>
  </si>
  <si>
    <t xml:space="preserve">Tipo</t>
  </si>
  <si>
    <t xml:space="preserve">Carcavelos</t>
  </si>
  <si>
    <t xml:space="preserve">Quinta dos Pesos Colheita</t>
  </si>
  <si>
    <t xml:space="preserve">Colheita Tardia</t>
  </si>
  <si>
    <t xml:space="preserve">Mingorra Late Harvest</t>
  </si>
  <si>
    <t xml:space="preserve">Total Outros</t>
  </si>
  <si>
    <t xml:space="preserve">Uivo LH+</t>
  </si>
  <si>
    <t xml:space="preserve">Mapa Colheita Tardia</t>
  </si>
  <si>
    <t xml:space="preserve">Três Bagos Colheita Tardia</t>
  </si>
  <si>
    <t xml:space="preserve">Espumante</t>
  </si>
  <si>
    <t xml:space="preserve">Murganheira Millésime Bruto</t>
  </si>
  <si>
    <t xml:space="preserve">Vértice Pinot Noir</t>
  </si>
  <si>
    <t xml:space="preserve">Vértice Gouveio</t>
  </si>
  <si>
    <t xml:space="preserve">Vértice Millésime Bruto</t>
  </si>
  <si>
    <t xml:space="preserve">Mingorra Branco Bruto</t>
  </si>
  <si>
    <t xml:space="preserve">Dona Graça Grande Reserva Bruto Viosinho</t>
  </si>
  <si>
    <t xml:space="preserve">Terras do Demo Malvasia Fina</t>
  </si>
  <si>
    <t xml:space="preserve">Terras do Demo Rosé</t>
  </si>
  <si>
    <t xml:space="preserve">Terras do Demo Verdelho</t>
  </si>
  <si>
    <t xml:space="preserve">Casas Altas Bruto Natural</t>
  </si>
  <si>
    <t xml:space="preserve">Boa Parte Bruto</t>
  </si>
  <si>
    <t xml:space="preserve">Casas Altas Rosé</t>
  </si>
  <si>
    <t xml:space="preserve">?</t>
  </si>
  <si>
    <t xml:space="preserve">Vértice Chardonnay (Magnum)</t>
  </si>
  <si>
    <t xml:space="preserve">Deg. 2021</t>
  </si>
  <si>
    <t xml:space="preserve">Madeira</t>
  </si>
  <si>
    <t xml:space="preserve">Verdelho</t>
  </si>
  <si>
    <t xml:space="preserve">Henriques &amp; Henriques Colheita</t>
  </si>
  <si>
    <t xml:space="preserve">Barbeito Malvasia Reserva Velha</t>
  </si>
  <si>
    <t xml:space="preserve">Blandy's 10 Anos Sercial</t>
  </si>
  <si>
    <t xml:space="preserve">Justino’s Boal 10 Anos</t>
  </si>
  <si>
    <t xml:space="preserve">Real Madeira Doce</t>
  </si>
  <si>
    <t xml:space="preserve">Real Madeira Meio Doce</t>
  </si>
  <si>
    <t xml:space="preserve">Verdelho Madeira/Porto Santo</t>
  </si>
  <si>
    <t xml:space="preserve">D’Oliveiras 10 Anos Meio Doce</t>
  </si>
  <si>
    <t xml:space="preserve">Moscatel</t>
  </si>
  <si>
    <t xml:space="preserve">Bacalhôa Moscatel de Setúbal Superior 10 Anos</t>
  </si>
  <si>
    <t xml:space="preserve">Setúbal</t>
  </si>
  <si>
    <t xml:space="preserve">António Saramago Colheita</t>
  </si>
  <si>
    <t xml:space="preserve">JMF Moscatel de Setúbal</t>
  </si>
  <si>
    <t xml:space="preserve">Venâncio Costa Lima Moscatel Roxo de Setúbal Reserva da Família</t>
  </si>
  <si>
    <t xml:space="preserve">António Saramago 10 Anos</t>
  </si>
  <si>
    <t xml:space="preserve">Bacalhôa Moscatel Roxo de Setúbal 5 Anos</t>
  </si>
  <si>
    <t xml:space="preserve">JMF Alambre Moscatel Roxo de Setúbal 5 Anos</t>
  </si>
  <si>
    <t xml:space="preserve">JMF Moscatel de Setúbal Superior 10 Anos</t>
  </si>
  <si>
    <t xml:space="preserve">JMF Alambre 20 Anos</t>
  </si>
  <si>
    <t xml:space="preserve">Pet Nat</t>
  </si>
  <si>
    <t xml:space="preserve">Chipmunk Pet Nat</t>
  </si>
  <si>
    <t xml:space="preserve">Uivo PT Nat Renegado</t>
  </si>
  <si>
    <t xml:space="preserve">Pequenos Rebentos Ancestral Loureiro</t>
  </si>
  <si>
    <t xml:space="preserve">Pequenos Rebentos O Príncipe e o Bandido Rosé</t>
  </si>
  <si>
    <t xml:space="preserve">Uivo PT Nat Branco</t>
  </si>
  <si>
    <t xml:space="preserve">Uivo PT Nat Curtido</t>
  </si>
  <si>
    <t xml:space="preserve">Uivo PT Nat Rosé</t>
  </si>
  <si>
    <t xml:space="preserve">Suba Azal Branco</t>
  </si>
  <si>
    <t xml:space="preserve">2022 (?)</t>
  </si>
  <si>
    <t xml:space="preserve">Rosé</t>
  </si>
  <si>
    <t xml:space="preserve">Miraval</t>
  </si>
  <si>
    <t xml:space="preserve">Côtes de Provence/França</t>
  </si>
  <si>
    <t xml:space="preserve">Quanta Terra Phenomena</t>
  </si>
  <si>
    <t xml:space="preserve">Armário \ Prat.</t>
  </si>
  <si>
    <t xml:space="preserve">1/2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</si>
</sst>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29"/>
    </font>
    <font>
      <b val="true"/>
      <sz val="10"/>
      <color rgb="FF000000"/>
      <name val="Arial"/>
      <family val="2"/>
      <charset val="129"/>
    </font>
    <font>
      <sz val="10"/>
      <color rgb="FF000000"/>
      <name val="Arial"/>
      <family val="2"/>
      <charset val="1"/>
    </font>
    <font>
      <sz val="18"/>
      <color rgb="FF000000"/>
      <name val="Arial"/>
      <family val="2"/>
      <charset val="129"/>
    </font>
    <font>
      <b val="true"/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C5E0B4"/>
        <bgColor rgb="FFCCCCCC"/>
      </patternFill>
    </fill>
    <fill>
      <patternFill patternType="solid">
        <fgColor rgb="FF808080"/>
        <bgColor rgb="FF999999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CCCCC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ont>
        <name val="Arial"/>
        <charset val="129"/>
        <family val="2"/>
        <color rgb="FF000000"/>
      </font>
      <fill>
        <patternFill>
          <bgColor rgb="FF81D41A"/>
        </patternFill>
      </fill>
    </dxf>
    <dxf>
      <font>
        <name val="Arial"/>
        <charset val="129"/>
        <family val="2"/>
        <color rgb="FF000000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11729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6D"/>
      <rgbColor rgb="FF99CCFF"/>
      <rgbColor rgb="FFFFAA95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B160E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ables/table1.xml><?xml version="1.0" encoding="utf-8"?>
<table xmlns="http://schemas.openxmlformats.org/spreadsheetml/2006/main" id="1" name="Brancos" displayName="Brancos" ref="A1:F500" headerRowCount="1" totalsRowCount="0" totalsRowShown="0">
  <tableColumns count="6">
    <tableColumn id="1" name="Nome"/>
    <tableColumn id="2" name="Região"/>
    <tableColumn id="3" name="Ano"/>
    <tableColumn id="4" name="Garrafas"/>
    <tableColumn id="5" name="Armário"/>
    <tableColumn id="6" name="Prateleira"/>
  </tableColumns>
</table>
</file>

<file path=xl/tables/table2.xml><?xml version="1.0" encoding="utf-8"?>
<table xmlns="http://schemas.openxmlformats.org/spreadsheetml/2006/main" id="2" name="Outros" displayName="Outros" ref="A1:G500" headerRowCount="1" totalsRowCount="0" totalsRowShown="0">
  <tableColumns count="7">
    <tableColumn id="1" name="Tipo"/>
    <tableColumn id="2" name="Nome"/>
    <tableColumn id="3" name="Região"/>
    <tableColumn id="4" name="Ano"/>
    <tableColumn id="5" name="Garrafas"/>
    <tableColumn id="6" name="Armário"/>
    <tableColumn id="7" name="Prateleira"/>
  </tableColumns>
</table>
</file>

<file path=xl/tables/table3.xml><?xml version="1.0" encoding="utf-8"?>
<table xmlns="http://schemas.openxmlformats.org/spreadsheetml/2006/main" id="3" name="Portos" displayName="Portos" ref="A1:F500" headerRowCount="1" totalsRowCount="0" totalsRowShown="0">
  <tableColumns count="6">
    <tableColumn id="1" name="Categoria"/>
    <tableColumn id="2" name="Nome"/>
    <tableColumn id="3" name="Ano"/>
    <tableColumn id="4" name="Garrafas"/>
    <tableColumn id="5" name="Armário"/>
    <tableColumn id="6" name="Prateleira"/>
  </tableColumns>
</table>
</file>

<file path=xl/tables/table4.xml><?xml version="1.0" encoding="utf-8"?>
<table xmlns="http://schemas.openxmlformats.org/spreadsheetml/2006/main" id="4" name="Tintos" displayName="Tintos" ref="A1:F500" headerRowCount="1" totalsRowCount="0" totalsRowShown="0">
  <tableColumns count="6">
    <tableColumn id="1" name="Nome"/>
    <tableColumn id="2" name="Região"/>
    <tableColumn id="3" name="Ano"/>
    <tableColumn id="4" name="Garrafas"/>
    <tableColumn id="5" name="Armário"/>
    <tableColumn id="6" name="Prateleira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4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table" Target="../tables/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611729"/>
    <pageSetUpPr fitToPage="false"/>
  </sheetPr>
  <dimension ref="A1:R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H34" activeCellId="1" sqref="A1:G48 H34"/>
    </sheetView>
  </sheetViews>
  <sheetFormatPr defaultColWidth="14.640625" defaultRowHeight="12.75" zeroHeight="false" outlineLevelRow="0" outlineLevelCol="0"/>
  <cols>
    <col collapsed="false" customWidth="true" hidden="false" outlineLevel="0" max="1" min="1" style="1" width="48.28"/>
    <col collapsed="false" customWidth="true" hidden="false" outlineLevel="0" max="2" min="2" style="1" width="14.43"/>
    <col collapsed="false" customWidth="true" hidden="false" outlineLevel="0" max="4" min="3" style="1" width="11.42"/>
    <col collapsed="false" customWidth="true" hidden="false" outlineLevel="0" max="5" min="5" style="2" width="11.42"/>
    <col collapsed="false" customWidth="true" hidden="false" outlineLevel="0" max="8" min="6" style="1" width="12.57"/>
    <col collapsed="false" customWidth="true" hidden="false" outlineLevel="0" max="255" min="9" style="1" width="11.42"/>
  </cols>
  <sheetData>
    <row r="1" s="4" customFormat="true" ht="12.7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Format="false" ht="12.75" hidden="false" customHeight="false" outlineLevel="0" collapsed="false">
      <c r="A2" s="1" t="s">
        <v>6</v>
      </c>
      <c r="B2" s="1" t="s">
        <v>7</v>
      </c>
      <c r="C2" s="1" t="n">
        <v>1986</v>
      </c>
      <c r="D2" s="1" t="n">
        <v>1</v>
      </c>
      <c r="E2" s="2" t="n">
        <v>3</v>
      </c>
      <c r="F2" s="1" t="n">
        <v>0</v>
      </c>
    </row>
    <row r="3" customFormat="false" ht="12.75" hidden="false" customHeight="false" outlineLevel="0" collapsed="false">
      <c r="A3" s="1" t="s">
        <v>8</v>
      </c>
      <c r="B3" s="1" t="s">
        <v>9</v>
      </c>
      <c r="C3" s="1" t="n">
        <v>2000</v>
      </c>
      <c r="D3" s="1" t="n">
        <v>1</v>
      </c>
      <c r="E3" s="2" t="s">
        <v>10</v>
      </c>
      <c r="F3" s="1" t="n">
        <v>0</v>
      </c>
      <c r="H3" s="3" t="s">
        <v>11</v>
      </c>
      <c r="I3" s="3" t="s">
        <v>12</v>
      </c>
    </row>
    <row r="4" customFormat="false" ht="12.75" hidden="false" customHeight="false" outlineLevel="0" collapsed="false">
      <c r="A4" s="1" t="s">
        <v>13</v>
      </c>
      <c r="B4" s="1" t="s">
        <v>9</v>
      </c>
      <c r="C4" s="1" t="n">
        <v>2005</v>
      </c>
      <c r="D4" s="1" t="n">
        <v>1</v>
      </c>
      <c r="E4" s="2" t="n">
        <v>3</v>
      </c>
      <c r="F4" s="1" t="n">
        <v>0</v>
      </c>
      <c r="H4" s="1" t="n">
        <f aca="false">SUM(D2:D993)</f>
        <v>221</v>
      </c>
      <c r="I4" s="1" t="n">
        <f aca="false">H4+Portos!H4+Brancos!H4+Outros!I4</f>
        <v>902</v>
      </c>
    </row>
    <row r="5" customFormat="false" ht="12.75" hidden="false" customHeight="false" outlineLevel="0" collapsed="false">
      <c r="A5" s="1" t="s">
        <v>14</v>
      </c>
      <c r="B5" s="1" t="s">
        <v>15</v>
      </c>
      <c r="C5" s="1" t="n">
        <v>2006</v>
      </c>
      <c r="D5" s="1" t="n">
        <v>3</v>
      </c>
      <c r="E5" s="2" t="n">
        <v>4</v>
      </c>
      <c r="F5" s="1" t="n">
        <v>1</v>
      </c>
    </row>
    <row r="6" customFormat="false" ht="12.75" hidden="false" customHeight="false" outlineLevel="0" collapsed="false">
      <c r="A6" s="1" t="s">
        <v>16</v>
      </c>
      <c r="B6" s="1" t="s">
        <v>17</v>
      </c>
      <c r="C6" s="1" t="n">
        <v>2007</v>
      </c>
      <c r="D6" s="1" t="n">
        <v>3</v>
      </c>
      <c r="E6" s="2" t="s">
        <v>18</v>
      </c>
      <c r="F6" s="1" t="n">
        <v>0</v>
      </c>
    </row>
    <row r="7" customFormat="false" ht="12.75" hidden="false" customHeight="false" outlineLevel="0" collapsed="false">
      <c r="A7" s="1" t="s">
        <v>19</v>
      </c>
      <c r="B7" s="1" t="s">
        <v>15</v>
      </c>
      <c r="C7" s="1" t="n">
        <v>2010</v>
      </c>
      <c r="D7" s="1" t="n">
        <v>1</v>
      </c>
      <c r="E7" s="2" t="n">
        <v>4</v>
      </c>
      <c r="F7" s="1" t="n">
        <v>0</v>
      </c>
    </row>
    <row r="8" customFormat="false" ht="12.75" hidden="false" customHeight="false" outlineLevel="0" collapsed="false">
      <c r="A8" s="1" t="s">
        <v>20</v>
      </c>
      <c r="B8" s="1" t="s">
        <v>15</v>
      </c>
      <c r="C8" s="1" t="n">
        <v>2011</v>
      </c>
      <c r="D8" s="1" t="n">
        <v>1</v>
      </c>
      <c r="E8" s="2" t="n">
        <v>4</v>
      </c>
      <c r="F8" s="1" t="n">
        <v>6</v>
      </c>
      <c r="H8" s="0"/>
      <c r="I8" s="0"/>
      <c r="J8" s="0"/>
      <c r="K8" s="0"/>
      <c r="L8" s="0"/>
      <c r="M8" s="0"/>
      <c r="N8" s="0"/>
      <c r="O8" s="0"/>
      <c r="P8" s="0"/>
      <c r="Q8" s="0"/>
      <c r="R8" s="0"/>
    </row>
    <row r="9" customFormat="false" ht="12.75" hidden="false" customHeight="false" outlineLevel="0" collapsed="false">
      <c r="A9" s="1" t="s">
        <v>21</v>
      </c>
      <c r="B9" s="1" t="s">
        <v>17</v>
      </c>
      <c r="C9" s="2" t="n">
        <v>2011</v>
      </c>
      <c r="D9" s="1" t="n">
        <v>1</v>
      </c>
      <c r="E9" s="2" t="n">
        <v>3</v>
      </c>
      <c r="F9" s="1" t="n">
        <v>0</v>
      </c>
      <c r="H9" s="0"/>
      <c r="I9" s="0"/>
      <c r="J9" s="0"/>
      <c r="K9" s="0"/>
      <c r="L9" s="0"/>
      <c r="M9" s="0"/>
      <c r="N9" s="0"/>
      <c r="O9" s="0"/>
      <c r="P9" s="0"/>
      <c r="Q9" s="0"/>
      <c r="R9" s="0"/>
    </row>
    <row r="10" customFormat="false" ht="12.75" hidden="false" customHeight="false" outlineLevel="0" collapsed="false">
      <c r="A10" s="1" t="s">
        <v>22</v>
      </c>
      <c r="B10" s="1" t="s">
        <v>17</v>
      </c>
      <c r="C10" s="1" t="n">
        <v>2013</v>
      </c>
      <c r="D10" s="1" t="n">
        <v>1</v>
      </c>
      <c r="E10" s="2" t="n">
        <v>4</v>
      </c>
      <c r="F10" s="1" t="n">
        <v>6</v>
      </c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</row>
    <row r="11" customFormat="false" ht="12.75" hidden="false" customHeight="false" outlineLevel="0" collapsed="false">
      <c r="A11" s="1" t="s">
        <v>23</v>
      </c>
      <c r="B11" s="1" t="s">
        <v>15</v>
      </c>
      <c r="C11" s="1" t="n">
        <v>2013</v>
      </c>
      <c r="D11" s="1" t="n">
        <v>3</v>
      </c>
      <c r="E11" s="2" t="n">
        <v>4</v>
      </c>
      <c r="F11" s="1" t="n">
        <v>5</v>
      </c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</row>
    <row r="12" customFormat="false" ht="12.75" hidden="false" customHeight="false" outlineLevel="0" collapsed="false">
      <c r="A12" s="1" t="s">
        <v>24</v>
      </c>
      <c r="B12" s="1" t="s">
        <v>17</v>
      </c>
      <c r="C12" s="1" t="n">
        <v>2014</v>
      </c>
      <c r="D12" s="1" t="n">
        <v>1</v>
      </c>
      <c r="E12" s="2" t="n">
        <v>5</v>
      </c>
      <c r="F12" s="1" t="n">
        <v>5</v>
      </c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</row>
    <row r="13" customFormat="false" ht="12.75" hidden="false" customHeight="false" outlineLevel="0" collapsed="false">
      <c r="A13" s="1" t="s">
        <v>25</v>
      </c>
      <c r="B13" s="1" t="s">
        <v>15</v>
      </c>
      <c r="C13" s="1" t="n">
        <v>2014</v>
      </c>
      <c r="D13" s="1" t="n">
        <v>1</v>
      </c>
      <c r="E13" s="2" t="n">
        <v>4</v>
      </c>
      <c r="F13" s="1" t="n">
        <v>1</v>
      </c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</row>
    <row r="14" customFormat="false" ht="12.75" hidden="false" customHeight="false" outlineLevel="0" collapsed="false">
      <c r="A14" s="1" t="s">
        <v>26</v>
      </c>
      <c r="B14" s="1" t="s">
        <v>7</v>
      </c>
      <c r="C14" s="1" t="n">
        <v>2015</v>
      </c>
      <c r="D14" s="1" t="n">
        <v>1</v>
      </c>
      <c r="E14" s="2" t="s">
        <v>10</v>
      </c>
      <c r="F14" s="1" t="n">
        <v>1</v>
      </c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</row>
    <row r="15" customFormat="false" ht="12.75" hidden="false" customHeight="false" outlineLevel="0" collapsed="false">
      <c r="A15" s="1" t="s">
        <v>27</v>
      </c>
      <c r="B15" s="1" t="s">
        <v>17</v>
      </c>
      <c r="C15" s="1" t="n">
        <v>2015</v>
      </c>
      <c r="D15" s="1" t="n">
        <v>1</v>
      </c>
      <c r="E15" s="2" t="n">
        <v>4</v>
      </c>
      <c r="F15" s="1" t="n">
        <v>0</v>
      </c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</row>
    <row r="16" customFormat="false" ht="12.75" hidden="false" customHeight="false" outlineLevel="0" collapsed="false">
      <c r="A16" s="1" t="s">
        <v>28</v>
      </c>
      <c r="B16" s="1" t="s">
        <v>17</v>
      </c>
      <c r="C16" s="1" t="n">
        <v>2015</v>
      </c>
      <c r="D16" s="1" t="n">
        <v>2</v>
      </c>
      <c r="E16" s="2" t="n">
        <v>5</v>
      </c>
      <c r="F16" s="1" t="n">
        <v>5</v>
      </c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</row>
    <row r="17" customFormat="false" ht="12.75" hidden="false" customHeight="false" outlineLevel="0" collapsed="false">
      <c r="A17" s="1" t="s">
        <v>24</v>
      </c>
      <c r="B17" s="1" t="s">
        <v>17</v>
      </c>
      <c r="C17" s="1" t="n">
        <v>2015</v>
      </c>
      <c r="D17" s="1" t="n">
        <v>3</v>
      </c>
      <c r="E17" s="2" t="s">
        <v>10</v>
      </c>
      <c r="F17" s="1" t="n">
        <v>0</v>
      </c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</row>
    <row r="18" customFormat="false" ht="12.75" hidden="false" customHeight="false" outlineLevel="0" collapsed="false">
      <c r="A18" s="1" t="s">
        <v>29</v>
      </c>
      <c r="B18" s="1" t="s">
        <v>30</v>
      </c>
      <c r="C18" s="1" t="n">
        <v>2015</v>
      </c>
      <c r="D18" s="1" t="n">
        <v>2</v>
      </c>
      <c r="E18" s="2" t="s">
        <v>10</v>
      </c>
      <c r="F18" s="1" t="n">
        <v>0</v>
      </c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</row>
    <row r="19" customFormat="false" ht="12.75" hidden="false" customHeight="false" outlineLevel="0" collapsed="false">
      <c r="A19" s="1" t="s">
        <v>31</v>
      </c>
      <c r="B19" s="1" t="s">
        <v>7</v>
      </c>
      <c r="C19" s="1" t="n">
        <v>2015</v>
      </c>
      <c r="D19" s="1" t="n">
        <v>1</v>
      </c>
      <c r="E19" s="2" t="n">
        <v>5</v>
      </c>
      <c r="F19" s="1" t="n">
        <v>6</v>
      </c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</row>
    <row r="20" customFormat="false" ht="12.75" hidden="false" customHeight="false" outlineLevel="0" collapsed="false">
      <c r="A20" s="1" t="s">
        <v>32</v>
      </c>
      <c r="B20" s="1" t="s">
        <v>17</v>
      </c>
      <c r="C20" s="1" t="n">
        <v>2015</v>
      </c>
      <c r="D20" s="1" t="n">
        <v>1</v>
      </c>
      <c r="E20" s="2" t="n">
        <v>5</v>
      </c>
      <c r="F20" s="1" t="n">
        <v>6</v>
      </c>
    </row>
    <row r="21" customFormat="false" ht="12.75" hidden="false" customHeight="false" outlineLevel="0" collapsed="false">
      <c r="A21" s="1" t="s">
        <v>33</v>
      </c>
      <c r="B21" s="1" t="s">
        <v>17</v>
      </c>
      <c r="C21" s="1" t="n">
        <v>2015</v>
      </c>
      <c r="D21" s="1" t="n">
        <v>2</v>
      </c>
      <c r="E21" s="2" t="n">
        <v>5</v>
      </c>
      <c r="F21" s="1" t="n">
        <v>6</v>
      </c>
    </row>
    <row r="22" customFormat="false" ht="12.75" hidden="false" customHeight="false" outlineLevel="0" collapsed="false">
      <c r="A22" s="1" t="s">
        <v>34</v>
      </c>
      <c r="B22" s="1" t="s">
        <v>9</v>
      </c>
      <c r="C22" s="1" t="n">
        <v>2015</v>
      </c>
      <c r="D22" s="1" t="n">
        <v>1</v>
      </c>
      <c r="E22" s="2" t="n">
        <v>3</v>
      </c>
      <c r="F22" s="1" t="n">
        <v>0</v>
      </c>
    </row>
    <row r="23" customFormat="false" ht="12.75" hidden="false" customHeight="false" outlineLevel="0" collapsed="false">
      <c r="A23" s="1" t="s">
        <v>35</v>
      </c>
      <c r="B23" s="1" t="s">
        <v>15</v>
      </c>
      <c r="C23" s="1" t="n">
        <v>2016</v>
      </c>
      <c r="D23" s="1" t="n">
        <v>1</v>
      </c>
      <c r="E23" s="2" t="n">
        <v>5</v>
      </c>
      <c r="F23" s="1" t="n">
        <v>4</v>
      </c>
    </row>
    <row r="24" customFormat="false" ht="12.75" hidden="false" customHeight="false" outlineLevel="0" collapsed="false">
      <c r="A24" s="1" t="s">
        <v>36</v>
      </c>
      <c r="B24" s="1" t="s">
        <v>17</v>
      </c>
      <c r="C24" s="1" t="n">
        <v>2016</v>
      </c>
      <c r="D24" s="1" t="n">
        <v>1</v>
      </c>
      <c r="E24" s="2" t="n">
        <v>4</v>
      </c>
      <c r="F24" s="1" t="n">
        <v>3</v>
      </c>
    </row>
    <row r="25" customFormat="false" ht="12.75" hidden="false" customHeight="false" outlineLevel="0" collapsed="false">
      <c r="A25" s="1" t="s">
        <v>37</v>
      </c>
      <c r="B25" s="1" t="s">
        <v>17</v>
      </c>
      <c r="C25" s="1" t="n">
        <v>2016</v>
      </c>
      <c r="D25" s="1" t="n">
        <v>2</v>
      </c>
      <c r="E25" s="2" t="n">
        <v>4</v>
      </c>
      <c r="F25" s="1" t="n">
        <v>2</v>
      </c>
    </row>
    <row r="26" customFormat="false" ht="12.75" hidden="false" customHeight="false" outlineLevel="0" collapsed="false">
      <c r="A26" s="1" t="s">
        <v>38</v>
      </c>
      <c r="B26" s="1" t="s">
        <v>17</v>
      </c>
      <c r="C26" s="1" t="n">
        <v>2016</v>
      </c>
      <c r="D26" s="1" t="n">
        <v>1</v>
      </c>
      <c r="E26" s="2" t="n">
        <v>4</v>
      </c>
      <c r="F26" s="1" t="n">
        <v>1</v>
      </c>
    </row>
    <row r="27" customFormat="false" ht="12.75" hidden="false" customHeight="false" outlineLevel="0" collapsed="false">
      <c r="A27" s="1" t="s">
        <v>31</v>
      </c>
      <c r="B27" s="1" t="s">
        <v>7</v>
      </c>
      <c r="C27" s="1" t="n">
        <v>2016</v>
      </c>
      <c r="D27" s="1" t="n">
        <v>1</v>
      </c>
      <c r="E27" s="2" t="n">
        <v>5</v>
      </c>
      <c r="F27" s="1" t="n">
        <v>3</v>
      </c>
    </row>
    <row r="28" customFormat="false" ht="12.75" hidden="false" customHeight="false" outlineLevel="0" collapsed="false">
      <c r="A28" s="1" t="s">
        <v>39</v>
      </c>
      <c r="B28" s="1" t="s">
        <v>17</v>
      </c>
      <c r="C28" s="1" t="n">
        <v>2016</v>
      </c>
      <c r="D28" s="1" t="n">
        <v>1</v>
      </c>
      <c r="E28" s="2" t="n">
        <v>5</v>
      </c>
      <c r="F28" s="1" t="n">
        <v>6</v>
      </c>
    </row>
    <row r="29" customFormat="false" ht="12.75" hidden="false" customHeight="false" outlineLevel="0" collapsed="false">
      <c r="A29" s="1" t="s">
        <v>40</v>
      </c>
      <c r="B29" s="1" t="s">
        <v>15</v>
      </c>
      <c r="C29" s="1" t="n">
        <v>2016</v>
      </c>
      <c r="D29" s="1" t="n">
        <v>1</v>
      </c>
      <c r="E29" s="2" t="n">
        <v>5</v>
      </c>
      <c r="F29" s="1" t="n">
        <v>2</v>
      </c>
    </row>
    <row r="30" customFormat="false" ht="12.75" hidden="false" customHeight="false" outlineLevel="0" collapsed="false">
      <c r="A30" s="1" t="s">
        <v>41</v>
      </c>
      <c r="B30" s="1" t="s">
        <v>15</v>
      </c>
      <c r="C30" s="1" t="n">
        <v>2016</v>
      </c>
      <c r="D30" s="1" t="n">
        <v>1</v>
      </c>
      <c r="E30" s="2" t="n">
        <v>4</v>
      </c>
      <c r="F30" s="1" t="n">
        <v>5</v>
      </c>
    </row>
    <row r="31" customFormat="false" ht="12.75" hidden="false" customHeight="false" outlineLevel="0" collapsed="false">
      <c r="A31" s="1" t="s">
        <v>42</v>
      </c>
      <c r="B31" s="1" t="s">
        <v>15</v>
      </c>
      <c r="C31" s="1" t="n">
        <v>2017</v>
      </c>
      <c r="D31" s="1" t="n">
        <v>1</v>
      </c>
      <c r="E31" s="2" t="n">
        <v>4</v>
      </c>
      <c r="F31" s="1" t="n">
        <v>1</v>
      </c>
    </row>
    <row r="32" customFormat="false" ht="12.75" hidden="false" customHeight="false" outlineLevel="0" collapsed="false">
      <c r="A32" s="1" t="s">
        <v>43</v>
      </c>
      <c r="B32" s="1" t="s">
        <v>44</v>
      </c>
      <c r="C32" s="1" t="n">
        <v>2017</v>
      </c>
      <c r="D32" s="1" t="n">
        <v>1</v>
      </c>
      <c r="E32" s="2" t="n">
        <v>5</v>
      </c>
      <c r="F32" s="1" t="n">
        <v>4</v>
      </c>
    </row>
    <row r="33" customFormat="false" ht="12.75" hidden="false" customHeight="false" outlineLevel="0" collapsed="false">
      <c r="A33" s="1" t="s">
        <v>45</v>
      </c>
      <c r="B33" s="1" t="s">
        <v>9</v>
      </c>
      <c r="C33" s="1" t="n">
        <v>2017</v>
      </c>
      <c r="D33" s="1" t="n">
        <v>1</v>
      </c>
      <c r="E33" s="2" t="n">
        <v>4</v>
      </c>
      <c r="F33" s="1" t="n">
        <v>3</v>
      </c>
    </row>
    <row r="34" customFormat="false" ht="12.75" hidden="false" customHeight="false" outlineLevel="0" collapsed="false">
      <c r="A34" s="1" t="s">
        <v>46</v>
      </c>
      <c r="B34" s="1" t="s">
        <v>17</v>
      </c>
      <c r="C34" s="1" t="n">
        <v>2017</v>
      </c>
      <c r="D34" s="1" t="n">
        <v>3</v>
      </c>
      <c r="E34" s="2" t="n">
        <v>4</v>
      </c>
      <c r="F34" s="1" t="n">
        <v>1</v>
      </c>
    </row>
    <row r="35" customFormat="false" ht="12.75" hidden="false" customHeight="false" outlineLevel="0" collapsed="false">
      <c r="A35" s="1" t="s">
        <v>47</v>
      </c>
      <c r="B35" s="1" t="s">
        <v>17</v>
      </c>
      <c r="C35" s="1" t="n">
        <v>2017</v>
      </c>
      <c r="D35" s="1" t="n">
        <v>2</v>
      </c>
      <c r="E35" s="2" t="n">
        <v>5</v>
      </c>
      <c r="F35" s="1" t="n">
        <v>6</v>
      </c>
    </row>
    <row r="36" customFormat="false" ht="12.75" hidden="false" customHeight="false" outlineLevel="0" collapsed="false">
      <c r="A36" s="1" t="s">
        <v>48</v>
      </c>
      <c r="B36" s="1" t="s">
        <v>17</v>
      </c>
      <c r="C36" s="1" t="n">
        <v>2017</v>
      </c>
      <c r="D36" s="1" t="n">
        <v>2</v>
      </c>
      <c r="E36" s="2" t="n">
        <v>4</v>
      </c>
      <c r="F36" s="1" t="n">
        <v>6</v>
      </c>
    </row>
    <row r="37" customFormat="false" ht="12.75" hidden="false" customHeight="false" outlineLevel="0" collapsed="false">
      <c r="A37" s="1" t="s">
        <v>49</v>
      </c>
      <c r="B37" s="1" t="s">
        <v>17</v>
      </c>
      <c r="C37" s="1" t="n">
        <v>2017</v>
      </c>
      <c r="D37" s="1" t="n">
        <v>1</v>
      </c>
      <c r="E37" s="2" t="n">
        <v>4</v>
      </c>
      <c r="F37" s="1" t="n">
        <v>3</v>
      </c>
    </row>
    <row r="38" customFormat="false" ht="12.75" hidden="false" customHeight="false" outlineLevel="0" collapsed="false">
      <c r="A38" s="1" t="s">
        <v>50</v>
      </c>
      <c r="B38" s="1" t="s">
        <v>17</v>
      </c>
      <c r="C38" s="1" t="n">
        <v>2017</v>
      </c>
      <c r="D38" s="1" t="n">
        <v>1</v>
      </c>
      <c r="E38" s="2" t="s">
        <v>10</v>
      </c>
      <c r="F38" s="1" t="n">
        <v>0</v>
      </c>
    </row>
    <row r="39" customFormat="false" ht="12.75" hidden="false" customHeight="false" outlineLevel="0" collapsed="false">
      <c r="A39" s="1" t="s">
        <v>51</v>
      </c>
      <c r="B39" s="1" t="s">
        <v>17</v>
      </c>
      <c r="C39" s="1" t="n">
        <v>2017</v>
      </c>
      <c r="D39" s="1" t="n">
        <v>2</v>
      </c>
      <c r="E39" s="2" t="n">
        <v>4</v>
      </c>
      <c r="F39" s="1" t="n">
        <v>2</v>
      </c>
    </row>
    <row r="40" customFormat="false" ht="12.75" hidden="false" customHeight="false" outlineLevel="0" collapsed="false">
      <c r="A40" s="1" t="s">
        <v>28</v>
      </c>
      <c r="B40" s="1" t="s">
        <v>17</v>
      </c>
      <c r="C40" s="1" t="n">
        <v>2017</v>
      </c>
      <c r="D40" s="1" t="n">
        <v>2</v>
      </c>
      <c r="E40" s="2" t="n">
        <v>4</v>
      </c>
      <c r="F40" s="1" t="n">
        <v>6</v>
      </c>
    </row>
    <row r="41" customFormat="false" ht="12.75" hidden="false" customHeight="false" outlineLevel="0" collapsed="false">
      <c r="A41" s="1" t="s">
        <v>52</v>
      </c>
      <c r="B41" s="1" t="s">
        <v>17</v>
      </c>
      <c r="C41" s="1" t="n">
        <v>2017</v>
      </c>
      <c r="D41" s="1" t="n">
        <v>3</v>
      </c>
      <c r="E41" s="2" t="n">
        <v>4</v>
      </c>
      <c r="F41" s="1" t="n">
        <v>2</v>
      </c>
    </row>
    <row r="42" customFormat="false" ht="12.75" hidden="false" customHeight="false" outlineLevel="0" collapsed="false">
      <c r="A42" s="1" t="s">
        <v>53</v>
      </c>
      <c r="B42" s="1" t="s">
        <v>17</v>
      </c>
      <c r="C42" s="1" t="n">
        <v>2017</v>
      </c>
      <c r="D42" s="1" t="n">
        <v>1</v>
      </c>
      <c r="E42" s="2" t="n">
        <v>5</v>
      </c>
      <c r="F42" s="1" t="n">
        <v>0</v>
      </c>
    </row>
    <row r="43" customFormat="false" ht="12.75" hidden="false" customHeight="false" outlineLevel="0" collapsed="false">
      <c r="A43" s="1" t="s">
        <v>37</v>
      </c>
      <c r="B43" s="1" t="s">
        <v>17</v>
      </c>
      <c r="C43" s="1" t="n">
        <v>2017</v>
      </c>
      <c r="D43" s="1" t="n">
        <v>3</v>
      </c>
      <c r="E43" s="2" t="n">
        <v>4</v>
      </c>
      <c r="F43" s="1" t="n">
        <v>2</v>
      </c>
    </row>
    <row r="44" customFormat="false" ht="12.75" hidden="false" customHeight="false" outlineLevel="0" collapsed="false">
      <c r="A44" s="1" t="s">
        <v>54</v>
      </c>
      <c r="B44" s="1" t="s">
        <v>17</v>
      </c>
      <c r="C44" s="1" t="n">
        <v>2017</v>
      </c>
      <c r="D44" s="1" t="n">
        <v>2</v>
      </c>
      <c r="E44" s="2" t="n">
        <v>5</v>
      </c>
      <c r="F44" s="1" t="n">
        <v>3</v>
      </c>
    </row>
    <row r="45" customFormat="false" ht="12.75" hidden="false" customHeight="false" outlineLevel="0" collapsed="false">
      <c r="A45" s="1" t="s">
        <v>55</v>
      </c>
      <c r="B45" s="1" t="s">
        <v>7</v>
      </c>
      <c r="C45" s="1" t="n">
        <v>2017</v>
      </c>
      <c r="D45" s="1" t="n">
        <v>1</v>
      </c>
      <c r="E45" s="2" t="n">
        <v>4</v>
      </c>
      <c r="F45" s="1" t="n">
        <v>0</v>
      </c>
    </row>
    <row r="46" customFormat="false" ht="12.75" hidden="false" customHeight="false" outlineLevel="0" collapsed="false">
      <c r="A46" s="1" t="s">
        <v>56</v>
      </c>
      <c r="B46" s="1" t="s">
        <v>30</v>
      </c>
      <c r="C46" s="1" t="n">
        <v>2017</v>
      </c>
      <c r="D46" s="1" t="n">
        <v>1</v>
      </c>
      <c r="E46" s="2" t="n">
        <v>5</v>
      </c>
      <c r="F46" s="1" t="n">
        <v>6</v>
      </c>
    </row>
    <row r="47" customFormat="false" ht="12.75" hidden="false" customHeight="false" outlineLevel="0" collapsed="false">
      <c r="A47" s="1" t="s">
        <v>57</v>
      </c>
      <c r="B47" s="1" t="s">
        <v>17</v>
      </c>
      <c r="C47" s="1" t="n">
        <v>2017</v>
      </c>
      <c r="D47" s="1" t="n">
        <v>1</v>
      </c>
      <c r="E47" s="2" t="n">
        <v>5</v>
      </c>
      <c r="F47" s="1" t="n">
        <v>0</v>
      </c>
    </row>
    <row r="48" customFormat="false" ht="12.75" hidden="false" customHeight="false" outlineLevel="0" collapsed="false">
      <c r="A48" s="1" t="s">
        <v>16</v>
      </c>
      <c r="B48" s="1" t="s">
        <v>17</v>
      </c>
      <c r="C48" s="1" t="n">
        <v>2017</v>
      </c>
      <c r="D48" s="1" t="n">
        <v>1</v>
      </c>
      <c r="E48" s="2" t="n">
        <v>4</v>
      </c>
      <c r="F48" s="1" t="n">
        <v>3</v>
      </c>
    </row>
    <row r="49" customFormat="false" ht="12.75" hidden="false" customHeight="false" outlineLevel="0" collapsed="false">
      <c r="A49" s="1" t="s">
        <v>58</v>
      </c>
      <c r="B49" s="1" t="s">
        <v>17</v>
      </c>
      <c r="C49" s="1" t="n">
        <v>2017</v>
      </c>
      <c r="D49" s="1" t="n">
        <v>2</v>
      </c>
      <c r="E49" s="2" t="n">
        <v>4</v>
      </c>
      <c r="F49" s="1" t="n">
        <v>6</v>
      </c>
    </row>
    <row r="50" customFormat="false" ht="12.75" hidden="false" customHeight="false" outlineLevel="0" collapsed="false">
      <c r="A50" s="1" t="s">
        <v>59</v>
      </c>
      <c r="B50" s="1" t="s">
        <v>17</v>
      </c>
      <c r="C50" s="1" t="n">
        <v>2017</v>
      </c>
      <c r="D50" s="1" t="n">
        <v>2</v>
      </c>
      <c r="E50" s="2" t="n">
        <v>5</v>
      </c>
      <c r="F50" s="1" t="n">
        <v>6</v>
      </c>
    </row>
    <row r="51" customFormat="false" ht="12.75" hidden="false" customHeight="false" outlineLevel="0" collapsed="false">
      <c r="A51" s="1" t="s">
        <v>60</v>
      </c>
      <c r="B51" s="1" t="s">
        <v>17</v>
      </c>
      <c r="C51" s="1" t="n">
        <v>2017</v>
      </c>
      <c r="D51" s="1" t="n">
        <v>1</v>
      </c>
      <c r="E51" s="2" t="n">
        <v>5</v>
      </c>
      <c r="F51" s="1" t="n">
        <v>5</v>
      </c>
    </row>
    <row r="52" customFormat="false" ht="12.75" hidden="false" customHeight="false" outlineLevel="0" collapsed="false">
      <c r="A52" s="1" t="s">
        <v>61</v>
      </c>
      <c r="B52" s="1" t="s">
        <v>15</v>
      </c>
      <c r="C52" s="1" t="n">
        <v>2017</v>
      </c>
      <c r="D52" s="1" t="n">
        <v>2</v>
      </c>
      <c r="E52" s="2" t="n">
        <v>4</v>
      </c>
      <c r="F52" s="1" t="n">
        <v>4</v>
      </c>
    </row>
    <row r="53" customFormat="false" ht="12.75" hidden="false" customHeight="false" outlineLevel="0" collapsed="false">
      <c r="A53" s="1" t="s">
        <v>62</v>
      </c>
      <c r="B53" s="1" t="s">
        <v>7</v>
      </c>
      <c r="C53" s="1" t="n">
        <v>2017</v>
      </c>
      <c r="D53" s="1" t="n">
        <v>1</v>
      </c>
      <c r="E53" s="2" t="n">
        <v>4</v>
      </c>
      <c r="F53" s="1" t="n">
        <v>5</v>
      </c>
    </row>
    <row r="54" customFormat="false" ht="12.75" hidden="false" customHeight="false" outlineLevel="0" collapsed="false">
      <c r="A54" s="1" t="s">
        <v>63</v>
      </c>
      <c r="B54" s="1" t="s">
        <v>15</v>
      </c>
      <c r="C54" s="1" t="n">
        <v>2017</v>
      </c>
      <c r="D54" s="1" t="n">
        <v>2</v>
      </c>
      <c r="E54" s="2" t="n">
        <v>4</v>
      </c>
      <c r="F54" s="1" t="n">
        <v>2</v>
      </c>
    </row>
    <row r="55" customFormat="false" ht="12.75" hidden="false" customHeight="false" outlineLevel="0" collapsed="false">
      <c r="A55" s="1" t="s">
        <v>64</v>
      </c>
      <c r="B55" s="1" t="s">
        <v>65</v>
      </c>
      <c r="C55" s="1" t="n">
        <v>2017</v>
      </c>
      <c r="D55" s="1" t="n">
        <v>1</v>
      </c>
      <c r="E55" s="2" t="n">
        <v>6</v>
      </c>
      <c r="F55" s="1" t="n">
        <v>0</v>
      </c>
    </row>
    <row r="56" customFormat="false" ht="12.75" hidden="false" customHeight="false" outlineLevel="0" collapsed="false">
      <c r="A56" s="1" t="s">
        <v>66</v>
      </c>
      <c r="B56" s="1" t="s">
        <v>15</v>
      </c>
      <c r="C56" s="1" t="n">
        <v>2017</v>
      </c>
      <c r="D56" s="1" t="n">
        <v>1</v>
      </c>
      <c r="E56" s="2" t="n">
        <v>4</v>
      </c>
      <c r="F56" s="1" t="n">
        <v>1</v>
      </c>
    </row>
    <row r="57" customFormat="false" ht="12.75" hidden="false" customHeight="false" outlineLevel="0" collapsed="false">
      <c r="A57" s="1" t="s">
        <v>67</v>
      </c>
      <c r="B57" s="1" t="s">
        <v>17</v>
      </c>
      <c r="C57" s="1" t="n">
        <v>2017</v>
      </c>
      <c r="D57" s="1" t="n">
        <v>1</v>
      </c>
      <c r="E57" s="2" t="n">
        <v>5</v>
      </c>
      <c r="F57" s="1" t="n">
        <v>5</v>
      </c>
    </row>
    <row r="58" customFormat="false" ht="12.75" hidden="false" customHeight="false" outlineLevel="0" collapsed="false">
      <c r="A58" s="1" t="s">
        <v>68</v>
      </c>
      <c r="B58" s="1" t="s">
        <v>17</v>
      </c>
      <c r="C58" s="1" t="n">
        <v>2017</v>
      </c>
      <c r="D58" s="1" t="n">
        <v>2</v>
      </c>
      <c r="E58" s="2" t="n">
        <v>5</v>
      </c>
      <c r="F58" s="1" t="n">
        <v>5</v>
      </c>
    </row>
    <row r="59" customFormat="false" ht="12.75" hidden="false" customHeight="false" outlineLevel="0" collapsed="false">
      <c r="A59" s="1" t="s">
        <v>69</v>
      </c>
      <c r="B59" s="1" t="s">
        <v>17</v>
      </c>
      <c r="C59" s="1" t="n">
        <v>2017</v>
      </c>
      <c r="D59" s="1" t="n">
        <v>1</v>
      </c>
      <c r="E59" s="2" t="n">
        <v>5</v>
      </c>
      <c r="F59" s="1" t="n">
        <v>0</v>
      </c>
    </row>
    <row r="60" customFormat="false" ht="12.75" hidden="false" customHeight="false" outlineLevel="0" collapsed="false">
      <c r="A60" s="1" t="s">
        <v>70</v>
      </c>
      <c r="B60" s="1" t="s">
        <v>17</v>
      </c>
      <c r="C60" s="1" t="n">
        <v>2017</v>
      </c>
      <c r="D60" s="1" t="n">
        <v>1</v>
      </c>
      <c r="E60" s="2" t="n">
        <v>4</v>
      </c>
      <c r="F60" s="1" t="n">
        <v>0</v>
      </c>
    </row>
    <row r="61" customFormat="false" ht="12.75" hidden="false" customHeight="false" outlineLevel="0" collapsed="false">
      <c r="A61" s="1" t="s">
        <v>71</v>
      </c>
      <c r="B61" s="1" t="s">
        <v>15</v>
      </c>
      <c r="C61" s="1" t="n">
        <v>2017</v>
      </c>
      <c r="D61" s="1" t="n">
        <v>1</v>
      </c>
      <c r="E61" s="2" t="n">
        <v>5</v>
      </c>
      <c r="F61" s="1" t="n">
        <v>2</v>
      </c>
    </row>
    <row r="62" customFormat="false" ht="12.75" hidden="false" customHeight="false" outlineLevel="0" collapsed="false">
      <c r="A62" s="1" t="s">
        <v>72</v>
      </c>
      <c r="B62" s="1" t="s">
        <v>17</v>
      </c>
      <c r="C62" s="1" t="n">
        <v>2017</v>
      </c>
      <c r="D62" s="1" t="n">
        <v>5</v>
      </c>
      <c r="E62" s="2" t="n">
        <v>4</v>
      </c>
      <c r="F62" s="1" t="n">
        <v>3</v>
      </c>
    </row>
    <row r="63" customFormat="false" ht="12.75" hidden="false" customHeight="false" outlineLevel="0" collapsed="false">
      <c r="A63" s="1" t="s">
        <v>73</v>
      </c>
      <c r="B63" s="1" t="s">
        <v>17</v>
      </c>
      <c r="C63" s="1" t="n">
        <v>2017</v>
      </c>
      <c r="D63" s="1" t="n">
        <v>1</v>
      </c>
      <c r="E63" s="2" t="n">
        <v>4</v>
      </c>
      <c r="F63" s="1" t="n">
        <v>2</v>
      </c>
    </row>
    <row r="64" customFormat="false" ht="12.75" hidden="false" customHeight="false" outlineLevel="0" collapsed="false">
      <c r="A64" s="1" t="s">
        <v>74</v>
      </c>
      <c r="B64" s="1" t="s">
        <v>17</v>
      </c>
      <c r="C64" s="1" t="n">
        <v>2017</v>
      </c>
      <c r="D64" s="1" t="n">
        <v>1</v>
      </c>
      <c r="E64" s="2" t="s">
        <v>10</v>
      </c>
      <c r="F64" s="1" t="n">
        <v>1</v>
      </c>
    </row>
    <row r="65" customFormat="false" ht="12.75" hidden="false" customHeight="false" outlineLevel="0" collapsed="false">
      <c r="A65" s="1" t="s">
        <v>75</v>
      </c>
      <c r="B65" s="1" t="s">
        <v>15</v>
      </c>
      <c r="C65" s="1" t="n">
        <v>2017</v>
      </c>
      <c r="D65" s="1" t="n">
        <v>1</v>
      </c>
      <c r="E65" s="2" t="n">
        <v>5</v>
      </c>
      <c r="F65" s="1" t="n">
        <v>2</v>
      </c>
    </row>
    <row r="66" customFormat="false" ht="12.75" hidden="false" customHeight="false" outlineLevel="0" collapsed="false">
      <c r="A66" s="1" t="s">
        <v>76</v>
      </c>
      <c r="B66" s="1" t="s">
        <v>15</v>
      </c>
      <c r="C66" s="1" t="n">
        <v>2018</v>
      </c>
      <c r="D66" s="1" t="n">
        <v>1</v>
      </c>
      <c r="E66" s="2" t="n">
        <v>4</v>
      </c>
      <c r="F66" s="1" t="n">
        <v>1</v>
      </c>
    </row>
    <row r="67" customFormat="false" ht="12.75" hidden="false" customHeight="false" outlineLevel="0" collapsed="false">
      <c r="A67" s="1" t="s">
        <v>77</v>
      </c>
      <c r="B67" s="1" t="s">
        <v>15</v>
      </c>
      <c r="C67" s="1" t="n">
        <v>2018</v>
      </c>
      <c r="D67" s="1" t="n">
        <v>1</v>
      </c>
      <c r="E67" s="2" t="s">
        <v>18</v>
      </c>
      <c r="F67" s="1" t="n">
        <v>1</v>
      </c>
    </row>
    <row r="68" customFormat="false" ht="12.75" hidden="false" customHeight="false" outlineLevel="0" collapsed="false">
      <c r="A68" s="1" t="s">
        <v>78</v>
      </c>
      <c r="B68" s="1" t="s">
        <v>17</v>
      </c>
      <c r="C68" s="1" t="n">
        <v>2018</v>
      </c>
      <c r="D68" s="1" t="n">
        <v>1</v>
      </c>
      <c r="E68" s="2" t="n">
        <v>4</v>
      </c>
      <c r="F68" s="1" t="n">
        <v>5</v>
      </c>
    </row>
    <row r="69" customFormat="false" ht="12.75" hidden="false" customHeight="false" outlineLevel="0" collapsed="false">
      <c r="A69" s="1" t="s">
        <v>79</v>
      </c>
      <c r="B69" s="1" t="s">
        <v>17</v>
      </c>
      <c r="C69" s="1" t="n">
        <v>2018</v>
      </c>
      <c r="D69" s="1" t="n">
        <v>2</v>
      </c>
      <c r="E69" s="2" t="n">
        <v>4</v>
      </c>
      <c r="F69" s="1" t="n">
        <v>5</v>
      </c>
    </row>
    <row r="70" customFormat="false" ht="12.75" hidden="false" customHeight="false" outlineLevel="0" collapsed="false">
      <c r="A70" s="1" t="s">
        <v>80</v>
      </c>
      <c r="B70" s="1" t="s">
        <v>17</v>
      </c>
      <c r="C70" s="1" t="n">
        <v>2018</v>
      </c>
      <c r="D70" s="1" t="n">
        <v>1</v>
      </c>
      <c r="E70" s="2" t="n">
        <v>4</v>
      </c>
      <c r="F70" s="1" t="n">
        <v>6</v>
      </c>
    </row>
    <row r="71" customFormat="false" ht="12.75" hidden="false" customHeight="false" outlineLevel="0" collapsed="false">
      <c r="A71" s="1" t="s">
        <v>51</v>
      </c>
      <c r="B71" s="1" t="s">
        <v>17</v>
      </c>
      <c r="C71" s="1" t="n">
        <v>2018</v>
      </c>
      <c r="D71" s="1" t="n">
        <v>2</v>
      </c>
      <c r="E71" s="2" t="n">
        <v>5</v>
      </c>
      <c r="F71" s="1" t="n">
        <v>0</v>
      </c>
    </row>
    <row r="72" customFormat="false" ht="12.75" hidden="false" customHeight="false" outlineLevel="0" collapsed="false">
      <c r="A72" s="1" t="s">
        <v>81</v>
      </c>
      <c r="B72" s="1" t="s">
        <v>15</v>
      </c>
      <c r="C72" s="1" t="n">
        <v>2018</v>
      </c>
      <c r="D72" s="1" t="n">
        <v>1</v>
      </c>
      <c r="E72" s="2" t="n">
        <v>4</v>
      </c>
      <c r="F72" s="1" t="n">
        <v>1</v>
      </c>
    </row>
    <row r="73" customFormat="false" ht="12.75" hidden="false" customHeight="false" outlineLevel="0" collapsed="false">
      <c r="A73" s="1" t="s">
        <v>82</v>
      </c>
      <c r="B73" s="1" t="s">
        <v>17</v>
      </c>
      <c r="C73" s="1" t="n">
        <v>2018</v>
      </c>
      <c r="D73" s="1" t="n">
        <v>1</v>
      </c>
      <c r="E73" s="2" t="n">
        <v>4</v>
      </c>
      <c r="F73" s="1" t="n">
        <v>5</v>
      </c>
    </row>
    <row r="74" customFormat="false" ht="12.75" hidden="false" customHeight="false" outlineLevel="0" collapsed="false">
      <c r="A74" s="1" t="s">
        <v>57</v>
      </c>
      <c r="B74" s="1" t="s">
        <v>17</v>
      </c>
      <c r="C74" s="1" t="n">
        <v>2018</v>
      </c>
      <c r="D74" s="1" t="n">
        <v>5</v>
      </c>
      <c r="E74" s="2" t="n">
        <v>5</v>
      </c>
      <c r="F74" s="1" t="n">
        <v>0</v>
      </c>
    </row>
    <row r="75" customFormat="false" ht="12.75" hidden="false" customHeight="false" outlineLevel="0" collapsed="false">
      <c r="A75" s="1" t="s">
        <v>83</v>
      </c>
      <c r="B75" s="1" t="s">
        <v>17</v>
      </c>
      <c r="C75" s="1" t="n">
        <v>2018</v>
      </c>
      <c r="D75" s="1" t="n">
        <v>1</v>
      </c>
      <c r="E75" s="2" t="s">
        <v>18</v>
      </c>
      <c r="F75" s="1" t="n">
        <v>1</v>
      </c>
    </row>
    <row r="76" customFormat="false" ht="12.75" hidden="false" customHeight="false" outlineLevel="0" collapsed="false">
      <c r="A76" s="1" t="s">
        <v>84</v>
      </c>
      <c r="B76" s="1" t="s">
        <v>17</v>
      </c>
      <c r="C76" s="1" t="n">
        <v>2018</v>
      </c>
      <c r="D76" s="1" t="n">
        <v>1</v>
      </c>
      <c r="E76" s="2" t="n">
        <v>4</v>
      </c>
      <c r="F76" s="1" t="n">
        <v>3</v>
      </c>
    </row>
    <row r="77" customFormat="false" ht="12.75" hidden="false" customHeight="false" outlineLevel="0" collapsed="false">
      <c r="A77" s="1" t="s">
        <v>62</v>
      </c>
      <c r="B77" s="1" t="s">
        <v>7</v>
      </c>
      <c r="C77" s="1" t="n">
        <v>2018</v>
      </c>
      <c r="D77" s="1" t="n">
        <v>1</v>
      </c>
      <c r="E77" s="2" t="n">
        <v>5</v>
      </c>
      <c r="F77" s="1" t="n">
        <v>3</v>
      </c>
    </row>
    <row r="78" customFormat="false" ht="12.75" hidden="false" customHeight="false" outlineLevel="0" collapsed="false">
      <c r="A78" s="1" t="s">
        <v>85</v>
      </c>
      <c r="B78" s="1" t="s">
        <v>44</v>
      </c>
      <c r="C78" s="1" t="n">
        <v>2018</v>
      </c>
      <c r="D78" s="1" t="n">
        <v>1</v>
      </c>
      <c r="E78" s="2" t="n">
        <v>4</v>
      </c>
      <c r="F78" s="1" t="n">
        <v>4</v>
      </c>
    </row>
    <row r="79" customFormat="false" ht="12.75" hidden="false" customHeight="false" outlineLevel="0" collapsed="false">
      <c r="A79" s="1" t="s">
        <v>86</v>
      </c>
      <c r="B79" s="1" t="s">
        <v>15</v>
      </c>
      <c r="C79" s="1" t="n">
        <v>2018</v>
      </c>
      <c r="D79" s="1" t="n">
        <v>1</v>
      </c>
      <c r="E79" s="2" t="n">
        <v>5</v>
      </c>
      <c r="F79" s="1" t="n">
        <v>2</v>
      </c>
    </row>
    <row r="80" customFormat="false" ht="12.75" hidden="false" customHeight="false" outlineLevel="0" collapsed="false">
      <c r="A80" s="1" t="s">
        <v>87</v>
      </c>
      <c r="B80" s="1" t="s">
        <v>17</v>
      </c>
      <c r="C80" s="1" t="n">
        <v>2018</v>
      </c>
      <c r="D80" s="1" t="n">
        <v>5</v>
      </c>
      <c r="E80" s="2" t="n">
        <v>4</v>
      </c>
      <c r="F80" s="1" t="n">
        <v>5</v>
      </c>
    </row>
    <row r="81" customFormat="false" ht="12.75" hidden="false" customHeight="false" outlineLevel="0" collapsed="false">
      <c r="A81" s="1" t="s">
        <v>88</v>
      </c>
      <c r="B81" s="1" t="s">
        <v>30</v>
      </c>
      <c r="C81" s="1" t="n">
        <v>2018</v>
      </c>
      <c r="D81" s="1" t="n">
        <v>2</v>
      </c>
      <c r="E81" s="2" t="s">
        <v>10</v>
      </c>
      <c r="F81" s="1" t="n">
        <v>1</v>
      </c>
    </row>
    <row r="82" customFormat="false" ht="12.75" hidden="false" customHeight="false" outlineLevel="0" collapsed="false">
      <c r="A82" s="1" t="s">
        <v>33</v>
      </c>
      <c r="B82" s="1" t="s">
        <v>17</v>
      </c>
      <c r="C82" s="1" t="n">
        <v>2018</v>
      </c>
      <c r="D82" s="1" t="n">
        <v>4</v>
      </c>
      <c r="E82" s="2" t="n">
        <v>5</v>
      </c>
      <c r="F82" s="1" t="n">
        <v>6</v>
      </c>
    </row>
    <row r="83" customFormat="false" ht="12.75" hidden="false" customHeight="false" outlineLevel="0" collapsed="false">
      <c r="A83" s="1" t="s">
        <v>72</v>
      </c>
      <c r="B83" s="1" t="s">
        <v>17</v>
      </c>
      <c r="C83" s="1" t="n">
        <v>2018</v>
      </c>
      <c r="D83" s="1" t="n">
        <v>4</v>
      </c>
      <c r="E83" s="2" t="n">
        <v>4</v>
      </c>
      <c r="F83" s="1" t="n">
        <v>3</v>
      </c>
    </row>
    <row r="84" customFormat="false" ht="12.75" hidden="false" customHeight="false" outlineLevel="0" collapsed="false">
      <c r="A84" s="1" t="s">
        <v>89</v>
      </c>
      <c r="B84" s="1" t="s">
        <v>17</v>
      </c>
      <c r="C84" s="1" t="n">
        <v>2018</v>
      </c>
      <c r="D84" s="1" t="n">
        <v>2</v>
      </c>
      <c r="E84" s="2" t="n">
        <v>4</v>
      </c>
      <c r="F84" s="1" t="n">
        <v>4</v>
      </c>
    </row>
    <row r="85" customFormat="false" ht="12.75" hidden="false" customHeight="false" outlineLevel="0" collapsed="false">
      <c r="A85" s="1" t="s">
        <v>90</v>
      </c>
      <c r="B85" s="1" t="s">
        <v>17</v>
      </c>
      <c r="C85" s="1" t="n">
        <v>2018</v>
      </c>
      <c r="D85" s="1" t="n">
        <v>1</v>
      </c>
      <c r="E85" s="2" t="n">
        <v>4</v>
      </c>
      <c r="F85" s="1" t="n">
        <v>4</v>
      </c>
    </row>
    <row r="86" customFormat="false" ht="12.75" hidden="false" customHeight="false" outlineLevel="0" collapsed="false">
      <c r="A86" s="1" t="s">
        <v>91</v>
      </c>
      <c r="B86" s="1" t="s">
        <v>65</v>
      </c>
      <c r="C86" s="1" t="n">
        <v>2018</v>
      </c>
      <c r="D86" s="1" t="n">
        <v>1</v>
      </c>
      <c r="E86" s="2" t="n">
        <v>4</v>
      </c>
      <c r="F86" s="1" t="n">
        <v>4</v>
      </c>
    </row>
    <row r="87" customFormat="false" ht="12.75" hidden="false" customHeight="false" outlineLevel="0" collapsed="false">
      <c r="A87" s="1" t="s">
        <v>74</v>
      </c>
      <c r="B87" s="1" t="s">
        <v>17</v>
      </c>
      <c r="C87" s="1" t="n">
        <v>2018</v>
      </c>
      <c r="D87" s="1" t="n">
        <v>2</v>
      </c>
      <c r="E87" s="2" t="s">
        <v>10</v>
      </c>
      <c r="F87" s="1" t="n">
        <v>1</v>
      </c>
    </row>
    <row r="88" customFormat="false" ht="12.75" hidden="false" customHeight="false" outlineLevel="0" collapsed="false">
      <c r="A88" s="1" t="s">
        <v>92</v>
      </c>
      <c r="B88" s="1" t="s">
        <v>15</v>
      </c>
      <c r="C88" s="1" t="n">
        <v>2018</v>
      </c>
      <c r="D88" s="1" t="n">
        <v>1</v>
      </c>
      <c r="E88" s="2" t="n">
        <v>4</v>
      </c>
      <c r="F88" s="1" t="n">
        <v>3</v>
      </c>
    </row>
    <row r="89" customFormat="false" ht="12.75" hidden="false" customHeight="false" outlineLevel="0" collapsed="false">
      <c r="A89" s="1" t="s">
        <v>93</v>
      </c>
      <c r="B89" s="1" t="s">
        <v>17</v>
      </c>
      <c r="C89" s="1" t="n">
        <v>2018</v>
      </c>
      <c r="D89" s="1" t="n">
        <v>1</v>
      </c>
      <c r="E89" s="2" t="n">
        <v>4</v>
      </c>
      <c r="F89" s="1" t="n">
        <v>4</v>
      </c>
    </row>
    <row r="90" customFormat="false" ht="12.75" hidden="false" customHeight="false" outlineLevel="0" collapsed="false">
      <c r="A90" s="1" t="s">
        <v>94</v>
      </c>
      <c r="B90" s="1" t="s">
        <v>15</v>
      </c>
      <c r="C90" s="1" t="n">
        <v>2019</v>
      </c>
      <c r="D90" s="1" t="n">
        <v>1</v>
      </c>
      <c r="E90" s="2" t="n">
        <v>4</v>
      </c>
      <c r="F90" s="1" t="n">
        <v>1</v>
      </c>
    </row>
    <row r="91" customFormat="false" ht="12.75" hidden="false" customHeight="false" outlineLevel="0" collapsed="false">
      <c r="A91" s="1" t="s">
        <v>95</v>
      </c>
      <c r="B91" s="1" t="s">
        <v>30</v>
      </c>
      <c r="C91" s="1" t="n">
        <v>2019</v>
      </c>
      <c r="D91" s="1" t="n">
        <v>1</v>
      </c>
      <c r="E91" s="2" t="n">
        <v>4</v>
      </c>
      <c r="F91" s="1" t="n">
        <v>6</v>
      </c>
    </row>
    <row r="92" customFormat="false" ht="12.75" hidden="false" customHeight="false" outlineLevel="0" collapsed="false">
      <c r="A92" s="1" t="s">
        <v>96</v>
      </c>
      <c r="B92" s="1" t="s">
        <v>17</v>
      </c>
      <c r="C92" s="1" t="n">
        <v>2019</v>
      </c>
      <c r="D92" s="1" t="n">
        <v>1</v>
      </c>
      <c r="E92" s="2" t="n">
        <v>4</v>
      </c>
      <c r="F92" s="1" t="n">
        <v>6</v>
      </c>
    </row>
    <row r="93" customFormat="false" ht="12.75" hidden="false" customHeight="false" outlineLevel="0" collapsed="false">
      <c r="A93" s="1" t="s">
        <v>97</v>
      </c>
      <c r="B93" s="1" t="s">
        <v>7</v>
      </c>
      <c r="C93" s="1" t="n">
        <v>2019</v>
      </c>
      <c r="D93" s="1" t="n">
        <v>1</v>
      </c>
      <c r="E93" s="2" t="s">
        <v>18</v>
      </c>
      <c r="F93" s="1" t="n">
        <v>0</v>
      </c>
    </row>
    <row r="94" customFormat="false" ht="12.75" hidden="false" customHeight="false" outlineLevel="0" collapsed="false">
      <c r="A94" s="1" t="s">
        <v>79</v>
      </c>
      <c r="B94" s="1" t="s">
        <v>17</v>
      </c>
      <c r="C94" s="1" t="n">
        <v>2019</v>
      </c>
      <c r="D94" s="1" t="n">
        <v>3</v>
      </c>
      <c r="E94" s="2" t="n">
        <v>4</v>
      </c>
      <c r="F94" s="1" t="n">
        <v>1</v>
      </c>
    </row>
    <row r="95" customFormat="false" ht="12.75" hidden="false" customHeight="false" outlineLevel="0" collapsed="false">
      <c r="A95" s="1" t="s">
        <v>98</v>
      </c>
      <c r="B95" s="1" t="s">
        <v>17</v>
      </c>
      <c r="C95" s="1" t="n">
        <v>2019</v>
      </c>
      <c r="D95" s="1" t="n">
        <v>1</v>
      </c>
      <c r="E95" s="2" t="n">
        <v>4</v>
      </c>
      <c r="F95" s="1" t="n">
        <v>2</v>
      </c>
    </row>
    <row r="96" customFormat="false" ht="12.75" hidden="false" customHeight="false" outlineLevel="0" collapsed="false">
      <c r="A96" s="1" t="s">
        <v>99</v>
      </c>
      <c r="B96" s="1" t="s">
        <v>17</v>
      </c>
      <c r="C96" s="1" t="n">
        <v>2019</v>
      </c>
      <c r="D96" s="1" t="n">
        <v>1</v>
      </c>
      <c r="E96" s="2" t="n">
        <v>4</v>
      </c>
      <c r="F96" s="1" t="n">
        <v>1</v>
      </c>
    </row>
    <row r="97" customFormat="false" ht="12.75" hidden="false" customHeight="false" outlineLevel="0" collapsed="false">
      <c r="A97" s="1" t="s">
        <v>16</v>
      </c>
      <c r="B97" s="1" t="s">
        <v>17</v>
      </c>
      <c r="C97" s="1" t="n">
        <v>2019</v>
      </c>
      <c r="D97" s="1" t="n">
        <v>1</v>
      </c>
      <c r="E97" s="2" t="n">
        <v>4</v>
      </c>
      <c r="F97" s="1" t="n">
        <v>1</v>
      </c>
    </row>
    <row r="98" customFormat="false" ht="12.75" hidden="false" customHeight="false" outlineLevel="0" collapsed="false">
      <c r="A98" s="1" t="s">
        <v>84</v>
      </c>
      <c r="B98" s="1" t="s">
        <v>17</v>
      </c>
      <c r="C98" s="1" t="n">
        <v>2019</v>
      </c>
      <c r="D98" s="1" t="n">
        <v>3</v>
      </c>
      <c r="E98" s="2" t="n">
        <v>4</v>
      </c>
      <c r="F98" s="1" t="n">
        <v>1</v>
      </c>
    </row>
    <row r="99" customFormat="false" ht="12.75" hidden="false" customHeight="false" outlineLevel="0" collapsed="false">
      <c r="A99" s="1" t="s">
        <v>100</v>
      </c>
      <c r="B99" s="1" t="s">
        <v>17</v>
      </c>
      <c r="C99" s="1" t="n">
        <v>2019</v>
      </c>
      <c r="D99" s="1" t="n">
        <v>3</v>
      </c>
      <c r="E99" s="2" t="n">
        <v>4</v>
      </c>
      <c r="F99" s="1" t="n">
        <v>4</v>
      </c>
    </row>
    <row r="100" customFormat="false" ht="12.75" hidden="false" customHeight="false" outlineLevel="0" collapsed="false">
      <c r="A100" s="1" t="s">
        <v>101</v>
      </c>
      <c r="B100" s="1" t="s">
        <v>30</v>
      </c>
      <c r="C100" s="1" t="n">
        <v>2019</v>
      </c>
      <c r="D100" s="1" t="n">
        <v>2</v>
      </c>
      <c r="E100" s="2" t="s">
        <v>10</v>
      </c>
      <c r="F100" s="1" t="n">
        <v>0</v>
      </c>
    </row>
    <row r="101" customFormat="false" ht="12.75" hidden="false" customHeight="false" outlineLevel="0" collapsed="false">
      <c r="A101" s="1" t="s">
        <v>102</v>
      </c>
      <c r="B101" s="1" t="s">
        <v>7</v>
      </c>
      <c r="C101" s="1" t="n">
        <v>2019</v>
      </c>
      <c r="D101" s="1" t="n">
        <v>1</v>
      </c>
      <c r="E101" s="2" t="n">
        <v>5</v>
      </c>
      <c r="F101" s="1" t="n">
        <v>6</v>
      </c>
    </row>
    <row r="102" customFormat="false" ht="12.75" hidden="false" customHeight="false" outlineLevel="0" collapsed="false">
      <c r="A102" s="1" t="s">
        <v>103</v>
      </c>
      <c r="B102" s="1" t="s">
        <v>15</v>
      </c>
      <c r="C102" s="1" t="n">
        <v>2019</v>
      </c>
      <c r="D102" s="1" t="n">
        <v>1</v>
      </c>
      <c r="E102" s="2" t="n">
        <v>4</v>
      </c>
      <c r="F102" s="1" t="n">
        <v>4</v>
      </c>
    </row>
    <row r="103" customFormat="false" ht="12.75" hidden="false" customHeight="false" outlineLevel="0" collapsed="false">
      <c r="A103" s="1" t="s">
        <v>104</v>
      </c>
      <c r="B103" s="1" t="s">
        <v>44</v>
      </c>
      <c r="C103" s="1" t="n">
        <v>2019</v>
      </c>
      <c r="D103" s="1" t="n">
        <v>1</v>
      </c>
      <c r="E103" s="2" t="n">
        <v>4</v>
      </c>
      <c r="F103" s="1" t="n">
        <v>3</v>
      </c>
    </row>
    <row r="104" customFormat="false" ht="12.75" hidden="false" customHeight="false" outlineLevel="0" collapsed="false">
      <c r="A104" s="1" t="s">
        <v>105</v>
      </c>
      <c r="B104" s="1" t="s">
        <v>17</v>
      </c>
      <c r="C104" s="1" t="n">
        <v>2019</v>
      </c>
      <c r="D104" s="1" t="n">
        <v>1</v>
      </c>
      <c r="E104" s="2" t="n">
        <v>5</v>
      </c>
      <c r="F104" s="1" t="n">
        <v>0</v>
      </c>
    </row>
    <row r="105" customFormat="false" ht="12.75" hidden="false" customHeight="false" outlineLevel="0" collapsed="false">
      <c r="A105" s="1" t="s">
        <v>39</v>
      </c>
      <c r="B105" s="1" t="s">
        <v>17</v>
      </c>
      <c r="C105" s="1" t="n">
        <v>2019</v>
      </c>
      <c r="D105" s="1" t="n">
        <v>1</v>
      </c>
      <c r="E105" s="2" t="n">
        <v>4</v>
      </c>
      <c r="F105" s="1" t="n">
        <v>6</v>
      </c>
    </row>
    <row r="106" customFormat="false" ht="12.75" hidden="false" customHeight="false" outlineLevel="0" collapsed="false">
      <c r="A106" s="1" t="s">
        <v>106</v>
      </c>
      <c r="B106" s="1" t="s">
        <v>15</v>
      </c>
      <c r="C106" s="1" t="n">
        <v>2019</v>
      </c>
      <c r="D106" s="1" t="n">
        <v>1</v>
      </c>
      <c r="E106" s="2" t="n">
        <v>4</v>
      </c>
      <c r="F106" s="1" t="n">
        <v>2</v>
      </c>
    </row>
    <row r="107" customFormat="false" ht="12.75" hidden="false" customHeight="false" outlineLevel="0" collapsed="false">
      <c r="A107" s="1" t="s">
        <v>107</v>
      </c>
      <c r="B107" s="1" t="s">
        <v>44</v>
      </c>
      <c r="C107" s="1" t="n">
        <v>2019</v>
      </c>
      <c r="D107" s="1" t="n">
        <v>1</v>
      </c>
      <c r="E107" s="2" t="n">
        <v>4</v>
      </c>
      <c r="F107" s="1" t="n">
        <v>1</v>
      </c>
    </row>
    <row r="108" customFormat="false" ht="12.75" hidden="false" customHeight="false" outlineLevel="0" collapsed="false">
      <c r="A108" s="1" t="s">
        <v>85</v>
      </c>
      <c r="B108" s="1" t="s">
        <v>44</v>
      </c>
      <c r="C108" s="1" t="n">
        <v>2019</v>
      </c>
      <c r="D108" s="1" t="n">
        <v>1</v>
      </c>
      <c r="E108" s="2" t="n">
        <v>4</v>
      </c>
      <c r="F108" s="1" t="n">
        <v>5</v>
      </c>
    </row>
    <row r="109" customFormat="false" ht="12.75" hidden="false" customHeight="false" outlineLevel="0" collapsed="false">
      <c r="A109" s="1" t="s">
        <v>108</v>
      </c>
      <c r="B109" s="1" t="s">
        <v>17</v>
      </c>
      <c r="C109" s="1" t="n">
        <v>2019</v>
      </c>
      <c r="D109" s="1" t="n">
        <v>1</v>
      </c>
      <c r="E109" s="2" t="n">
        <v>3</v>
      </c>
      <c r="F109" s="1" t="n">
        <v>0</v>
      </c>
    </row>
    <row r="110" customFormat="false" ht="12.75" hidden="false" customHeight="false" outlineLevel="0" collapsed="false">
      <c r="A110" s="1" t="s">
        <v>109</v>
      </c>
      <c r="B110" s="1" t="s">
        <v>17</v>
      </c>
      <c r="C110" s="1" t="n">
        <v>2019</v>
      </c>
      <c r="D110" s="1" t="n">
        <v>1</v>
      </c>
      <c r="E110" s="2" t="n">
        <v>3</v>
      </c>
      <c r="F110" s="1" t="n">
        <v>0</v>
      </c>
    </row>
    <row r="111" customFormat="false" ht="12.75" hidden="false" customHeight="false" outlineLevel="0" collapsed="false">
      <c r="A111" s="1" t="s">
        <v>110</v>
      </c>
      <c r="B111" s="1" t="s">
        <v>30</v>
      </c>
      <c r="C111" s="1" t="n">
        <v>2019</v>
      </c>
      <c r="D111" s="1" t="n">
        <v>1</v>
      </c>
      <c r="E111" s="2" t="n">
        <v>4</v>
      </c>
      <c r="F111" s="1" t="n">
        <v>4</v>
      </c>
    </row>
    <row r="112" customFormat="false" ht="12.75" hidden="false" customHeight="false" outlineLevel="0" collapsed="false">
      <c r="A112" s="1" t="s">
        <v>111</v>
      </c>
      <c r="B112" s="1" t="s">
        <v>17</v>
      </c>
      <c r="C112" s="1" t="n">
        <v>2019</v>
      </c>
      <c r="D112" s="1" t="n">
        <v>2</v>
      </c>
      <c r="E112" s="2" t="n">
        <v>6</v>
      </c>
      <c r="F112" s="1" t="n">
        <v>0</v>
      </c>
    </row>
    <row r="113" customFormat="false" ht="12.75" hidden="false" customHeight="false" outlineLevel="0" collapsed="false">
      <c r="A113" s="1" t="s">
        <v>72</v>
      </c>
      <c r="B113" s="1" t="s">
        <v>17</v>
      </c>
      <c r="C113" s="1" t="n">
        <v>2019</v>
      </c>
      <c r="D113" s="1" t="n">
        <v>1</v>
      </c>
      <c r="E113" s="2" t="n">
        <v>4</v>
      </c>
      <c r="F113" s="1" t="n">
        <v>3</v>
      </c>
    </row>
    <row r="114" customFormat="false" ht="12.75" hidden="false" customHeight="false" outlineLevel="0" collapsed="false">
      <c r="A114" s="1" t="s">
        <v>112</v>
      </c>
      <c r="B114" s="1" t="s">
        <v>17</v>
      </c>
      <c r="C114" s="1" t="n">
        <v>2019</v>
      </c>
      <c r="D114" s="1" t="n">
        <v>1</v>
      </c>
      <c r="E114" s="2" t="n">
        <v>4</v>
      </c>
      <c r="F114" s="1" t="n">
        <v>1</v>
      </c>
    </row>
    <row r="115" customFormat="false" ht="12.75" hidden="false" customHeight="false" outlineLevel="0" collapsed="false">
      <c r="A115" s="1" t="s">
        <v>113</v>
      </c>
      <c r="B115" s="1" t="s">
        <v>17</v>
      </c>
      <c r="C115" s="1" t="n">
        <v>2019</v>
      </c>
      <c r="D115" s="1" t="n">
        <v>1</v>
      </c>
      <c r="E115" s="2" t="n">
        <v>4</v>
      </c>
      <c r="F115" s="1" t="n">
        <v>2</v>
      </c>
    </row>
    <row r="116" customFormat="false" ht="12.75" hidden="false" customHeight="false" outlineLevel="0" collapsed="false">
      <c r="A116" s="1" t="s">
        <v>91</v>
      </c>
      <c r="B116" s="1" t="s">
        <v>65</v>
      </c>
      <c r="C116" s="1" t="n">
        <v>2019</v>
      </c>
      <c r="D116" s="1" t="n">
        <v>1</v>
      </c>
      <c r="E116" s="2" t="n">
        <v>5</v>
      </c>
      <c r="F116" s="1" t="n">
        <v>0</v>
      </c>
    </row>
    <row r="117" customFormat="false" ht="12.75" hidden="false" customHeight="false" outlineLevel="0" collapsed="false">
      <c r="A117" s="1" t="s">
        <v>75</v>
      </c>
      <c r="B117" s="1" t="s">
        <v>15</v>
      </c>
      <c r="C117" s="1" t="n">
        <v>2019</v>
      </c>
      <c r="D117" s="1" t="n">
        <v>1</v>
      </c>
      <c r="E117" s="2" t="n">
        <v>5</v>
      </c>
      <c r="F117" s="1" t="n">
        <v>2</v>
      </c>
    </row>
    <row r="118" customFormat="false" ht="12.75" hidden="false" customHeight="false" outlineLevel="0" collapsed="false">
      <c r="A118" s="1" t="s">
        <v>114</v>
      </c>
      <c r="B118" s="1" t="s">
        <v>115</v>
      </c>
      <c r="C118" s="1" t="n">
        <v>2020</v>
      </c>
      <c r="D118" s="1" t="n">
        <v>1</v>
      </c>
      <c r="E118" s="2" t="n">
        <v>3</v>
      </c>
      <c r="F118" s="1" t="n">
        <v>0</v>
      </c>
    </row>
    <row r="119" customFormat="false" ht="12.75" hidden="false" customHeight="false" outlineLevel="0" collapsed="false">
      <c r="A119" s="1" t="s">
        <v>116</v>
      </c>
      <c r="B119" s="1" t="s">
        <v>44</v>
      </c>
      <c r="C119" s="1" t="n">
        <v>2020</v>
      </c>
      <c r="D119" s="1" t="n">
        <v>1</v>
      </c>
      <c r="E119" s="2" t="n">
        <v>4</v>
      </c>
      <c r="F119" s="1" t="n">
        <v>0</v>
      </c>
    </row>
    <row r="120" customFormat="false" ht="12.75" hidden="false" customHeight="false" outlineLevel="0" collapsed="false">
      <c r="A120" s="1" t="s">
        <v>117</v>
      </c>
      <c r="B120" s="1" t="s">
        <v>17</v>
      </c>
      <c r="C120" s="1" t="n">
        <v>2020</v>
      </c>
      <c r="D120" s="1" t="n">
        <v>1</v>
      </c>
      <c r="E120" s="2" t="s">
        <v>10</v>
      </c>
      <c r="F120" s="1" t="n">
        <v>1</v>
      </c>
    </row>
    <row r="121" customFormat="false" ht="12.75" hidden="false" customHeight="false" outlineLevel="0" collapsed="false">
      <c r="A121" s="1" t="s">
        <v>118</v>
      </c>
      <c r="B121" s="1" t="s">
        <v>15</v>
      </c>
      <c r="C121" s="1" t="n">
        <v>2020</v>
      </c>
      <c r="D121" s="1" t="n">
        <v>2</v>
      </c>
      <c r="E121" s="2" t="n">
        <v>4</v>
      </c>
      <c r="F121" s="1" t="n">
        <v>1</v>
      </c>
    </row>
    <row r="122" customFormat="false" ht="12.75" hidden="false" customHeight="false" outlineLevel="0" collapsed="false">
      <c r="A122" s="1" t="s">
        <v>119</v>
      </c>
      <c r="B122" s="1" t="s">
        <v>17</v>
      </c>
      <c r="C122" s="1" t="n">
        <v>2020</v>
      </c>
      <c r="D122" s="1" t="n">
        <v>1</v>
      </c>
      <c r="E122" s="2" t="s">
        <v>10</v>
      </c>
      <c r="F122" s="1" t="n">
        <v>1</v>
      </c>
    </row>
    <row r="123" customFormat="false" ht="12.75" hidden="false" customHeight="false" outlineLevel="0" collapsed="false">
      <c r="A123" s="1" t="s">
        <v>79</v>
      </c>
      <c r="B123" s="1" t="s">
        <v>17</v>
      </c>
      <c r="C123" s="1" t="n">
        <v>2020</v>
      </c>
      <c r="D123" s="1" t="n">
        <v>3</v>
      </c>
      <c r="E123" s="2" t="n">
        <v>5</v>
      </c>
      <c r="F123" s="1" t="n">
        <v>0</v>
      </c>
    </row>
    <row r="124" customFormat="false" ht="12.75" hidden="false" customHeight="false" outlineLevel="0" collapsed="false">
      <c r="A124" s="1" t="s">
        <v>120</v>
      </c>
      <c r="B124" s="1" t="s">
        <v>17</v>
      </c>
      <c r="C124" s="1" t="n">
        <v>2020</v>
      </c>
      <c r="D124" s="1" t="n">
        <v>2</v>
      </c>
      <c r="E124" s="2" t="s">
        <v>10</v>
      </c>
      <c r="F124" s="1" t="n">
        <v>0</v>
      </c>
    </row>
    <row r="125" customFormat="false" ht="12.75" hidden="false" customHeight="false" outlineLevel="0" collapsed="false">
      <c r="A125" s="1" t="s">
        <v>121</v>
      </c>
      <c r="B125" s="1" t="s">
        <v>65</v>
      </c>
      <c r="C125" s="1" t="n">
        <v>2020</v>
      </c>
      <c r="D125" s="1" t="n">
        <v>1</v>
      </c>
      <c r="E125" s="2" t="n">
        <v>4</v>
      </c>
      <c r="F125" s="1" t="n">
        <v>0</v>
      </c>
    </row>
    <row r="126" customFormat="false" ht="12.75" hidden="false" customHeight="false" outlineLevel="0" collapsed="false">
      <c r="A126" s="1" t="s">
        <v>122</v>
      </c>
      <c r="B126" s="1" t="s">
        <v>7</v>
      </c>
      <c r="C126" s="1" t="n">
        <v>2020</v>
      </c>
      <c r="D126" s="1" t="n">
        <v>2</v>
      </c>
      <c r="E126" s="2" t="n">
        <v>4</v>
      </c>
      <c r="F126" s="1" t="n">
        <v>0</v>
      </c>
    </row>
    <row r="127" customFormat="false" ht="12.75" hidden="false" customHeight="false" outlineLevel="0" collapsed="false">
      <c r="A127" s="1" t="s">
        <v>123</v>
      </c>
      <c r="B127" s="1" t="s">
        <v>17</v>
      </c>
      <c r="C127" s="1" t="n">
        <v>2020</v>
      </c>
      <c r="D127" s="1" t="n">
        <v>3</v>
      </c>
      <c r="E127" s="2" t="n">
        <v>4</v>
      </c>
      <c r="F127" s="1" t="n">
        <v>6</v>
      </c>
    </row>
    <row r="128" customFormat="false" ht="12.75" hidden="false" customHeight="false" outlineLevel="0" collapsed="false">
      <c r="A128" s="1" t="s">
        <v>84</v>
      </c>
      <c r="B128" s="1" t="s">
        <v>17</v>
      </c>
      <c r="C128" s="1" t="n">
        <v>2020</v>
      </c>
      <c r="D128" s="1" t="n">
        <v>2</v>
      </c>
      <c r="E128" s="2" t="n">
        <v>4</v>
      </c>
      <c r="F128" s="1" t="n">
        <v>0</v>
      </c>
    </row>
    <row r="129" customFormat="false" ht="12.75" hidden="false" customHeight="false" outlineLevel="0" collapsed="false">
      <c r="A129" s="1" t="s">
        <v>32</v>
      </c>
      <c r="B129" s="1" t="s">
        <v>17</v>
      </c>
      <c r="C129" s="1" t="n">
        <v>2020</v>
      </c>
      <c r="D129" s="1" t="n">
        <v>1</v>
      </c>
      <c r="E129" s="2" t="n">
        <v>4</v>
      </c>
      <c r="F129" s="1" t="n">
        <v>6</v>
      </c>
    </row>
    <row r="130" customFormat="false" ht="12.75" hidden="false" customHeight="false" outlineLevel="0" collapsed="false">
      <c r="A130" s="1" t="s">
        <v>124</v>
      </c>
      <c r="B130" s="1" t="s">
        <v>17</v>
      </c>
      <c r="C130" s="1" t="n">
        <v>2020</v>
      </c>
      <c r="D130" s="1" t="n">
        <v>1</v>
      </c>
      <c r="E130" s="2" t="n">
        <v>4</v>
      </c>
      <c r="F130" s="1" t="n">
        <v>1</v>
      </c>
    </row>
    <row r="131" customFormat="false" ht="12.75" hidden="false" customHeight="false" outlineLevel="0" collapsed="false">
      <c r="A131" s="1" t="s">
        <v>85</v>
      </c>
      <c r="B131" s="1" t="s">
        <v>44</v>
      </c>
      <c r="C131" s="1" t="n">
        <v>2020</v>
      </c>
      <c r="D131" s="1" t="n">
        <v>1</v>
      </c>
      <c r="E131" s="2" t="n">
        <v>4</v>
      </c>
      <c r="F131" s="1" t="n">
        <v>2</v>
      </c>
    </row>
    <row r="132" customFormat="false" ht="12.75" hidden="false" customHeight="false" outlineLevel="0" collapsed="false">
      <c r="A132" s="1" t="s">
        <v>125</v>
      </c>
      <c r="B132" s="1" t="s">
        <v>15</v>
      </c>
      <c r="C132" s="1" t="n">
        <v>2020</v>
      </c>
      <c r="D132" s="1" t="n">
        <v>2</v>
      </c>
      <c r="E132" s="2" t="n">
        <v>4</v>
      </c>
      <c r="F132" s="1" t="n">
        <v>0</v>
      </c>
    </row>
    <row r="133" customFormat="false" ht="12.75" hidden="false" customHeight="false" outlineLevel="0" collapsed="false">
      <c r="A133" s="1" t="s">
        <v>126</v>
      </c>
      <c r="B133" s="1" t="s">
        <v>17</v>
      </c>
      <c r="C133" s="1" t="n">
        <v>2020</v>
      </c>
      <c r="D133" s="1" t="n">
        <v>1</v>
      </c>
      <c r="E133" s="2" t="n">
        <v>5</v>
      </c>
      <c r="F133" s="1" t="n">
        <v>0</v>
      </c>
    </row>
    <row r="134" customFormat="false" ht="12.75" hidden="false" customHeight="false" outlineLevel="0" collapsed="false">
      <c r="A134" s="1" t="s">
        <v>127</v>
      </c>
      <c r="B134" s="1" t="s">
        <v>17</v>
      </c>
      <c r="C134" s="1" t="n">
        <v>2020</v>
      </c>
      <c r="D134" s="1" t="n">
        <v>3</v>
      </c>
      <c r="E134" s="2" t="n">
        <v>5</v>
      </c>
      <c r="F134" s="1" t="n">
        <v>2</v>
      </c>
    </row>
    <row r="135" customFormat="false" ht="12.75" hidden="false" customHeight="false" outlineLevel="0" collapsed="false">
      <c r="A135" s="1" t="s">
        <v>128</v>
      </c>
      <c r="B135" s="1" t="s">
        <v>17</v>
      </c>
      <c r="C135" s="1" t="n">
        <v>2020</v>
      </c>
      <c r="D135" s="1" t="n">
        <v>2</v>
      </c>
      <c r="E135" s="2" t="n">
        <v>4</v>
      </c>
      <c r="F135" s="1" t="n">
        <v>4</v>
      </c>
    </row>
    <row r="136" customFormat="false" ht="12.75" hidden="false" customHeight="false" outlineLevel="0" collapsed="false">
      <c r="A136" s="1" t="s">
        <v>129</v>
      </c>
      <c r="B136" s="1" t="s">
        <v>44</v>
      </c>
      <c r="C136" s="1" t="n">
        <v>2021</v>
      </c>
      <c r="D136" s="1" t="n">
        <v>3</v>
      </c>
      <c r="E136" s="2" t="s">
        <v>10</v>
      </c>
      <c r="F136" s="1" t="n">
        <v>1</v>
      </c>
    </row>
    <row r="137" customFormat="false" ht="12.75" hidden="false" customHeight="false" outlineLevel="0" collapsed="false">
      <c r="A137" s="1" t="s">
        <v>130</v>
      </c>
      <c r="B137" s="1" t="s">
        <v>131</v>
      </c>
      <c r="C137" s="1" t="n">
        <v>2021</v>
      </c>
      <c r="D137" s="1" t="n">
        <v>1</v>
      </c>
      <c r="E137" s="2" t="s">
        <v>10</v>
      </c>
      <c r="F137" s="1" t="n">
        <v>0</v>
      </c>
    </row>
    <row r="138" customFormat="false" ht="12.75" hidden="false" customHeight="false" outlineLevel="0" collapsed="false">
      <c r="A138" s="1" t="s">
        <v>132</v>
      </c>
      <c r="B138" s="1" t="s">
        <v>17</v>
      </c>
      <c r="C138" s="1" t="n">
        <v>2021</v>
      </c>
      <c r="D138" s="1" t="n">
        <v>1</v>
      </c>
      <c r="E138" s="2" t="n">
        <v>5</v>
      </c>
      <c r="F138" s="1" t="n">
        <v>4</v>
      </c>
    </row>
    <row r="139" customFormat="false" ht="12.75" hidden="false" customHeight="false" outlineLevel="0" collapsed="false">
      <c r="A139" s="1" t="s">
        <v>133</v>
      </c>
      <c r="B139" s="1" t="s">
        <v>17</v>
      </c>
      <c r="C139" s="1" t="n">
        <v>2021</v>
      </c>
      <c r="D139" s="1" t="n">
        <v>1</v>
      </c>
      <c r="E139" s="2" t="n">
        <v>5</v>
      </c>
      <c r="F139" s="1" t="n">
        <v>6</v>
      </c>
    </row>
    <row r="140" customFormat="false" ht="12.75" hidden="false" customHeight="false" outlineLevel="0" collapsed="false">
      <c r="A140" s="1" t="s">
        <v>134</v>
      </c>
      <c r="B140" s="1" t="s">
        <v>17</v>
      </c>
      <c r="C140" s="1" t="n">
        <v>2021</v>
      </c>
      <c r="D140" s="1" t="n">
        <v>1</v>
      </c>
      <c r="E140" s="2" t="n">
        <v>5</v>
      </c>
      <c r="F140" s="1" t="n">
        <v>0</v>
      </c>
    </row>
    <row r="141" customFormat="false" ht="12.75" hidden="false" customHeight="false" outlineLevel="0" collapsed="false">
      <c r="A141" s="1" t="s">
        <v>135</v>
      </c>
      <c r="B141" s="1" t="s">
        <v>44</v>
      </c>
      <c r="C141" s="1" t="n">
        <v>2021</v>
      </c>
      <c r="D141" s="1" t="n">
        <v>2</v>
      </c>
      <c r="E141" s="2" t="n">
        <v>4</v>
      </c>
      <c r="F141" s="1" t="n">
        <v>5</v>
      </c>
    </row>
    <row r="142" customFormat="false" ht="12.75" hidden="false" customHeight="false" outlineLevel="0" collapsed="false">
      <c r="A142" s="1" t="s">
        <v>136</v>
      </c>
      <c r="B142" s="1" t="s">
        <v>17</v>
      </c>
      <c r="C142" s="1" t="n">
        <v>2021</v>
      </c>
      <c r="D142" s="1" t="n">
        <v>2</v>
      </c>
      <c r="E142" s="2" t="s">
        <v>18</v>
      </c>
      <c r="F142" s="1" t="n">
        <v>0</v>
      </c>
    </row>
    <row r="143" customFormat="false" ht="12.75" hidden="false" customHeight="false" outlineLevel="0" collapsed="false">
      <c r="A143" s="1" t="s">
        <v>33</v>
      </c>
      <c r="B143" s="1" t="s">
        <v>17</v>
      </c>
      <c r="C143" s="1" t="n">
        <v>2021</v>
      </c>
      <c r="D143" s="1" t="n">
        <v>1</v>
      </c>
      <c r="E143" s="2" t="n">
        <v>4</v>
      </c>
      <c r="F143" s="1" t="n">
        <v>6</v>
      </c>
    </row>
    <row r="144" customFormat="false" ht="12.75" hidden="false" customHeight="false" outlineLevel="0" collapsed="false">
      <c r="A144" s="1" t="s">
        <v>72</v>
      </c>
      <c r="B144" s="1" t="s">
        <v>17</v>
      </c>
      <c r="C144" s="1" t="n">
        <v>2021</v>
      </c>
      <c r="D144" s="1" t="n">
        <v>2</v>
      </c>
      <c r="E144" s="2" t="n">
        <v>4</v>
      </c>
      <c r="F144" s="1" t="n">
        <v>4</v>
      </c>
    </row>
    <row r="145" customFormat="false" ht="12.75" hidden="false" customHeight="false" outlineLevel="0" collapsed="false">
      <c r="A145" s="1" t="s">
        <v>137</v>
      </c>
      <c r="B145" s="1" t="s">
        <v>17</v>
      </c>
      <c r="C145" s="1" t="n">
        <v>2021</v>
      </c>
      <c r="D145" s="1" t="n">
        <v>1</v>
      </c>
      <c r="E145" s="2" t="n">
        <v>5</v>
      </c>
      <c r="F145" s="1" t="n">
        <v>4</v>
      </c>
    </row>
    <row r="146" customFormat="false" ht="12.75" hidden="false" customHeight="false" outlineLevel="0" collapsed="false">
      <c r="A146" s="1" t="s">
        <v>138</v>
      </c>
      <c r="B146" s="1" t="s">
        <v>17</v>
      </c>
      <c r="C146" s="1" t="n">
        <v>2022</v>
      </c>
      <c r="D146" s="1" t="n">
        <v>1</v>
      </c>
      <c r="E146" s="2" t="s">
        <v>18</v>
      </c>
      <c r="F146" s="1" t="n">
        <v>1</v>
      </c>
    </row>
    <row r="1048576" customFormat="false" ht="12.8" hidden="false" customHeight="false" outlineLevel="0" collapsed="false"/>
  </sheetData>
  <autoFilter ref="A1:F146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  <tableParts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6D"/>
    <pageSetUpPr fitToPage="false"/>
  </sheetPr>
  <dimension ref="A1:Q1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92" activePane="bottomLeft" state="frozen"/>
      <selection pane="topLeft" activeCell="A1" activeCellId="0" sqref="A1"/>
      <selection pane="bottomLeft" activeCell="A36" activeCellId="0" sqref="A1:G48"/>
    </sheetView>
  </sheetViews>
  <sheetFormatPr defaultColWidth="14.640625" defaultRowHeight="12.75" zeroHeight="false" outlineLevelRow="0" outlineLevelCol="0"/>
  <cols>
    <col collapsed="false" customWidth="true" hidden="false" outlineLevel="0" max="1" min="1" style="1" width="44"/>
    <col collapsed="false" customWidth="true" hidden="false" outlineLevel="0" max="2" min="2" style="1" width="18.85"/>
    <col collapsed="false" customWidth="true" hidden="false" outlineLevel="0" max="4" min="3" style="1" width="11.42"/>
    <col collapsed="false" customWidth="true" hidden="false" outlineLevel="0" max="5" min="5" style="2" width="11.42"/>
    <col collapsed="false" customWidth="true" hidden="false" outlineLevel="0" max="8" min="6" style="1" width="14.43"/>
    <col collapsed="false" customWidth="true" hidden="false" outlineLevel="0" max="255" min="9" style="1" width="11.42"/>
  </cols>
  <sheetData>
    <row r="1" customFormat="false" ht="12.7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Format="false" ht="12.75" hidden="false" customHeight="false" outlineLevel="0" collapsed="false">
      <c r="A2" s="1" t="s">
        <v>139</v>
      </c>
      <c r="B2" s="1" t="s">
        <v>140</v>
      </c>
      <c r="C2" s="1" t="n">
        <v>1977</v>
      </c>
      <c r="D2" s="1" t="n">
        <v>1</v>
      </c>
      <c r="E2" s="2" t="n">
        <v>2</v>
      </c>
      <c r="F2" s="1" t="n">
        <v>0</v>
      </c>
    </row>
    <row r="3" customFormat="false" ht="12.75" hidden="false" customHeight="false" outlineLevel="0" collapsed="false">
      <c r="A3" s="1" t="s">
        <v>141</v>
      </c>
      <c r="B3" s="1" t="s">
        <v>140</v>
      </c>
      <c r="C3" s="1" t="n">
        <v>1977</v>
      </c>
      <c r="D3" s="1" t="n">
        <v>1</v>
      </c>
      <c r="E3" s="2" t="n">
        <v>2</v>
      </c>
      <c r="F3" s="1" t="n">
        <v>0</v>
      </c>
      <c r="H3" s="3" t="s">
        <v>142</v>
      </c>
      <c r="I3" s="3" t="s">
        <v>12</v>
      </c>
    </row>
    <row r="4" customFormat="false" ht="12.75" hidden="false" customHeight="false" outlineLevel="0" collapsed="false">
      <c r="A4" s="1" t="s">
        <v>143</v>
      </c>
      <c r="B4" s="1" t="s">
        <v>144</v>
      </c>
      <c r="C4" s="1" t="n">
        <v>1995</v>
      </c>
      <c r="D4" s="1" t="n">
        <v>1</v>
      </c>
      <c r="E4" s="2" t="s">
        <v>10</v>
      </c>
      <c r="F4" s="1" t="n">
        <v>1</v>
      </c>
      <c r="H4" s="1" t="n">
        <f aca="false">SUM(D2:D988)</f>
        <v>176</v>
      </c>
      <c r="I4" s="1" t="n">
        <f aca="false">Tintos!H4+Portos!H4+H4+Outros!I4</f>
        <v>902</v>
      </c>
    </row>
    <row r="5" customFormat="false" ht="12.75" hidden="false" customHeight="false" outlineLevel="0" collapsed="false">
      <c r="A5" s="1" t="s">
        <v>145</v>
      </c>
      <c r="B5" s="1" t="s">
        <v>146</v>
      </c>
      <c r="C5" s="1" t="n">
        <v>2007</v>
      </c>
      <c r="D5" s="1" t="n">
        <v>2</v>
      </c>
      <c r="E5" s="2" t="n">
        <v>2</v>
      </c>
      <c r="F5" s="1" t="n">
        <v>0</v>
      </c>
    </row>
    <row r="6" customFormat="false" ht="12.75" hidden="false" customHeight="false" outlineLevel="0" collapsed="false">
      <c r="A6" s="1" t="s">
        <v>8</v>
      </c>
      <c r="B6" s="1" t="s">
        <v>9</v>
      </c>
      <c r="C6" s="1" t="n">
        <v>2009</v>
      </c>
      <c r="D6" s="1" t="n">
        <v>1</v>
      </c>
      <c r="E6" s="2" t="n">
        <v>3</v>
      </c>
      <c r="F6" s="1" t="n">
        <v>0</v>
      </c>
    </row>
    <row r="7" customFormat="false" ht="12.75" hidden="false" customHeight="false" outlineLevel="0" collapsed="false">
      <c r="A7" s="1" t="s">
        <v>62</v>
      </c>
      <c r="B7" s="1" t="s">
        <v>7</v>
      </c>
      <c r="C7" s="1" t="n">
        <v>2012</v>
      </c>
      <c r="D7" s="1" t="n">
        <v>1</v>
      </c>
      <c r="E7" s="2" t="n">
        <v>5</v>
      </c>
      <c r="F7" s="1" t="n">
        <v>3</v>
      </c>
    </row>
    <row r="8" customFormat="false" ht="12.75" hidden="false" customHeight="false" outlineLevel="0" collapsed="false">
      <c r="A8" s="1" t="s">
        <v>147</v>
      </c>
      <c r="B8" s="1" t="s">
        <v>146</v>
      </c>
      <c r="C8" s="1" t="n">
        <v>2013</v>
      </c>
      <c r="D8" s="1" t="n">
        <v>1</v>
      </c>
      <c r="E8" s="2" t="n">
        <v>5</v>
      </c>
      <c r="F8" s="1" t="n">
        <v>2</v>
      </c>
    </row>
    <row r="9" customFormat="false" ht="12.75" hidden="false" customHeight="false" outlineLevel="0" collapsed="false">
      <c r="A9" s="1" t="s">
        <v>148</v>
      </c>
      <c r="B9" s="1" t="s">
        <v>15</v>
      </c>
      <c r="C9" s="1" t="n">
        <v>2015</v>
      </c>
      <c r="D9" s="1" t="n">
        <v>1</v>
      </c>
      <c r="E9" s="2" t="n">
        <v>5</v>
      </c>
      <c r="F9" s="1" t="n">
        <v>4</v>
      </c>
      <c r="H9" s="0"/>
      <c r="I9" s="0"/>
      <c r="J9" s="0"/>
      <c r="K9" s="0"/>
      <c r="L9" s="0"/>
      <c r="M9" s="0"/>
      <c r="N9" s="0"/>
      <c r="O9" s="0"/>
      <c r="P9" s="0"/>
      <c r="Q9" s="0"/>
    </row>
    <row r="10" customFormat="false" ht="12.75" hidden="false" customHeight="false" outlineLevel="0" collapsed="false">
      <c r="A10" s="1" t="s">
        <v>149</v>
      </c>
      <c r="B10" s="1" t="s">
        <v>44</v>
      </c>
      <c r="C10" s="1" t="n">
        <v>2016</v>
      </c>
      <c r="D10" s="1" t="n">
        <v>2</v>
      </c>
      <c r="E10" s="2" t="s">
        <v>18</v>
      </c>
      <c r="F10" s="1" t="n">
        <v>0</v>
      </c>
      <c r="H10" s="0"/>
      <c r="I10" s="0"/>
      <c r="J10" s="0"/>
      <c r="K10" s="0"/>
      <c r="L10" s="0"/>
      <c r="M10" s="0"/>
      <c r="N10" s="0"/>
      <c r="O10" s="0"/>
      <c r="P10" s="0"/>
      <c r="Q10" s="0"/>
    </row>
    <row r="11" customFormat="false" ht="12.75" hidden="false" customHeight="false" outlineLevel="0" collapsed="false">
      <c r="A11" s="1" t="s">
        <v>150</v>
      </c>
      <c r="B11" s="1" t="s">
        <v>115</v>
      </c>
      <c r="C11" s="1" t="n">
        <v>2017</v>
      </c>
      <c r="D11" s="1" t="n">
        <v>1</v>
      </c>
      <c r="E11" s="2" t="s">
        <v>18</v>
      </c>
      <c r="F11" s="1" t="n">
        <v>1</v>
      </c>
      <c r="H11" s="0"/>
      <c r="I11" s="0"/>
      <c r="J11" s="0"/>
      <c r="K11" s="0"/>
      <c r="L11" s="0"/>
      <c r="M11" s="0"/>
      <c r="N11" s="0"/>
      <c r="O11" s="0"/>
      <c r="P11" s="0"/>
      <c r="Q11" s="0"/>
    </row>
    <row r="12" customFormat="false" ht="12.75" hidden="false" customHeight="false" outlineLevel="0" collapsed="false">
      <c r="A12" s="1" t="s">
        <v>151</v>
      </c>
      <c r="B12" s="1" t="s">
        <v>15</v>
      </c>
      <c r="C12" s="1" t="n">
        <v>2017</v>
      </c>
      <c r="D12" s="1" t="n">
        <v>1</v>
      </c>
      <c r="E12" s="2" t="n">
        <v>6</v>
      </c>
      <c r="F12" s="1" t="n">
        <v>0</v>
      </c>
      <c r="H12" s="0"/>
      <c r="I12" s="0"/>
      <c r="J12" s="0"/>
      <c r="K12" s="0"/>
      <c r="L12" s="0"/>
      <c r="M12" s="0"/>
      <c r="N12" s="0"/>
      <c r="O12" s="0"/>
      <c r="P12" s="0"/>
      <c r="Q12" s="0"/>
    </row>
    <row r="13" customFormat="false" ht="12.75" hidden="false" customHeight="false" outlineLevel="0" collapsed="false">
      <c r="A13" s="1" t="s">
        <v>152</v>
      </c>
      <c r="B13" s="1" t="s">
        <v>7</v>
      </c>
      <c r="C13" s="1" t="n">
        <v>2017</v>
      </c>
      <c r="D13" s="1" t="n">
        <v>1</v>
      </c>
      <c r="E13" s="2" t="n">
        <v>5</v>
      </c>
      <c r="F13" s="1" t="n">
        <v>4</v>
      </c>
      <c r="H13" s="0"/>
      <c r="I13" s="0"/>
      <c r="J13" s="0"/>
      <c r="K13" s="0"/>
      <c r="L13" s="0"/>
      <c r="M13" s="0"/>
      <c r="N13" s="0"/>
      <c r="O13" s="0"/>
      <c r="P13" s="0"/>
      <c r="Q13" s="0"/>
    </row>
    <row r="14" customFormat="false" ht="12.75" hidden="false" customHeight="false" outlineLevel="0" collapsed="false">
      <c r="A14" s="1" t="s">
        <v>153</v>
      </c>
      <c r="B14" s="1" t="s">
        <v>17</v>
      </c>
      <c r="C14" s="1" t="n">
        <v>2017</v>
      </c>
      <c r="D14" s="1" t="n">
        <v>1</v>
      </c>
      <c r="E14" s="2" t="n">
        <v>5</v>
      </c>
      <c r="F14" s="1" t="n">
        <v>4</v>
      </c>
      <c r="H14" s="0"/>
      <c r="I14" s="0"/>
      <c r="J14" s="0"/>
      <c r="K14" s="0"/>
      <c r="L14" s="0"/>
      <c r="M14" s="0"/>
      <c r="N14" s="0"/>
      <c r="O14" s="0"/>
      <c r="P14" s="0"/>
      <c r="Q14" s="0"/>
    </row>
    <row r="15" customFormat="false" ht="12.75" hidden="false" customHeight="false" outlineLevel="0" collapsed="false">
      <c r="A15" s="1" t="s">
        <v>154</v>
      </c>
      <c r="B15" s="1" t="s">
        <v>17</v>
      </c>
      <c r="C15" s="1" t="n">
        <v>2018</v>
      </c>
      <c r="D15" s="1" t="n">
        <v>1</v>
      </c>
      <c r="E15" s="2" t="n">
        <v>5</v>
      </c>
      <c r="F15" s="1" t="n">
        <v>2</v>
      </c>
      <c r="H15" s="0"/>
      <c r="I15" s="0"/>
      <c r="J15" s="0"/>
      <c r="K15" s="0"/>
      <c r="L15" s="0"/>
      <c r="M15" s="0"/>
      <c r="N15" s="0"/>
      <c r="O15" s="0"/>
      <c r="P15" s="0"/>
      <c r="Q15" s="0"/>
    </row>
    <row r="16" customFormat="false" ht="12.75" hidden="false" customHeight="false" outlineLevel="0" collapsed="false">
      <c r="A16" s="1" t="s">
        <v>155</v>
      </c>
      <c r="B16" s="1" t="s">
        <v>44</v>
      </c>
      <c r="C16" s="1" t="n">
        <v>2018</v>
      </c>
      <c r="D16" s="1" t="n">
        <v>1</v>
      </c>
      <c r="E16" s="2" t="n">
        <v>5</v>
      </c>
      <c r="F16" s="1" t="n">
        <v>1</v>
      </c>
      <c r="H16" s="0"/>
      <c r="I16" s="0"/>
      <c r="J16" s="0"/>
      <c r="K16" s="0"/>
      <c r="L16" s="0"/>
      <c r="M16" s="0"/>
      <c r="N16" s="0"/>
      <c r="O16" s="0"/>
      <c r="P16" s="0"/>
      <c r="Q16" s="0"/>
    </row>
    <row r="17" customFormat="false" ht="12.75" hidden="false" customHeight="false" outlineLevel="0" collapsed="false">
      <c r="A17" s="1" t="s">
        <v>156</v>
      </c>
      <c r="B17" s="1" t="s">
        <v>157</v>
      </c>
      <c r="C17" s="1" t="n">
        <v>2018</v>
      </c>
      <c r="D17" s="1" t="n">
        <v>1</v>
      </c>
      <c r="E17" s="2" t="s">
        <v>18</v>
      </c>
      <c r="F17" s="1" t="n">
        <v>0</v>
      </c>
      <c r="H17" s="0"/>
      <c r="I17" s="0"/>
      <c r="J17" s="0"/>
      <c r="K17" s="0"/>
      <c r="L17" s="0"/>
      <c r="M17" s="0"/>
      <c r="N17" s="0"/>
      <c r="O17" s="0"/>
      <c r="P17" s="0"/>
      <c r="Q17" s="0"/>
    </row>
    <row r="18" customFormat="false" ht="12.75" hidden="false" customHeight="false" outlineLevel="0" collapsed="false">
      <c r="A18" s="1" t="s">
        <v>158</v>
      </c>
      <c r="B18" s="1" t="s">
        <v>17</v>
      </c>
      <c r="C18" s="1" t="n">
        <v>2018</v>
      </c>
      <c r="D18" s="1" t="n">
        <v>2</v>
      </c>
      <c r="E18" s="2" t="n">
        <v>5</v>
      </c>
      <c r="F18" s="1" t="n">
        <v>3</v>
      </c>
      <c r="H18" s="0"/>
      <c r="I18" s="0"/>
      <c r="J18" s="0"/>
      <c r="K18" s="0"/>
      <c r="L18" s="0"/>
      <c r="M18" s="0"/>
      <c r="N18" s="0"/>
      <c r="O18" s="0"/>
      <c r="P18" s="0"/>
      <c r="Q18" s="0"/>
    </row>
    <row r="19" customFormat="false" ht="12.75" hidden="false" customHeight="false" outlineLevel="0" collapsed="false">
      <c r="A19" s="1" t="s">
        <v>159</v>
      </c>
      <c r="B19" s="1" t="s">
        <v>17</v>
      </c>
      <c r="C19" s="1" t="n">
        <v>2018</v>
      </c>
      <c r="D19" s="1" t="n">
        <v>1</v>
      </c>
      <c r="E19" s="2" t="n">
        <v>5</v>
      </c>
      <c r="F19" s="1" t="n">
        <v>0</v>
      </c>
    </row>
    <row r="20" customFormat="false" ht="12.75" hidden="false" customHeight="false" outlineLevel="0" collapsed="false">
      <c r="A20" s="1" t="s">
        <v>160</v>
      </c>
      <c r="B20" s="1" t="s">
        <v>115</v>
      </c>
      <c r="C20" s="1" t="n">
        <v>2019</v>
      </c>
      <c r="D20" s="1" t="n">
        <v>1</v>
      </c>
      <c r="E20" s="2" t="n">
        <v>5</v>
      </c>
      <c r="F20" s="1" t="n">
        <v>1</v>
      </c>
    </row>
    <row r="21" customFormat="false" ht="12.75" hidden="false" customHeight="false" outlineLevel="0" collapsed="false">
      <c r="A21" s="1" t="s">
        <v>161</v>
      </c>
      <c r="B21" s="1" t="s">
        <v>115</v>
      </c>
      <c r="C21" s="1" t="n">
        <v>2019</v>
      </c>
      <c r="D21" s="1" t="n">
        <v>1</v>
      </c>
      <c r="E21" s="2" t="s">
        <v>18</v>
      </c>
      <c r="F21" s="1" t="n">
        <v>1</v>
      </c>
    </row>
    <row r="22" customFormat="false" ht="12.75" hidden="false" customHeight="false" outlineLevel="0" collapsed="false">
      <c r="A22" s="1" t="s">
        <v>162</v>
      </c>
      <c r="B22" s="1" t="s">
        <v>115</v>
      </c>
      <c r="C22" s="1" t="n">
        <v>2019</v>
      </c>
      <c r="D22" s="1" t="n">
        <v>1</v>
      </c>
      <c r="E22" s="2" t="n">
        <v>5</v>
      </c>
      <c r="F22" s="1" t="n">
        <v>5</v>
      </c>
    </row>
    <row r="23" customFormat="false" ht="12.75" hidden="false" customHeight="false" outlineLevel="0" collapsed="false">
      <c r="A23" s="1" t="s">
        <v>163</v>
      </c>
      <c r="B23" s="1" t="s">
        <v>146</v>
      </c>
      <c r="C23" s="1" t="n">
        <v>2019</v>
      </c>
      <c r="D23" s="1" t="n">
        <v>1</v>
      </c>
      <c r="E23" s="2" t="s">
        <v>18</v>
      </c>
      <c r="F23" s="1" t="n">
        <v>1</v>
      </c>
    </row>
    <row r="24" customFormat="false" ht="12.75" hidden="false" customHeight="false" outlineLevel="0" collapsed="false">
      <c r="A24" s="1" t="s">
        <v>147</v>
      </c>
      <c r="B24" s="1" t="s">
        <v>146</v>
      </c>
      <c r="C24" s="1" t="n">
        <v>2019</v>
      </c>
      <c r="D24" s="1" t="n">
        <v>1</v>
      </c>
      <c r="E24" s="2" t="n">
        <v>5</v>
      </c>
      <c r="F24" s="1" t="n">
        <v>2</v>
      </c>
    </row>
    <row r="25" customFormat="false" ht="12.75" hidden="false" customHeight="false" outlineLevel="0" collapsed="false">
      <c r="A25" s="1" t="s">
        <v>164</v>
      </c>
      <c r="B25" s="1" t="s">
        <v>17</v>
      </c>
      <c r="C25" s="1" t="n">
        <v>2019</v>
      </c>
      <c r="D25" s="1" t="n">
        <v>2</v>
      </c>
      <c r="E25" s="2" t="n">
        <v>5</v>
      </c>
      <c r="F25" s="1" t="n">
        <v>0</v>
      </c>
    </row>
    <row r="26" customFormat="false" ht="12.75" hidden="false" customHeight="false" outlineLevel="0" collapsed="false">
      <c r="A26" s="1" t="s">
        <v>80</v>
      </c>
      <c r="B26" s="1" t="s">
        <v>17</v>
      </c>
      <c r="C26" s="1" t="n">
        <v>2019</v>
      </c>
      <c r="D26" s="1" t="n">
        <v>1</v>
      </c>
      <c r="E26" s="2" t="n">
        <v>5</v>
      </c>
      <c r="F26" s="1" t="n">
        <v>4</v>
      </c>
    </row>
    <row r="27" customFormat="false" ht="12.75" hidden="false" customHeight="false" outlineLevel="0" collapsed="false">
      <c r="A27" s="1" t="s">
        <v>153</v>
      </c>
      <c r="B27" s="1" t="s">
        <v>17</v>
      </c>
      <c r="C27" s="1" t="n">
        <v>2019</v>
      </c>
      <c r="D27" s="1" t="n">
        <v>2</v>
      </c>
      <c r="E27" s="2" t="s">
        <v>10</v>
      </c>
      <c r="F27" s="1" t="n">
        <v>1</v>
      </c>
    </row>
    <row r="28" customFormat="false" ht="12.75" hidden="false" customHeight="false" outlineLevel="0" collapsed="false">
      <c r="A28" s="1" t="s">
        <v>83</v>
      </c>
      <c r="B28" s="1" t="s">
        <v>17</v>
      </c>
      <c r="C28" s="1" t="n">
        <v>2019</v>
      </c>
      <c r="D28" s="1" t="n">
        <v>2</v>
      </c>
      <c r="E28" s="2" t="s">
        <v>18</v>
      </c>
      <c r="F28" s="1" t="n">
        <v>1</v>
      </c>
    </row>
    <row r="29" customFormat="false" ht="12.75" hidden="false" customHeight="false" outlineLevel="0" collapsed="false">
      <c r="A29" s="1" t="s">
        <v>165</v>
      </c>
      <c r="B29" s="1" t="s">
        <v>17</v>
      </c>
      <c r="C29" s="1" t="n">
        <v>2019</v>
      </c>
      <c r="D29" s="1" t="n">
        <v>1</v>
      </c>
      <c r="E29" s="2" t="n">
        <v>5</v>
      </c>
      <c r="F29" s="1" t="n">
        <v>3</v>
      </c>
    </row>
    <row r="30" customFormat="false" ht="12.75" hidden="false" customHeight="false" outlineLevel="0" collapsed="false">
      <c r="A30" s="1" t="s">
        <v>166</v>
      </c>
      <c r="B30" s="1" t="s">
        <v>17</v>
      </c>
      <c r="C30" s="1" t="n">
        <v>2019</v>
      </c>
      <c r="D30" s="1" t="n">
        <v>1</v>
      </c>
      <c r="E30" s="2" t="s">
        <v>10</v>
      </c>
      <c r="F30" s="1" t="n">
        <v>0</v>
      </c>
    </row>
    <row r="31" customFormat="false" ht="12.75" hidden="false" customHeight="false" outlineLevel="0" collapsed="false">
      <c r="A31" s="1" t="s">
        <v>167</v>
      </c>
      <c r="B31" s="1" t="s">
        <v>7</v>
      </c>
      <c r="C31" s="1" t="n">
        <v>2019</v>
      </c>
      <c r="D31" s="1" t="n">
        <v>2</v>
      </c>
      <c r="E31" s="2" t="n">
        <v>5</v>
      </c>
      <c r="F31" s="1" t="n">
        <v>1</v>
      </c>
    </row>
    <row r="32" customFormat="false" ht="12.75" hidden="false" customHeight="false" outlineLevel="0" collapsed="false">
      <c r="A32" s="1" t="s">
        <v>168</v>
      </c>
      <c r="B32" s="1" t="s">
        <v>146</v>
      </c>
      <c r="C32" s="1" t="n">
        <v>2019</v>
      </c>
      <c r="D32" s="1" t="n">
        <v>2</v>
      </c>
      <c r="E32" s="2" t="s">
        <v>10</v>
      </c>
      <c r="F32" s="1" t="n">
        <v>1</v>
      </c>
    </row>
    <row r="33" customFormat="false" ht="12.75" hidden="false" customHeight="false" outlineLevel="0" collapsed="false">
      <c r="A33" s="1" t="s">
        <v>169</v>
      </c>
      <c r="B33" s="1" t="s">
        <v>146</v>
      </c>
      <c r="C33" s="1" t="n">
        <v>2019</v>
      </c>
      <c r="D33" s="1" t="n">
        <v>1</v>
      </c>
      <c r="E33" s="2" t="n">
        <v>5</v>
      </c>
      <c r="F33" s="1" t="n">
        <v>3</v>
      </c>
    </row>
    <row r="34" customFormat="false" ht="12.75" hidden="false" customHeight="false" outlineLevel="0" collapsed="false">
      <c r="A34" s="1" t="s">
        <v>170</v>
      </c>
      <c r="B34" s="1" t="s">
        <v>146</v>
      </c>
      <c r="C34" s="1" t="n">
        <v>2019</v>
      </c>
      <c r="D34" s="1" t="n">
        <v>1</v>
      </c>
      <c r="E34" s="2" t="n">
        <v>5</v>
      </c>
      <c r="F34" s="1" t="n">
        <v>3</v>
      </c>
    </row>
    <row r="35" customFormat="false" ht="12.75" hidden="false" customHeight="false" outlineLevel="0" collapsed="false">
      <c r="A35" s="1" t="s">
        <v>41</v>
      </c>
      <c r="B35" s="1" t="s">
        <v>15</v>
      </c>
      <c r="C35" s="1" t="n">
        <v>2019</v>
      </c>
      <c r="D35" s="1" t="n">
        <v>1</v>
      </c>
      <c r="E35" s="2" t="n">
        <v>5</v>
      </c>
      <c r="F35" s="1" t="n">
        <v>4</v>
      </c>
    </row>
    <row r="36" customFormat="false" ht="12.75" hidden="false" customHeight="false" outlineLevel="0" collapsed="false">
      <c r="A36" s="1" t="s">
        <v>171</v>
      </c>
      <c r="B36" s="1" t="s">
        <v>30</v>
      </c>
      <c r="C36" s="1" t="n">
        <v>2019</v>
      </c>
      <c r="D36" s="1" t="n">
        <v>1</v>
      </c>
      <c r="E36" s="2" t="n">
        <v>5</v>
      </c>
      <c r="F36" s="1" t="n">
        <v>3</v>
      </c>
    </row>
    <row r="37" customFormat="false" ht="12.75" hidden="false" customHeight="false" outlineLevel="0" collapsed="false">
      <c r="A37" s="1" t="s">
        <v>111</v>
      </c>
      <c r="B37" s="1" t="s">
        <v>17</v>
      </c>
      <c r="C37" s="1" t="n">
        <v>2019</v>
      </c>
      <c r="D37" s="1" t="n">
        <v>2</v>
      </c>
      <c r="E37" s="2" t="n">
        <v>6</v>
      </c>
      <c r="F37" s="1" t="n">
        <v>0</v>
      </c>
    </row>
    <row r="38" customFormat="false" ht="12.75" hidden="false" customHeight="false" outlineLevel="0" collapsed="false">
      <c r="A38" s="1" t="s">
        <v>172</v>
      </c>
      <c r="B38" s="1" t="s">
        <v>17</v>
      </c>
      <c r="C38" s="1" t="n">
        <v>2019</v>
      </c>
      <c r="D38" s="1" t="n">
        <v>1</v>
      </c>
      <c r="E38" s="2" t="n">
        <v>5</v>
      </c>
      <c r="F38" s="1" t="n">
        <v>4</v>
      </c>
    </row>
    <row r="39" customFormat="false" ht="12.75" hidden="false" customHeight="false" outlineLevel="0" collapsed="false">
      <c r="A39" s="1" t="s">
        <v>74</v>
      </c>
      <c r="B39" s="1" t="s">
        <v>17</v>
      </c>
      <c r="C39" s="1" t="n">
        <v>2019</v>
      </c>
      <c r="D39" s="1" t="n">
        <v>1</v>
      </c>
      <c r="E39" s="2" t="n">
        <v>6</v>
      </c>
      <c r="F39" s="1" t="n">
        <v>0</v>
      </c>
    </row>
    <row r="40" customFormat="false" ht="12.75" hidden="false" customHeight="false" outlineLevel="0" collapsed="false">
      <c r="A40" s="1" t="s">
        <v>162</v>
      </c>
      <c r="B40" s="1" t="s">
        <v>115</v>
      </c>
      <c r="C40" s="1" t="n">
        <v>2020</v>
      </c>
      <c r="D40" s="1" t="n">
        <v>1</v>
      </c>
      <c r="E40" s="2" t="s">
        <v>18</v>
      </c>
      <c r="F40" s="1" t="n">
        <v>1</v>
      </c>
    </row>
    <row r="41" customFormat="false" ht="12.75" hidden="false" customHeight="false" outlineLevel="0" collapsed="false">
      <c r="A41" s="1" t="s">
        <v>163</v>
      </c>
      <c r="B41" s="1" t="s">
        <v>146</v>
      </c>
      <c r="C41" s="1" t="n">
        <v>2020</v>
      </c>
      <c r="D41" s="1" t="n">
        <v>4</v>
      </c>
      <c r="E41" s="2" t="s">
        <v>18</v>
      </c>
      <c r="F41" s="1" t="n">
        <v>1</v>
      </c>
    </row>
    <row r="42" customFormat="false" ht="12.75" hidden="false" customHeight="false" outlineLevel="0" collapsed="false">
      <c r="A42" s="1" t="s">
        <v>147</v>
      </c>
      <c r="B42" s="1" t="s">
        <v>146</v>
      </c>
      <c r="C42" s="1" t="n">
        <v>2020</v>
      </c>
      <c r="D42" s="1" t="n">
        <v>2</v>
      </c>
      <c r="E42" s="2" t="n">
        <v>5</v>
      </c>
      <c r="F42" s="1" t="n">
        <v>5</v>
      </c>
    </row>
    <row r="43" customFormat="false" ht="12.75" hidden="false" customHeight="false" outlineLevel="0" collapsed="false">
      <c r="A43" s="1" t="s">
        <v>173</v>
      </c>
      <c r="B43" s="1" t="s">
        <v>174</v>
      </c>
      <c r="C43" s="1" t="n">
        <v>2020</v>
      </c>
      <c r="D43" s="1" t="n">
        <v>1</v>
      </c>
      <c r="E43" s="2" t="n">
        <v>5</v>
      </c>
      <c r="F43" s="1" t="n">
        <v>5</v>
      </c>
    </row>
    <row r="44" customFormat="false" ht="12.75" hidden="false" customHeight="false" outlineLevel="0" collapsed="false">
      <c r="A44" s="1" t="s">
        <v>175</v>
      </c>
      <c r="B44" s="1" t="s">
        <v>146</v>
      </c>
      <c r="C44" s="1" t="n">
        <v>2020</v>
      </c>
      <c r="D44" s="1" t="n">
        <v>1</v>
      </c>
      <c r="E44" s="2" t="n">
        <v>5</v>
      </c>
      <c r="F44" s="1" t="n">
        <v>1</v>
      </c>
    </row>
    <row r="45" customFormat="false" ht="12.75" hidden="false" customHeight="false" outlineLevel="0" collapsed="false">
      <c r="A45" s="1" t="s">
        <v>176</v>
      </c>
      <c r="B45" s="1" t="s">
        <v>146</v>
      </c>
      <c r="C45" s="1" t="n">
        <v>2020</v>
      </c>
      <c r="D45" s="1" t="n">
        <v>1</v>
      </c>
      <c r="E45" s="2" t="n">
        <v>5</v>
      </c>
      <c r="F45" s="1" t="n">
        <v>4</v>
      </c>
    </row>
    <row r="46" customFormat="false" ht="12.75" hidden="false" customHeight="false" outlineLevel="0" collapsed="false">
      <c r="A46" s="1" t="s">
        <v>177</v>
      </c>
      <c r="B46" s="1" t="s">
        <v>174</v>
      </c>
      <c r="C46" s="1" t="n">
        <v>2020</v>
      </c>
      <c r="D46" s="1" t="n">
        <v>1</v>
      </c>
      <c r="E46" s="2" t="n">
        <v>5</v>
      </c>
      <c r="F46" s="1" t="n">
        <v>5</v>
      </c>
    </row>
    <row r="47" customFormat="false" ht="12.75" hidden="false" customHeight="false" outlineLevel="0" collapsed="false">
      <c r="A47" s="1" t="s">
        <v>178</v>
      </c>
      <c r="B47" s="1" t="s">
        <v>174</v>
      </c>
      <c r="C47" s="1" t="n">
        <v>2020</v>
      </c>
      <c r="D47" s="1" t="n">
        <v>1</v>
      </c>
      <c r="E47" s="2" t="n">
        <v>5</v>
      </c>
      <c r="F47" s="1" t="n">
        <v>5</v>
      </c>
    </row>
    <row r="48" customFormat="false" ht="12.75" hidden="false" customHeight="false" outlineLevel="0" collapsed="false">
      <c r="A48" s="1" t="s">
        <v>179</v>
      </c>
      <c r="B48" s="1" t="s">
        <v>9</v>
      </c>
      <c r="C48" s="1" t="n">
        <v>2020</v>
      </c>
      <c r="D48" s="1" t="n">
        <v>2</v>
      </c>
      <c r="E48" s="2" t="n">
        <v>5</v>
      </c>
      <c r="F48" s="1" t="n">
        <v>0</v>
      </c>
    </row>
    <row r="49" customFormat="false" ht="12.75" hidden="false" customHeight="false" outlineLevel="0" collapsed="false">
      <c r="A49" s="1" t="s">
        <v>180</v>
      </c>
      <c r="B49" s="1" t="s">
        <v>17</v>
      </c>
      <c r="C49" s="1" t="n">
        <v>2020</v>
      </c>
      <c r="D49" s="1" t="n">
        <v>2</v>
      </c>
      <c r="E49" s="2" t="s">
        <v>10</v>
      </c>
      <c r="F49" s="1" t="n">
        <v>0</v>
      </c>
    </row>
    <row r="50" customFormat="false" ht="12.75" hidden="false" customHeight="false" outlineLevel="0" collapsed="false">
      <c r="A50" s="1" t="s">
        <v>57</v>
      </c>
      <c r="B50" s="1" t="s">
        <v>17</v>
      </c>
      <c r="C50" s="1" t="n">
        <v>2020</v>
      </c>
      <c r="D50" s="1" t="n">
        <v>1</v>
      </c>
      <c r="E50" s="2" t="n">
        <v>4</v>
      </c>
      <c r="F50" s="1" t="n">
        <v>0</v>
      </c>
    </row>
    <row r="51" customFormat="false" ht="12.75" hidden="false" customHeight="false" outlineLevel="0" collapsed="false">
      <c r="A51" s="1" t="s">
        <v>181</v>
      </c>
      <c r="B51" s="1" t="s">
        <v>15</v>
      </c>
      <c r="C51" s="1" t="n">
        <v>2020</v>
      </c>
      <c r="D51" s="1" t="n">
        <v>1</v>
      </c>
      <c r="E51" s="2" t="n">
        <v>5</v>
      </c>
      <c r="F51" s="1" t="n">
        <v>2</v>
      </c>
    </row>
    <row r="52" customFormat="false" ht="12.75" hidden="false" customHeight="false" outlineLevel="0" collapsed="false">
      <c r="A52" s="1" t="s">
        <v>182</v>
      </c>
      <c r="B52" s="1" t="s">
        <v>174</v>
      </c>
      <c r="C52" s="1" t="n">
        <v>2020</v>
      </c>
      <c r="D52" s="1" t="n">
        <v>1</v>
      </c>
      <c r="E52" s="2" t="n">
        <v>5</v>
      </c>
      <c r="F52" s="1" t="n">
        <v>5</v>
      </c>
    </row>
    <row r="53" customFormat="false" ht="12.75" hidden="false" customHeight="false" outlineLevel="0" collapsed="false">
      <c r="A53" s="1" t="s">
        <v>183</v>
      </c>
      <c r="B53" s="1" t="s">
        <v>174</v>
      </c>
      <c r="C53" s="1" t="n">
        <v>2020</v>
      </c>
      <c r="D53" s="1" t="n">
        <v>1</v>
      </c>
      <c r="E53" s="2" t="n">
        <v>5</v>
      </c>
      <c r="F53" s="1" t="n">
        <v>5</v>
      </c>
    </row>
    <row r="54" customFormat="false" ht="12.75" hidden="false" customHeight="false" outlineLevel="0" collapsed="false">
      <c r="A54" s="1" t="s">
        <v>62</v>
      </c>
      <c r="B54" s="1" t="s">
        <v>7</v>
      </c>
      <c r="C54" s="1" t="n">
        <v>2020</v>
      </c>
      <c r="D54" s="1" t="n">
        <v>2</v>
      </c>
      <c r="E54" s="2" t="n">
        <v>6</v>
      </c>
      <c r="F54" s="1" t="n">
        <v>0</v>
      </c>
    </row>
    <row r="55" customFormat="false" ht="12.75" hidden="false" customHeight="false" outlineLevel="0" collapsed="false">
      <c r="A55" s="1" t="s">
        <v>169</v>
      </c>
      <c r="B55" s="1" t="s">
        <v>146</v>
      </c>
      <c r="C55" s="1" t="n">
        <v>2020</v>
      </c>
      <c r="D55" s="1" t="n">
        <v>1</v>
      </c>
      <c r="E55" s="2" t="n">
        <v>5</v>
      </c>
      <c r="F55" s="1" t="n">
        <v>3</v>
      </c>
    </row>
    <row r="56" customFormat="false" ht="12.75" hidden="false" customHeight="false" outlineLevel="0" collapsed="false">
      <c r="A56" s="1" t="s">
        <v>170</v>
      </c>
      <c r="B56" s="1" t="s">
        <v>146</v>
      </c>
      <c r="C56" s="1" t="n">
        <v>2020</v>
      </c>
      <c r="D56" s="1" t="n">
        <v>2</v>
      </c>
      <c r="E56" s="2" t="n">
        <v>5</v>
      </c>
      <c r="F56" s="1" t="n">
        <v>3</v>
      </c>
    </row>
    <row r="57" customFormat="false" ht="12.75" hidden="false" customHeight="false" outlineLevel="0" collapsed="false">
      <c r="A57" s="1" t="s">
        <v>184</v>
      </c>
      <c r="B57" s="1" t="s">
        <v>146</v>
      </c>
      <c r="C57" s="1" t="n">
        <v>2020</v>
      </c>
      <c r="D57" s="1" t="n">
        <v>1</v>
      </c>
      <c r="E57" s="2" t="n">
        <v>5</v>
      </c>
      <c r="F57" s="1" t="n">
        <v>1</v>
      </c>
    </row>
    <row r="58" customFormat="false" ht="12.75" hidden="false" customHeight="false" outlineLevel="0" collapsed="false">
      <c r="A58" s="1" t="s">
        <v>185</v>
      </c>
      <c r="B58" s="1" t="s">
        <v>17</v>
      </c>
      <c r="C58" s="1" t="n">
        <v>2020</v>
      </c>
      <c r="D58" s="1" t="n">
        <v>1</v>
      </c>
      <c r="E58" s="2" t="n">
        <v>3</v>
      </c>
      <c r="F58" s="1" t="n">
        <v>0</v>
      </c>
    </row>
    <row r="59" customFormat="false" ht="12.75" hidden="false" customHeight="false" outlineLevel="0" collapsed="false">
      <c r="A59" s="1" t="s">
        <v>186</v>
      </c>
      <c r="B59" s="1" t="s">
        <v>146</v>
      </c>
      <c r="C59" s="1" t="n">
        <v>2020</v>
      </c>
      <c r="D59" s="1" t="n">
        <v>2</v>
      </c>
      <c r="E59" s="2" t="s">
        <v>10</v>
      </c>
      <c r="F59" s="1" t="n">
        <v>1</v>
      </c>
    </row>
    <row r="60" customFormat="false" ht="12.75" hidden="false" customHeight="false" outlineLevel="0" collapsed="false">
      <c r="A60" s="1" t="s">
        <v>187</v>
      </c>
      <c r="B60" s="1" t="s">
        <v>146</v>
      </c>
      <c r="C60" s="1" t="n">
        <v>2020</v>
      </c>
      <c r="D60" s="1" t="n">
        <v>2</v>
      </c>
      <c r="E60" s="2" t="s">
        <v>10</v>
      </c>
      <c r="F60" s="1" t="n">
        <v>1</v>
      </c>
    </row>
    <row r="61" customFormat="false" ht="12.75" hidden="false" customHeight="false" outlineLevel="0" collapsed="false">
      <c r="A61" s="1" t="s">
        <v>188</v>
      </c>
      <c r="B61" s="1" t="s">
        <v>17</v>
      </c>
      <c r="C61" s="1" t="n">
        <v>2020</v>
      </c>
      <c r="D61" s="1" t="n">
        <v>1</v>
      </c>
      <c r="E61" s="2" t="n">
        <v>5</v>
      </c>
      <c r="F61" s="1" t="n">
        <v>4</v>
      </c>
    </row>
    <row r="62" customFormat="false" ht="12.75" hidden="false" customHeight="false" outlineLevel="0" collapsed="false">
      <c r="A62" s="1" t="s">
        <v>189</v>
      </c>
      <c r="B62" s="1" t="s">
        <v>15</v>
      </c>
      <c r="C62" s="1" t="n">
        <v>2021</v>
      </c>
      <c r="D62" s="1" t="n">
        <v>1</v>
      </c>
      <c r="E62" s="2" t="n">
        <v>5</v>
      </c>
      <c r="F62" s="1" t="n">
        <v>3</v>
      </c>
    </row>
    <row r="63" customFormat="false" ht="12.75" hidden="false" customHeight="false" outlineLevel="0" collapsed="false">
      <c r="A63" s="1" t="s">
        <v>190</v>
      </c>
      <c r="B63" s="1" t="s">
        <v>115</v>
      </c>
      <c r="C63" s="1" t="n">
        <v>2021</v>
      </c>
      <c r="D63" s="1" t="n">
        <v>1</v>
      </c>
      <c r="E63" s="2" t="n">
        <v>5</v>
      </c>
      <c r="F63" s="1" t="n">
        <v>1</v>
      </c>
    </row>
    <row r="64" customFormat="false" ht="12.75" hidden="false" customHeight="false" outlineLevel="0" collapsed="false">
      <c r="A64" s="1" t="s">
        <v>42</v>
      </c>
      <c r="B64" s="1" t="s">
        <v>15</v>
      </c>
      <c r="C64" s="1" t="n">
        <v>2021</v>
      </c>
      <c r="D64" s="1" t="n">
        <v>2</v>
      </c>
      <c r="E64" s="2" t="n">
        <v>5</v>
      </c>
      <c r="F64" s="1" t="n">
        <v>1</v>
      </c>
    </row>
    <row r="65" customFormat="false" ht="12.75" hidden="false" customHeight="false" outlineLevel="0" collapsed="false">
      <c r="A65" s="1" t="s">
        <v>163</v>
      </c>
      <c r="B65" s="1" t="s">
        <v>146</v>
      </c>
      <c r="C65" s="1" t="n">
        <v>2021</v>
      </c>
      <c r="D65" s="1" t="n">
        <v>8</v>
      </c>
      <c r="E65" s="2" t="s">
        <v>18</v>
      </c>
      <c r="F65" s="1" t="n">
        <v>1</v>
      </c>
    </row>
    <row r="66" customFormat="false" ht="12.75" hidden="false" customHeight="false" outlineLevel="0" collapsed="false">
      <c r="A66" s="1" t="s">
        <v>191</v>
      </c>
      <c r="B66" s="1" t="s">
        <v>146</v>
      </c>
      <c r="C66" s="1" t="n">
        <v>2021</v>
      </c>
      <c r="D66" s="1" t="n">
        <v>1</v>
      </c>
      <c r="E66" s="2" t="n">
        <v>5</v>
      </c>
      <c r="F66" s="1" t="n">
        <v>3</v>
      </c>
    </row>
    <row r="67" customFormat="false" ht="12.75" hidden="false" customHeight="false" outlineLevel="0" collapsed="false">
      <c r="A67" s="1" t="s">
        <v>147</v>
      </c>
      <c r="B67" s="1" t="s">
        <v>146</v>
      </c>
      <c r="C67" s="1" t="n">
        <v>2021</v>
      </c>
      <c r="D67" s="1" t="n">
        <v>2</v>
      </c>
      <c r="E67" s="2" t="n">
        <v>6</v>
      </c>
      <c r="F67" s="1" t="n">
        <v>0</v>
      </c>
    </row>
    <row r="68" customFormat="false" ht="12.75" hidden="false" customHeight="false" outlineLevel="0" collapsed="false">
      <c r="A68" s="1" t="s">
        <v>192</v>
      </c>
      <c r="B68" s="1" t="s">
        <v>174</v>
      </c>
      <c r="C68" s="1" t="n">
        <v>2021</v>
      </c>
      <c r="D68" s="1" t="n">
        <v>1</v>
      </c>
      <c r="E68" s="2" t="n">
        <v>5</v>
      </c>
      <c r="F68" s="1" t="n">
        <v>5</v>
      </c>
    </row>
    <row r="69" customFormat="false" ht="12.75" hidden="false" customHeight="false" outlineLevel="0" collapsed="false">
      <c r="A69" s="1" t="s">
        <v>193</v>
      </c>
      <c r="B69" s="1" t="s">
        <v>146</v>
      </c>
      <c r="C69" s="1" t="n">
        <v>2021</v>
      </c>
      <c r="D69" s="1" t="n">
        <v>1</v>
      </c>
      <c r="E69" s="2" t="n">
        <v>4</v>
      </c>
      <c r="F69" s="1" t="n">
        <v>0</v>
      </c>
    </row>
    <row r="70" customFormat="false" ht="12.75" hidden="false" customHeight="false" outlineLevel="0" collapsed="false">
      <c r="A70" s="1" t="s">
        <v>194</v>
      </c>
      <c r="B70" s="1" t="s">
        <v>15</v>
      </c>
      <c r="C70" s="1" t="n">
        <v>2021</v>
      </c>
      <c r="D70" s="1" t="n">
        <v>1</v>
      </c>
      <c r="E70" s="2" t="n">
        <v>5</v>
      </c>
      <c r="F70" s="1" t="n">
        <v>1</v>
      </c>
    </row>
    <row r="71" customFormat="false" ht="12.75" hidden="false" customHeight="false" outlineLevel="0" collapsed="false">
      <c r="A71" s="1" t="s">
        <v>195</v>
      </c>
      <c r="B71" s="1" t="s">
        <v>17</v>
      </c>
      <c r="C71" s="1" t="n">
        <v>2021</v>
      </c>
      <c r="D71" s="1" t="n">
        <v>1</v>
      </c>
      <c r="E71" s="2" t="n">
        <v>5</v>
      </c>
      <c r="F71" s="1" t="n">
        <v>0</v>
      </c>
    </row>
    <row r="72" customFormat="false" ht="12.75" hidden="false" customHeight="false" outlineLevel="0" collapsed="false">
      <c r="A72" s="1" t="s">
        <v>196</v>
      </c>
      <c r="B72" s="1" t="s">
        <v>44</v>
      </c>
      <c r="C72" s="1" t="n">
        <v>2021</v>
      </c>
      <c r="D72" s="1" t="n">
        <v>1</v>
      </c>
      <c r="E72" s="2" t="n">
        <v>5</v>
      </c>
      <c r="F72" s="1" t="n">
        <v>2</v>
      </c>
    </row>
    <row r="73" customFormat="false" ht="12.75" hidden="false" customHeight="false" outlineLevel="0" collapsed="false">
      <c r="A73" s="1" t="s">
        <v>197</v>
      </c>
      <c r="B73" s="1" t="s">
        <v>44</v>
      </c>
      <c r="C73" s="1" t="n">
        <v>2021</v>
      </c>
      <c r="D73" s="1" t="n">
        <v>1</v>
      </c>
      <c r="E73" s="2" t="n">
        <v>5</v>
      </c>
      <c r="F73" s="1" t="n">
        <v>1</v>
      </c>
    </row>
    <row r="74" customFormat="false" ht="12.75" hidden="false" customHeight="false" outlineLevel="0" collapsed="false">
      <c r="A74" s="1" t="s">
        <v>198</v>
      </c>
      <c r="B74" s="1" t="s">
        <v>17</v>
      </c>
      <c r="C74" s="1" t="n">
        <v>2021</v>
      </c>
      <c r="D74" s="1" t="n">
        <v>1</v>
      </c>
      <c r="E74" s="2" t="n">
        <v>5</v>
      </c>
      <c r="F74" s="1" t="n">
        <v>3</v>
      </c>
    </row>
    <row r="75" customFormat="false" ht="12.75" hidden="false" customHeight="false" outlineLevel="0" collapsed="false">
      <c r="A75" s="1" t="s">
        <v>199</v>
      </c>
      <c r="B75" s="1" t="s">
        <v>200</v>
      </c>
      <c r="C75" s="1" t="n">
        <v>2021</v>
      </c>
      <c r="D75" s="1" t="n">
        <v>1</v>
      </c>
      <c r="E75" s="2" t="s">
        <v>18</v>
      </c>
      <c r="F75" s="1" t="n">
        <v>0</v>
      </c>
    </row>
    <row r="76" customFormat="false" ht="12.75" hidden="false" customHeight="false" outlineLevel="0" collapsed="false">
      <c r="A76" s="1" t="s">
        <v>201</v>
      </c>
      <c r="B76" s="1" t="s">
        <v>17</v>
      </c>
      <c r="C76" s="1" t="n">
        <v>2021</v>
      </c>
      <c r="D76" s="1" t="n">
        <v>1</v>
      </c>
      <c r="E76" s="2" t="s">
        <v>10</v>
      </c>
      <c r="F76" s="1" t="n">
        <v>0</v>
      </c>
    </row>
    <row r="77" customFormat="false" ht="12.75" hidden="false" customHeight="false" outlineLevel="0" collapsed="false">
      <c r="A77" s="1" t="s">
        <v>202</v>
      </c>
      <c r="B77" s="1" t="s">
        <v>7</v>
      </c>
      <c r="C77" s="1" t="n">
        <v>2021</v>
      </c>
      <c r="D77" s="1" t="n">
        <v>2</v>
      </c>
      <c r="E77" s="2" t="n">
        <v>5</v>
      </c>
      <c r="F77" s="1" t="n">
        <v>2</v>
      </c>
    </row>
    <row r="78" customFormat="false" ht="12.75" hidden="false" customHeight="false" outlineLevel="0" collapsed="false">
      <c r="A78" s="1" t="s">
        <v>203</v>
      </c>
      <c r="B78" s="1" t="s">
        <v>17</v>
      </c>
      <c r="C78" s="1" t="n">
        <v>2021</v>
      </c>
      <c r="D78" s="1" t="n">
        <v>1</v>
      </c>
      <c r="E78" s="2" t="n">
        <v>5</v>
      </c>
      <c r="F78" s="1" t="n">
        <v>0</v>
      </c>
    </row>
    <row r="79" customFormat="false" ht="12.75" hidden="false" customHeight="false" outlineLevel="0" collapsed="false">
      <c r="A79" s="1" t="s">
        <v>204</v>
      </c>
      <c r="B79" s="1" t="s">
        <v>115</v>
      </c>
      <c r="C79" s="1" t="n">
        <v>2021</v>
      </c>
      <c r="D79" s="1" t="n">
        <v>1</v>
      </c>
      <c r="E79" s="2" t="n">
        <v>5</v>
      </c>
      <c r="F79" s="1" t="n">
        <v>1</v>
      </c>
    </row>
    <row r="80" customFormat="false" ht="12.75" hidden="false" customHeight="false" outlineLevel="0" collapsed="false">
      <c r="A80" s="1" t="s">
        <v>205</v>
      </c>
      <c r="B80" s="1" t="s">
        <v>65</v>
      </c>
      <c r="C80" s="1" t="n">
        <v>2021</v>
      </c>
      <c r="D80" s="1" t="n">
        <v>1</v>
      </c>
      <c r="E80" s="2" t="s">
        <v>18</v>
      </c>
      <c r="F80" s="1" t="n">
        <v>1</v>
      </c>
    </row>
    <row r="81" customFormat="false" ht="12.75" hidden="false" customHeight="false" outlineLevel="0" collapsed="false">
      <c r="A81" s="1" t="s">
        <v>206</v>
      </c>
      <c r="B81" s="1" t="s">
        <v>146</v>
      </c>
      <c r="C81" s="1" t="n">
        <v>2021</v>
      </c>
      <c r="D81" s="1" t="n">
        <v>3</v>
      </c>
      <c r="E81" s="2" t="s">
        <v>10</v>
      </c>
      <c r="F81" s="1" t="n">
        <v>1</v>
      </c>
    </row>
    <row r="82" customFormat="false" ht="12.75" hidden="false" customHeight="false" outlineLevel="0" collapsed="false">
      <c r="A82" s="1" t="s">
        <v>207</v>
      </c>
      <c r="B82" s="1" t="s">
        <v>146</v>
      </c>
      <c r="C82" s="1" t="n">
        <v>2021</v>
      </c>
      <c r="D82" s="1" t="n">
        <v>2</v>
      </c>
      <c r="E82" s="2" t="s">
        <v>10</v>
      </c>
      <c r="F82" s="1" t="n">
        <v>1</v>
      </c>
    </row>
    <row r="83" customFormat="false" ht="12.75" hidden="false" customHeight="false" outlineLevel="0" collapsed="false">
      <c r="A83" s="1" t="s">
        <v>166</v>
      </c>
      <c r="B83" s="1" t="s">
        <v>17</v>
      </c>
      <c r="C83" s="1" t="n">
        <v>2021</v>
      </c>
      <c r="D83" s="1" t="n">
        <v>1</v>
      </c>
      <c r="E83" s="2" t="n">
        <v>5</v>
      </c>
      <c r="F83" s="1" t="n">
        <v>4</v>
      </c>
    </row>
    <row r="84" customFormat="false" ht="12.75" hidden="false" customHeight="false" outlineLevel="0" collapsed="false">
      <c r="A84" s="1" t="s">
        <v>100</v>
      </c>
      <c r="B84" s="1" t="s">
        <v>17</v>
      </c>
      <c r="C84" s="1" t="n">
        <v>2021</v>
      </c>
      <c r="D84" s="1" t="n">
        <v>4</v>
      </c>
      <c r="E84" s="2" t="n">
        <v>5</v>
      </c>
      <c r="F84" s="1" t="n">
        <v>4</v>
      </c>
    </row>
    <row r="85" customFormat="false" ht="12.75" hidden="false" customHeight="false" outlineLevel="0" collapsed="false">
      <c r="A85" s="1" t="s">
        <v>208</v>
      </c>
      <c r="B85" s="1" t="s">
        <v>17</v>
      </c>
      <c r="C85" s="1" t="n">
        <v>2021</v>
      </c>
      <c r="D85" s="1" t="n">
        <v>1</v>
      </c>
      <c r="E85" s="2" t="n">
        <v>5</v>
      </c>
      <c r="F85" s="1" t="n">
        <v>1</v>
      </c>
    </row>
    <row r="86" customFormat="false" ht="12.75" hidden="false" customHeight="false" outlineLevel="0" collapsed="false">
      <c r="A86" s="1" t="s">
        <v>102</v>
      </c>
      <c r="B86" s="1" t="s">
        <v>7</v>
      </c>
      <c r="C86" s="1" t="n">
        <v>2021</v>
      </c>
      <c r="D86" s="1" t="n">
        <v>1</v>
      </c>
      <c r="E86" s="2" t="n">
        <v>5</v>
      </c>
      <c r="F86" s="1" t="n">
        <v>5</v>
      </c>
    </row>
    <row r="87" customFormat="false" ht="12.75" hidden="false" customHeight="false" outlineLevel="0" collapsed="false">
      <c r="A87" s="1" t="s">
        <v>62</v>
      </c>
      <c r="B87" s="1" t="s">
        <v>7</v>
      </c>
      <c r="C87" s="1" t="n">
        <v>2021</v>
      </c>
      <c r="D87" s="1" t="n">
        <v>1</v>
      </c>
      <c r="E87" s="2" t="n">
        <v>5</v>
      </c>
      <c r="F87" s="1" t="n">
        <v>6</v>
      </c>
    </row>
    <row r="88" customFormat="false" ht="12.75" hidden="false" customHeight="false" outlineLevel="0" collapsed="false">
      <c r="A88" s="1" t="s">
        <v>209</v>
      </c>
      <c r="B88" s="1" t="s">
        <v>15</v>
      </c>
      <c r="C88" s="1" t="n">
        <v>2021</v>
      </c>
      <c r="D88" s="1" t="n">
        <v>1</v>
      </c>
      <c r="E88" s="2" t="n">
        <v>5</v>
      </c>
      <c r="F88" s="1" t="n">
        <v>3</v>
      </c>
    </row>
    <row r="89" customFormat="false" ht="12.75" hidden="false" customHeight="false" outlineLevel="0" collapsed="false">
      <c r="A89" s="1" t="s">
        <v>210</v>
      </c>
      <c r="B89" s="1" t="s">
        <v>44</v>
      </c>
      <c r="C89" s="1" t="n">
        <v>2021</v>
      </c>
      <c r="D89" s="1" t="n">
        <v>1</v>
      </c>
      <c r="E89" s="2" t="n">
        <v>6</v>
      </c>
      <c r="F89" s="1" t="n">
        <v>0</v>
      </c>
    </row>
    <row r="90" customFormat="false" ht="12.75" hidden="false" customHeight="false" outlineLevel="0" collapsed="false">
      <c r="A90" s="1" t="s">
        <v>104</v>
      </c>
      <c r="B90" s="1" t="s">
        <v>44</v>
      </c>
      <c r="C90" s="1" t="n">
        <v>2021</v>
      </c>
      <c r="D90" s="1" t="n">
        <v>1</v>
      </c>
      <c r="E90" s="2" t="n">
        <v>5</v>
      </c>
      <c r="F90" s="1" t="n">
        <v>2</v>
      </c>
    </row>
    <row r="91" customFormat="false" ht="12.75" hidden="false" customHeight="false" outlineLevel="0" collapsed="false">
      <c r="A91" s="1" t="s">
        <v>211</v>
      </c>
      <c r="B91" s="1" t="s">
        <v>44</v>
      </c>
      <c r="C91" s="1" t="n">
        <v>2021</v>
      </c>
      <c r="D91" s="1" t="n">
        <v>2</v>
      </c>
      <c r="E91" s="2" t="n">
        <v>5</v>
      </c>
      <c r="F91" s="1" t="n">
        <v>5</v>
      </c>
    </row>
    <row r="92" customFormat="false" ht="12.75" hidden="false" customHeight="false" outlineLevel="0" collapsed="false">
      <c r="A92" s="1" t="s">
        <v>124</v>
      </c>
      <c r="B92" s="1" t="s">
        <v>17</v>
      </c>
      <c r="C92" s="1" t="n">
        <v>2021</v>
      </c>
      <c r="D92" s="1" t="n">
        <v>1</v>
      </c>
      <c r="E92" s="2" t="n">
        <v>5</v>
      </c>
      <c r="F92" s="1" t="n">
        <v>4</v>
      </c>
    </row>
    <row r="93" customFormat="false" ht="12.75" hidden="false" customHeight="false" outlineLevel="0" collapsed="false">
      <c r="A93" s="1" t="s">
        <v>168</v>
      </c>
      <c r="B93" s="1" t="s">
        <v>146</v>
      </c>
      <c r="C93" s="1" t="n">
        <v>2021</v>
      </c>
      <c r="D93" s="1" t="n">
        <v>1</v>
      </c>
      <c r="E93" s="2" t="n">
        <v>5</v>
      </c>
      <c r="F93" s="1" t="n">
        <v>4</v>
      </c>
    </row>
    <row r="94" customFormat="false" ht="12.75" hidden="false" customHeight="false" outlineLevel="0" collapsed="false">
      <c r="A94" s="1" t="s">
        <v>169</v>
      </c>
      <c r="B94" s="1" t="s">
        <v>146</v>
      </c>
      <c r="C94" s="1" t="n">
        <v>2021</v>
      </c>
      <c r="D94" s="1" t="n">
        <v>1</v>
      </c>
      <c r="E94" s="2" t="n">
        <v>5</v>
      </c>
      <c r="F94" s="1" t="n">
        <v>5</v>
      </c>
    </row>
    <row r="95" customFormat="false" ht="12.75" hidden="false" customHeight="false" outlineLevel="0" collapsed="false">
      <c r="A95" s="1" t="s">
        <v>170</v>
      </c>
      <c r="B95" s="1" t="s">
        <v>146</v>
      </c>
      <c r="C95" s="1" t="n">
        <v>2021</v>
      </c>
      <c r="D95" s="1" t="n">
        <v>3</v>
      </c>
      <c r="E95" s="2" t="n">
        <v>5</v>
      </c>
      <c r="F95" s="1" t="n">
        <v>3</v>
      </c>
    </row>
    <row r="96" customFormat="false" ht="12.75" hidden="false" customHeight="false" outlineLevel="0" collapsed="false">
      <c r="A96" s="1" t="s">
        <v>212</v>
      </c>
      <c r="B96" s="1" t="s">
        <v>44</v>
      </c>
      <c r="C96" s="1" t="n">
        <v>2021</v>
      </c>
      <c r="D96" s="1" t="n">
        <v>2</v>
      </c>
      <c r="E96" s="2" t="n">
        <v>5</v>
      </c>
      <c r="F96" s="1" t="n">
        <v>1</v>
      </c>
    </row>
    <row r="97" customFormat="false" ht="12.75" hidden="false" customHeight="false" outlineLevel="0" collapsed="false">
      <c r="A97" s="1" t="s">
        <v>213</v>
      </c>
      <c r="B97" s="1" t="s">
        <v>15</v>
      </c>
      <c r="C97" s="1" t="n">
        <v>2021</v>
      </c>
      <c r="D97" s="1" t="n">
        <v>1</v>
      </c>
      <c r="E97" s="2" t="n">
        <v>5</v>
      </c>
      <c r="F97" s="1" t="n">
        <v>1</v>
      </c>
    </row>
    <row r="98" customFormat="false" ht="12.75" hidden="false" customHeight="false" outlineLevel="0" collapsed="false">
      <c r="A98" s="1" t="s">
        <v>214</v>
      </c>
      <c r="B98" s="1" t="s">
        <v>17</v>
      </c>
      <c r="C98" s="1" t="n">
        <v>2021</v>
      </c>
      <c r="D98" s="1" t="n">
        <v>1</v>
      </c>
      <c r="E98" s="2" t="n">
        <v>3</v>
      </c>
      <c r="F98" s="1" t="n">
        <v>0</v>
      </c>
    </row>
    <row r="99" customFormat="false" ht="12.75" hidden="false" customHeight="false" outlineLevel="0" collapsed="false">
      <c r="A99" s="1" t="s">
        <v>188</v>
      </c>
      <c r="B99" s="1" t="s">
        <v>17</v>
      </c>
      <c r="C99" s="1" t="n">
        <v>2021</v>
      </c>
      <c r="D99" s="1" t="n">
        <v>1</v>
      </c>
      <c r="E99" s="2" t="n">
        <v>5</v>
      </c>
      <c r="F99" s="1" t="n">
        <v>4</v>
      </c>
    </row>
    <row r="100" customFormat="false" ht="12.75" hidden="false" customHeight="false" outlineLevel="0" collapsed="false">
      <c r="A100" s="1" t="s">
        <v>128</v>
      </c>
      <c r="B100" s="1" t="s">
        <v>17</v>
      </c>
      <c r="C100" s="1" t="n">
        <v>2021</v>
      </c>
      <c r="D100" s="1" t="n">
        <v>1</v>
      </c>
      <c r="E100" s="2" t="s">
        <v>18</v>
      </c>
      <c r="F100" s="1" t="n">
        <v>0</v>
      </c>
    </row>
    <row r="101" customFormat="false" ht="12.75" hidden="false" customHeight="false" outlineLevel="0" collapsed="false">
      <c r="A101" s="1" t="s">
        <v>215</v>
      </c>
      <c r="B101" s="1" t="s">
        <v>115</v>
      </c>
      <c r="C101" s="1" t="n">
        <v>2022</v>
      </c>
      <c r="D101" s="1" t="n">
        <v>1</v>
      </c>
      <c r="E101" s="2" t="n">
        <v>5</v>
      </c>
      <c r="F101" s="1" t="n">
        <v>1</v>
      </c>
    </row>
    <row r="102" customFormat="false" ht="12.75" hidden="false" customHeight="false" outlineLevel="0" collapsed="false">
      <c r="A102" s="1" t="s">
        <v>163</v>
      </c>
      <c r="B102" s="1" t="s">
        <v>146</v>
      </c>
      <c r="C102" s="1" t="n">
        <v>2022</v>
      </c>
      <c r="D102" s="1" t="n">
        <v>4</v>
      </c>
      <c r="E102" s="2" t="s">
        <v>18</v>
      </c>
      <c r="F102" s="1" t="n">
        <v>0</v>
      </c>
    </row>
    <row r="103" customFormat="false" ht="12.75" hidden="false" customHeight="false" outlineLevel="0" collapsed="false">
      <c r="A103" s="1" t="s">
        <v>216</v>
      </c>
      <c r="B103" s="1" t="s">
        <v>200</v>
      </c>
      <c r="C103" s="1" t="n">
        <v>2022</v>
      </c>
      <c r="D103" s="1" t="n">
        <v>1</v>
      </c>
      <c r="E103" s="2" t="s">
        <v>18</v>
      </c>
      <c r="F103" s="1" t="n">
        <v>0</v>
      </c>
    </row>
    <row r="104" customFormat="false" ht="12.75" hidden="false" customHeight="false" outlineLevel="0" collapsed="false">
      <c r="A104" s="1" t="s">
        <v>118</v>
      </c>
      <c r="B104" s="1" t="s">
        <v>15</v>
      </c>
      <c r="C104" s="1" t="n">
        <v>2022</v>
      </c>
      <c r="D104" s="1" t="n">
        <v>3</v>
      </c>
      <c r="E104" s="2" t="n">
        <v>5</v>
      </c>
      <c r="F104" s="1" t="n">
        <v>1</v>
      </c>
    </row>
    <row r="105" customFormat="false" ht="12.75" hidden="false" customHeight="false" outlineLevel="0" collapsed="false">
      <c r="A105" s="1" t="s">
        <v>195</v>
      </c>
      <c r="B105" s="1" t="s">
        <v>17</v>
      </c>
      <c r="C105" s="1" t="n">
        <v>2022</v>
      </c>
      <c r="D105" s="1" t="n">
        <v>3</v>
      </c>
      <c r="E105" s="2" t="s">
        <v>10</v>
      </c>
      <c r="F105" s="1" t="n">
        <v>1</v>
      </c>
    </row>
    <row r="106" customFormat="false" ht="12.75" hidden="false" customHeight="false" outlineLevel="0" collapsed="false">
      <c r="A106" s="1" t="s">
        <v>197</v>
      </c>
      <c r="B106" s="1" t="s">
        <v>44</v>
      </c>
      <c r="C106" s="1" t="n">
        <v>2022</v>
      </c>
      <c r="D106" s="1" t="n">
        <v>2</v>
      </c>
      <c r="E106" s="2" t="n">
        <v>5</v>
      </c>
      <c r="F106" s="1" t="n">
        <v>1</v>
      </c>
    </row>
    <row r="107" customFormat="false" ht="12.75" hidden="false" customHeight="false" outlineLevel="0" collapsed="false">
      <c r="A107" s="1" t="s">
        <v>217</v>
      </c>
      <c r="B107" s="1" t="s">
        <v>200</v>
      </c>
      <c r="C107" s="1" t="n">
        <v>2022</v>
      </c>
      <c r="D107" s="1" t="n">
        <v>1</v>
      </c>
      <c r="E107" s="2" t="s">
        <v>18</v>
      </c>
      <c r="F107" s="1" t="n">
        <v>0</v>
      </c>
    </row>
    <row r="108" customFormat="false" ht="12.75" hidden="false" customHeight="false" outlineLevel="0" collapsed="false">
      <c r="A108" s="1" t="s">
        <v>218</v>
      </c>
      <c r="B108" s="1" t="s">
        <v>7</v>
      </c>
      <c r="C108" s="1" t="n">
        <v>2022</v>
      </c>
      <c r="D108" s="1" t="n">
        <v>1</v>
      </c>
      <c r="E108" s="2" t="s">
        <v>18</v>
      </c>
      <c r="F108" s="1" t="n">
        <v>0</v>
      </c>
    </row>
    <row r="109" customFormat="false" ht="12.75" hidden="false" customHeight="false" outlineLevel="0" collapsed="false">
      <c r="A109" s="1" t="s">
        <v>219</v>
      </c>
      <c r="B109" s="1" t="s">
        <v>115</v>
      </c>
      <c r="C109" s="1" t="n">
        <v>2022</v>
      </c>
      <c r="D109" s="1" t="n">
        <v>1</v>
      </c>
      <c r="E109" s="2" t="n">
        <v>5</v>
      </c>
      <c r="F109" s="1" t="n">
        <v>0</v>
      </c>
    </row>
    <row r="110" customFormat="false" ht="12.75" hidden="false" customHeight="false" outlineLevel="0" collapsed="false">
      <c r="A110" s="1" t="s">
        <v>122</v>
      </c>
      <c r="B110" s="1" t="s">
        <v>7</v>
      </c>
      <c r="C110" s="1" t="n">
        <v>2022</v>
      </c>
      <c r="D110" s="1" t="n">
        <v>2</v>
      </c>
      <c r="E110" s="2" t="s">
        <v>10</v>
      </c>
      <c r="F110" s="1" t="n">
        <v>1</v>
      </c>
    </row>
    <row r="111" customFormat="false" ht="12.75" hidden="false" customHeight="false" outlineLevel="0" collapsed="false">
      <c r="A111" s="1" t="s">
        <v>220</v>
      </c>
      <c r="B111" s="1" t="s">
        <v>15</v>
      </c>
      <c r="C111" s="1" t="n">
        <v>2022</v>
      </c>
      <c r="D111" s="1" t="n">
        <v>1</v>
      </c>
      <c r="E111" s="2" t="n">
        <v>5</v>
      </c>
      <c r="F111" s="1" t="n">
        <v>1</v>
      </c>
    </row>
    <row r="112" customFormat="false" ht="12.75" hidden="false" customHeight="false" outlineLevel="0" collapsed="false">
      <c r="A112" s="1" t="s">
        <v>221</v>
      </c>
      <c r="B112" s="1" t="s">
        <v>146</v>
      </c>
      <c r="C112" s="1" t="n">
        <v>2022</v>
      </c>
      <c r="D112" s="1" t="n">
        <v>2</v>
      </c>
      <c r="E112" s="2" t="n">
        <v>5</v>
      </c>
      <c r="F112" s="1" t="n">
        <v>0</v>
      </c>
    </row>
    <row r="113" customFormat="false" ht="12.75" hidden="false" customHeight="false" outlineLevel="0" collapsed="false">
      <c r="A113" s="1" t="s">
        <v>222</v>
      </c>
      <c r="B113" s="1" t="s">
        <v>15</v>
      </c>
      <c r="C113" s="1" t="n">
        <v>2022</v>
      </c>
      <c r="D113" s="1" t="n">
        <v>1</v>
      </c>
      <c r="E113" s="2" t="n">
        <v>5</v>
      </c>
      <c r="F113" s="1" t="n">
        <v>0</v>
      </c>
    </row>
    <row r="114" customFormat="false" ht="12.75" hidden="false" customHeight="false" outlineLevel="0" collapsed="false">
      <c r="A114" s="1" t="s">
        <v>168</v>
      </c>
      <c r="B114" s="1" t="s">
        <v>146</v>
      </c>
      <c r="C114" s="1" t="n">
        <v>2022</v>
      </c>
      <c r="D114" s="1" t="n">
        <v>1</v>
      </c>
      <c r="E114" s="2" t="s">
        <v>10</v>
      </c>
      <c r="F114" s="1" t="n">
        <v>1</v>
      </c>
    </row>
    <row r="115" customFormat="false" ht="12.75" hidden="false" customHeight="false" outlineLevel="0" collapsed="false">
      <c r="A115" s="1" t="s">
        <v>170</v>
      </c>
      <c r="B115" s="1" t="s">
        <v>146</v>
      </c>
      <c r="C115" s="1" t="n">
        <v>2022</v>
      </c>
      <c r="D115" s="1" t="n">
        <v>4</v>
      </c>
      <c r="E115" s="2" t="n">
        <v>5</v>
      </c>
      <c r="F115" s="1" t="n">
        <v>2</v>
      </c>
    </row>
    <row r="116" customFormat="false" ht="12.75" hidden="false" customHeight="false" outlineLevel="0" collapsed="false">
      <c r="A116" s="1" t="s">
        <v>223</v>
      </c>
      <c r="B116" s="1" t="s">
        <v>15</v>
      </c>
      <c r="C116" s="1" t="n">
        <v>2022</v>
      </c>
      <c r="D116" s="1" t="n">
        <v>1</v>
      </c>
      <c r="E116" s="2" t="n">
        <v>5</v>
      </c>
      <c r="F116" s="1" t="n">
        <v>1</v>
      </c>
    </row>
    <row r="117" customFormat="false" ht="12.75" hidden="false" customHeight="false" outlineLevel="0" collapsed="false">
      <c r="A117" s="1" t="s">
        <v>224</v>
      </c>
      <c r="B117" s="1" t="s">
        <v>146</v>
      </c>
      <c r="C117" s="1" t="n">
        <v>2022</v>
      </c>
      <c r="D117" s="1" t="n">
        <v>1</v>
      </c>
      <c r="E117" s="2" t="n">
        <v>5</v>
      </c>
      <c r="F117" s="1" t="n">
        <v>1</v>
      </c>
    </row>
    <row r="118" customFormat="false" ht="12.75" hidden="false" customHeight="false" outlineLevel="0" collapsed="false">
      <c r="A118" s="1" t="s">
        <v>127</v>
      </c>
      <c r="B118" s="1" t="s">
        <v>17</v>
      </c>
      <c r="C118" s="1" t="n">
        <v>2022</v>
      </c>
      <c r="D118" s="1" t="n">
        <v>2</v>
      </c>
      <c r="E118" s="2" t="n">
        <v>5</v>
      </c>
      <c r="F118" s="1" t="n">
        <v>0</v>
      </c>
    </row>
    <row r="119" customFormat="false" ht="12.75" hidden="false" customHeight="false" outlineLevel="0" collapsed="false">
      <c r="A119" s="1" t="s">
        <v>225</v>
      </c>
      <c r="B119" s="1" t="s">
        <v>146</v>
      </c>
      <c r="C119" s="1" t="n">
        <v>2022</v>
      </c>
      <c r="D119" s="1" t="n">
        <v>1</v>
      </c>
      <c r="E119" s="2" t="n">
        <v>5</v>
      </c>
      <c r="F119" s="1" t="n">
        <v>1</v>
      </c>
    </row>
    <row r="120" customFormat="false" ht="12.75" hidden="false" customHeight="false" outlineLevel="0" collapsed="false">
      <c r="A120" s="1" t="s">
        <v>226</v>
      </c>
      <c r="B120" s="1" t="s">
        <v>44</v>
      </c>
      <c r="C120" s="1" t="n">
        <v>2023</v>
      </c>
      <c r="D120" s="1" t="n">
        <v>2</v>
      </c>
      <c r="E120" s="2" t="n">
        <v>5</v>
      </c>
      <c r="F120" s="1" t="n">
        <v>1</v>
      </c>
    </row>
    <row r="121" customFormat="false" ht="12.75" hidden="false" customHeight="false" outlineLevel="0" collapsed="false">
      <c r="A121" s="1" t="s">
        <v>227</v>
      </c>
      <c r="B121" s="1" t="s">
        <v>15</v>
      </c>
      <c r="C121" s="2" t="s">
        <v>228</v>
      </c>
      <c r="D121" s="1" t="n">
        <v>2</v>
      </c>
      <c r="E121" s="2" t="s">
        <v>10</v>
      </c>
      <c r="F121" s="1" t="n">
        <v>0</v>
      </c>
    </row>
    <row r="122" customFormat="false" ht="12.75" hidden="false" customHeight="false" outlineLevel="0" collapsed="false">
      <c r="A122" s="1" t="s">
        <v>21</v>
      </c>
      <c r="B122" s="1" t="s">
        <v>17</v>
      </c>
      <c r="C122" s="2" t="s">
        <v>228</v>
      </c>
      <c r="D122" s="1" t="n">
        <v>1</v>
      </c>
      <c r="E122" s="2" t="n">
        <v>3</v>
      </c>
      <c r="F122" s="1" t="n">
        <v>0</v>
      </c>
    </row>
  </sheetData>
  <autoFilter ref="A1:F122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  <tableParts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B160E"/>
    <pageSetUpPr fitToPage="false"/>
  </sheetPr>
  <dimension ref="A1:Q1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191" activeCellId="1" sqref="A1:G48 B191"/>
    </sheetView>
  </sheetViews>
  <sheetFormatPr defaultColWidth="14.640625" defaultRowHeight="12.75" zeroHeight="false" outlineLevelRow="0" outlineLevelCol="0"/>
  <cols>
    <col collapsed="false" customWidth="true" hidden="false" outlineLevel="0" max="1" min="1" style="1" width="14.43"/>
    <col collapsed="false" customWidth="true" hidden="false" outlineLevel="0" max="2" min="2" style="1" width="46.42"/>
    <col collapsed="false" customWidth="true" hidden="false" outlineLevel="0" max="7" min="3" style="1" width="11.42"/>
    <col collapsed="false" customWidth="true" hidden="false" outlineLevel="0" max="8" min="8" style="1" width="12.57"/>
    <col collapsed="false" customWidth="true" hidden="false" outlineLevel="0" max="257" min="9" style="1" width="11.42"/>
  </cols>
  <sheetData>
    <row r="1" s="4" customFormat="true" ht="12.75" hidden="false" customHeight="false" outlineLevel="0" collapsed="false">
      <c r="A1" s="3" t="s">
        <v>229</v>
      </c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</row>
    <row r="2" customFormat="false" ht="12.75" hidden="false" customHeight="false" outlineLevel="0" collapsed="false">
      <c r="A2" s="1" t="s">
        <v>230</v>
      </c>
      <c r="B2" s="1" t="s">
        <v>231</v>
      </c>
      <c r="C2" s="2" t="s">
        <v>228</v>
      </c>
      <c r="D2" s="1" t="n">
        <v>2</v>
      </c>
      <c r="E2" s="1" t="n">
        <v>2</v>
      </c>
      <c r="F2" s="1" t="n">
        <v>1</v>
      </c>
    </row>
    <row r="3" customFormat="false" ht="12.75" hidden="false" customHeight="false" outlineLevel="0" collapsed="false">
      <c r="A3" s="1" t="s">
        <v>230</v>
      </c>
      <c r="B3" s="1" t="s">
        <v>232</v>
      </c>
      <c r="C3" s="2" t="s">
        <v>228</v>
      </c>
      <c r="D3" s="1" t="n">
        <v>3</v>
      </c>
      <c r="E3" s="1" t="n">
        <v>2</v>
      </c>
      <c r="F3" s="1" t="n">
        <v>1</v>
      </c>
      <c r="H3" s="3" t="s">
        <v>233</v>
      </c>
      <c r="I3" s="3" t="s">
        <v>12</v>
      </c>
    </row>
    <row r="4" customFormat="false" ht="12.75" hidden="false" customHeight="false" outlineLevel="0" collapsed="false">
      <c r="A4" s="1" t="s">
        <v>230</v>
      </c>
      <c r="B4" s="1" t="s">
        <v>234</v>
      </c>
      <c r="C4" s="2" t="s">
        <v>235</v>
      </c>
      <c r="D4" s="1" t="n">
        <v>1</v>
      </c>
      <c r="E4" s="1" t="n">
        <v>7</v>
      </c>
      <c r="F4" s="1" t="n">
        <v>2</v>
      </c>
      <c r="H4" s="1" t="n">
        <f aca="false">SUM(D2:D997)</f>
        <v>441</v>
      </c>
      <c r="I4" s="1" t="n">
        <f aca="false">Tintos!H4+H4+Brancos!H4+Outros!I4</f>
        <v>902</v>
      </c>
    </row>
    <row r="5" customFormat="false" ht="12.75" hidden="false" customHeight="false" outlineLevel="0" collapsed="false">
      <c r="A5" s="1" t="s">
        <v>230</v>
      </c>
      <c r="B5" s="1" t="s">
        <v>236</v>
      </c>
      <c r="C5" s="2" t="s">
        <v>235</v>
      </c>
      <c r="D5" s="1" t="n">
        <v>1</v>
      </c>
      <c r="E5" s="1" t="n">
        <v>7</v>
      </c>
      <c r="F5" s="1" t="n">
        <v>1</v>
      </c>
    </row>
    <row r="6" customFormat="false" ht="12.75" hidden="false" customHeight="false" outlineLevel="0" collapsed="false">
      <c r="A6" s="1" t="s">
        <v>230</v>
      </c>
      <c r="B6" s="1" t="s">
        <v>237</v>
      </c>
      <c r="C6" s="2" t="s">
        <v>235</v>
      </c>
      <c r="D6" s="1" t="n">
        <v>1</v>
      </c>
      <c r="E6" s="1" t="n">
        <v>7</v>
      </c>
      <c r="F6" s="1" t="n">
        <v>2</v>
      </c>
    </row>
    <row r="7" customFormat="false" ht="12.75" hidden="false" customHeight="false" outlineLevel="0" collapsed="false">
      <c r="A7" s="1" t="s">
        <v>230</v>
      </c>
      <c r="B7" s="1" t="s">
        <v>238</v>
      </c>
      <c r="C7" s="2" t="s">
        <v>235</v>
      </c>
      <c r="D7" s="1" t="n">
        <v>1</v>
      </c>
      <c r="E7" s="1" t="n">
        <v>7</v>
      </c>
      <c r="F7" s="1" t="n">
        <v>1</v>
      </c>
    </row>
    <row r="8" customFormat="false" ht="12.75" hidden="false" customHeight="false" outlineLevel="0" collapsed="false">
      <c r="A8" s="1" t="s">
        <v>239</v>
      </c>
      <c r="B8" s="1" t="s">
        <v>240</v>
      </c>
      <c r="C8" s="1" t="n">
        <v>1964</v>
      </c>
      <c r="D8" s="1" t="n">
        <v>3</v>
      </c>
      <c r="E8" s="1" t="n">
        <v>2</v>
      </c>
      <c r="F8" s="1" t="n">
        <v>3</v>
      </c>
    </row>
    <row r="9" customFormat="false" ht="12.75" hidden="false" customHeight="false" outlineLevel="0" collapsed="false">
      <c r="A9" s="1" t="s">
        <v>239</v>
      </c>
      <c r="B9" s="1" t="s">
        <v>241</v>
      </c>
      <c r="C9" s="1" t="n">
        <v>2003</v>
      </c>
      <c r="D9" s="1" t="n">
        <v>1</v>
      </c>
      <c r="E9" s="1" t="n">
        <v>6</v>
      </c>
      <c r="F9" s="1" t="n">
        <v>0</v>
      </c>
      <c r="H9" s="0"/>
      <c r="I9" s="0"/>
      <c r="J9" s="0"/>
      <c r="K9" s="0"/>
      <c r="L9" s="0"/>
      <c r="M9" s="0"/>
      <c r="N9" s="0"/>
      <c r="O9" s="0"/>
      <c r="P9" s="0"/>
      <c r="Q9" s="0"/>
    </row>
    <row r="10" customFormat="false" ht="12.75" hidden="false" customHeight="false" outlineLevel="0" collapsed="false">
      <c r="A10" s="1" t="s">
        <v>239</v>
      </c>
      <c r="B10" s="1" t="s">
        <v>241</v>
      </c>
      <c r="C10" s="1" t="n">
        <v>2005</v>
      </c>
      <c r="D10" s="1" t="n">
        <v>1</v>
      </c>
      <c r="E10" s="1" t="n">
        <v>6</v>
      </c>
      <c r="F10" s="1" t="n">
        <v>0</v>
      </c>
      <c r="H10" s="0"/>
      <c r="I10" s="0"/>
      <c r="J10" s="0"/>
      <c r="K10" s="0"/>
      <c r="L10" s="0"/>
      <c r="M10" s="0"/>
      <c r="N10" s="0"/>
      <c r="O10" s="0"/>
      <c r="P10" s="0"/>
      <c r="Q10" s="0"/>
    </row>
    <row r="11" customFormat="false" ht="12.75" hidden="false" customHeight="false" outlineLevel="0" collapsed="false">
      <c r="A11" s="1" t="s">
        <v>239</v>
      </c>
      <c r="B11" s="1" t="s">
        <v>241</v>
      </c>
      <c r="C11" s="1" t="n">
        <v>2007</v>
      </c>
      <c r="D11" s="1" t="n">
        <v>1</v>
      </c>
      <c r="E11" s="1" t="n">
        <v>6</v>
      </c>
      <c r="F11" s="1" t="n">
        <v>0</v>
      </c>
      <c r="H11" s="0"/>
      <c r="I11" s="0"/>
      <c r="J11" s="0"/>
      <c r="K11" s="0"/>
      <c r="L11" s="0"/>
      <c r="M11" s="0"/>
      <c r="N11" s="0"/>
      <c r="O11" s="0"/>
      <c r="P11" s="0"/>
      <c r="Q11" s="0"/>
    </row>
    <row r="12" customFormat="false" ht="12.75" hidden="false" customHeight="false" outlineLevel="0" collapsed="false">
      <c r="A12" s="1" t="s">
        <v>239</v>
      </c>
      <c r="B12" s="1" t="s">
        <v>241</v>
      </c>
      <c r="C12" s="1" t="n">
        <v>2011</v>
      </c>
      <c r="D12" s="1" t="n">
        <v>1</v>
      </c>
      <c r="E12" s="1" t="n">
        <v>6</v>
      </c>
      <c r="F12" s="1" t="n">
        <v>0</v>
      </c>
      <c r="H12" s="0"/>
      <c r="I12" s="0"/>
      <c r="J12" s="0"/>
      <c r="K12" s="0"/>
      <c r="L12" s="0"/>
      <c r="M12" s="0"/>
      <c r="N12" s="0"/>
      <c r="O12" s="0"/>
      <c r="P12" s="0"/>
      <c r="Q12" s="0"/>
    </row>
    <row r="13" customFormat="false" ht="12.75" hidden="false" customHeight="false" outlineLevel="0" collapsed="false">
      <c r="A13" s="1" t="s">
        <v>242</v>
      </c>
      <c r="B13" s="1" t="s">
        <v>243</v>
      </c>
      <c r="C13" s="2" t="s">
        <v>244</v>
      </c>
      <c r="D13" s="1" t="n">
        <v>3</v>
      </c>
      <c r="E13" s="1" t="n">
        <v>7</v>
      </c>
      <c r="F13" s="1" t="n">
        <v>1</v>
      </c>
      <c r="H13" s="0"/>
      <c r="I13" s="0"/>
      <c r="J13" s="0"/>
      <c r="K13" s="0"/>
      <c r="L13" s="0"/>
      <c r="M13" s="0"/>
      <c r="N13" s="0"/>
      <c r="O13" s="0"/>
      <c r="P13" s="0"/>
      <c r="Q13" s="0"/>
    </row>
    <row r="14" customFormat="false" ht="12.75" hidden="false" customHeight="false" outlineLevel="0" collapsed="false">
      <c r="A14" s="1" t="s">
        <v>242</v>
      </c>
      <c r="B14" s="1" t="s">
        <v>245</v>
      </c>
      <c r="C14" s="2" t="s">
        <v>244</v>
      </c>
      <c r="D14" s="1" t="n">
        <v>2</v>
      </c>
      <c r="E14" s="1" t="n">
        <v>7</v>
      </c>
      <c r="F14" s="1" t="n">
        <v>0</v>
      </c>
      <c r="H14" s="0"/>
      <c r="I14" s="0"/>
      <c r="J14" s="0"/>
      <c r="K14" s="0"/>
      <c r="L14" s="0"/>
      <c r="M14" s="0"/>
      <c r="N14" s="0"/>
      <c r="O14" s="0"/>
      <c r="P14" s="0"/>
      <c r="Q14" s="0"/>
    </row>
    <row r="15" customFormat="false" ht="12.75" hidden="false" customHeight="false" outlineLevel="0" collapsed="false">
      <c r="A15" s="1" t="s">
        <v>242</v>
      </c>
      <c r="B15" s="1" t="s">
        <v>246</v>
      </c>
      <c r="C15" s="2" t="s">
        <v>247</v>
      </c>
      <c r="D15" s="1" t="n">
        <v>1</v>
      </c>
      <c r="E15" s="1" t="n">
        <v>7</v>
      </c>
      <c r="F15" s="1" t="n">
        <v>1</v>
      </c>
      <c r="H15" s="0"/>
      <c r="I15" s="0"/>
      <c r="J15" s="0"/>
      <c r="K15" s="0"/>
      <c r="L15" s="0"/>
      <c r="M15" s="0"/>
      <c r="N15" s="0"/>
      <c r="O15" s="0"/>
      <c r="P15" s="0"/>
      <c r="Q15" s="0"/>
    </row>
    <row r="16" customFormat="false" ht="12.75" hidden="false" customHeight="false" outlineLevel="0" collapsed="false">
      <c r="A16" s="1" t="s">
        <v>248</v>
      </c>
      <c r="B16" s="1" t="s">
        <v>249</v>
      </c>
      <c r="C16" s="1" t="n">
        <v>2007</v>
      </c>
      <c r="D16" s="1" t="n">
        <v>1</v>
      </c>
      <c r="E16" s="1" t="n">
        <v>7</v>
      </c>
      <c r="F16" s="1" t="n">
        <v>2</v>
      </c>
      <c r="H16" s="0"/>
      <c r="I16" s="0"/>
      <c r="J16" s="0"/>
      <c r="K16" s="0"/>
      <c r="L16" s="0"/>
      <c r="M16" s="0"/>
      <c r="N16" s="0"/>
      <c r="O16" s="0"/>
      <c r="P16" s="0"/>
      <c r="Q16" s="0"/>
    </row>
    <row r="17" customFormat="false" ht="12.75" hidden="false" customHeight="false" outlineLevel="0" collapsed="false">
      <c r="A17" s="1" t="s">
        <v>248</v>
      </c>
      <c r="B17" s="1" t="s">
        <v>249</v>
      </c>
      <c r="C17" s="1" t="n">
        <v>2008</v>
      </c>
      <c r="D17" s="1" t="n">
        <v>2</v>
      </c>
      <c r="E17" s="1" t="n">
        <v>6</v>
      </c>
      <c r="F17" s="1" t="n">
        <v>1</v>
      </c>
      <c r="H17" s="0"/>
      <c r="I17" s="0"/>
      <c r="J17" s="0"/>
      <c r="K17" s="0"/>
      <c r="L17" s="0"/>
      <c r="M17" s="0"/>
      <c r="N17" s="0"/>
      <c r="O17" s="0"/>
      <c r="P17" s="0"/>
      <c r="Q17" s="0"/>
    </row>
    <row r="18" customFormat="false" ht="12.75" hidden="false" customHeight="false" outlineLevel="0" collapsed="false">
      <c r="A18" s="1" t="s">
        <v>248</v>
      </c>
      <c r="B18" s="1" t="s">
        <v>249</v>
      </c>
      <c r="C18" s="1" t="n">
        <v>2009</v>
      </c>
      <c r="D18" s="1" t="n">
        <v>1</v>
      </c>
      <c r="E18" s="1" t="n">
        <v>6</v>
      </c>
      <c r="F18" s="1" t="n">
        <v>1</v>
      </c>
      <c r="H18" s="0"/>
      <c r="I18" s="0"/>
      <c r="J18" s="0"/>
      <c r="K18" s="0"/>
      <c r="L18" s="0"/>
      <c r="M18" s="0"/>
      <c r="N18" s="0"/>
      <c r="O18" s="0"/>
      <c r="P18" s="0"/>
      <c r="Q18" s="0"/>
    </row>
    <row r="19" customFormat="false" ht="12.75" hidden="false" customHeight="false" outlineLevel="0" collapsed="false">
      <c r="A19" s="1" t="s">
        <v>248</v>
      </c>
      <c r="B19" s="1" t="s">
        <v>250</v>
      </c>
      <c r="C19" s="1" t="n">
        <v>2011</v>
      </c>
      <c r="D19" s="1" t="n">
        <v>3</v>
      </c>
      <c r="E19" s="1" t="n">
        <v>7</v>
      </c>
      <c r="F19" s="1" t="n">
        <v>2</v>
      </c>
    </row>
    <row r="20" customFormat="false" ht="12.75" hidden="false" customHeight="false" outlineLevel="0" collapsed="false">
      <c r="A20" s="1" t="s">
        <v>248</v>
      </c>
      <c r="B20" s="1" t="s">
        <v>251</v>
      </c>
      <c r="C20" s="1" t="n">
        <v>2014</v>
      </c>
      <c r="D20" s="1" t="n">
        <v>1</v>
      </c>
      <c r="E20" s="1" t="n">
        <v>7</v>
      </c>
      <c r="F20" s="1" t="n">
        <v>2</v>
      </c>
    </row>
    <row r="21" customFormat="false" ht="12.75" hidden="false" customHeight="false" outlineLevel="0" collapsed="false">
      <c r="A21" s="1" t="s">
        <v>248</v>
      </c>
      <c r="B21" s="1" t="s">
        <v>252</v>
      </c>
      <c r="C21" s="1" t="n">
        <v>2015</v>
      </c>
      <c r="D21" s="1" t="n">
        <v>3</v>
      </c>
      <c r="E21" s="1" t="n">
        <v>7</v>
      </c>
      <c r="F21" s="1" t="n">
        <v>3</v>
      </c>
    </row>
    <row r="22" customFormat="false" ht="12.75" hidden="false" customHeight="false" outlineLevel="0" collapsed="false">
      <c r="A22" s="1" t="s">
        <v>248</v>
      </c>
      <c r="B22" s="1" t="s">
        <v>253</v>
      </c>
      <c r="C22" s="1" t="n">
        <v>2015</v>
      </c>
      <c r="D22" s="1" t="n">
        <v>1</v>
      </c>
      <c r="E22" s="1" t="n">
        <v>7</v>
      </c>
      <c r="F22" s="1" t="n">
        <v>3</v>
      </c>
    </row>
    <row r="23" customFormat="false" ht="12.75" hidden="false" customHeight="false" outlineLevel="0" collapsed="false">
      <c r="A23" s="1" t="s">
        <v>248</v>
      </c>
      <c r="B23" s="1" t="s">
        <v>254</v>
      </c>
      <c r="C23" s="1" t="n">
        <v>2015</v>
      </c>
      <c r="D23" s="1" t="n">
        <v>2</v>
      </c>
      <c r="E23" s="1" t="n">
        <v>7</v>
      </c>
      <c r="F23" s="1" t="n">
        <v>3</v>
      </c>
    </row>
    <row r="24" customFormat="false" ht="12.75" hidden="false" customHeight="false" outlineLevel="0" collapsed="false">
      <c r="A24" s="1" t="s">
        <v>248</v>
      </c>
      <c r="B24" s="1" t="s">
        <v>255</v>
      </c>
      <c r="C24" s="1" t="n">
        <v>2015</v>
      </c>
      <c r="D24" s="1" t="n">
        <v>1</v>
      </c>
      <c r="E24" s="1" t="n">
        <v>7</v>
      </c>
      <c r="F24" s="1" t="n">
        <v>3</v>
      </c>
    </row>
    <row r="25" customFormat="false" ht="12.75" hidden="false" customHeight="false" outlineLevel="0" collapsed="false">
      <c r="A25" s="1" t="s">
        <v>248</v>
      </c>
      <c r="B25" s="1" t="s">
        <v>256</v>
      </c>
      <c r="C25" s="1" t="n">
        <v>2015</v>
      </c>
      <c r="D25" s="1" t="n">
        <v>1</v>
      </c>
      <c r="E25" s="1" t="n">
        <v>6</v>
      </c>
      <c r="F25" s="1" t="n">
        <v>1</v>
      </c>
    </row>
    <row r="26" customFormat="false" ht="12.75" hidden="false" customHeight="false" outlineLevel="0" collapsed="false">
      <c r="A26" s="1" t="s">
        <v>248</v>
      </c>
      <c r="B26" s="1" t="s">
        <v>257</v>
      </c>
      <c r="C26" s="1" t="n">
        <v>2015</v>
      </c>
      <c r="D26" s="1" t="n">
        <v>2</v>
      </c>
      <c r="E26" s="1" t="n">
        <v>7</v>
      </c>
      <c r="F26" s="1" t="n">
        <v>2</v>
      </c>
    </row>
    <row r="27" customFormat="false" ht="12.75" hidden="false" customHeight="false" outlineLevel="0" collapsed="false">
      <c r="A27" s="1" t="s">
        <v>248</v>
      </c>
      <c r="B27" s="1" t="s">
        <v>258</v>
      </c>
      <c r="C27" s="1" t="n">
        <v>2016</v>
      </c>
      <c r="D27" s="1" t="n">
        <v>1</v>
      </c>
      <c r="E27" s="1" t="n">
        <v>7</v>
      </c>
      <c r="F27" s="1" t="n">
        <v>3</v>
      </c>
    </row>
    <row r="28" customFormat="false" ht="12.75" hidden="false" customHeight="false" outlineLevel="0" collapsed="false">
      <c r="A28" s="1" t="s">
        <v>248</v>
      </c>
      <c r="B28" s="1" t="s">
        <v>259</v>
      </c>
      <c r="C28" s="1" t="n">
        <v>2016</v>
      </c>
      <c r="D28" s="1" t="n">
        <v>2</v>
      </c>
      <c r="E28" s="1" t="n">
        <v>7</v>
      </c>
      <c r="F28" s="1" t="n">
        <v>0</v>
      </c>
    </row>
    <row r="29" customFormat="false" ht="12.75" hidden="false" customHeight="false" outlineLevel="0" collapsed="false">
      <c r="A29" s="1" t="s">
        <v>248</v>
      </c>
      <c r="B29" s="1" t="s">
        <v>260</v>
      </c>
      <c r="C29" s="1" t="n">
        <v>2016</v>
      </c>
      <c r="D29" s="1" t="n">
        <v>3</v>
      </c>
      <c r="E29" s="1" t="n">
        <v>7</v>
      </c>
      <c r="F29" s="1" t="n">
        <v>2</v>
      </c>
    </row>
    <row r="30" customFormat="false" ht="12.75" hidden="false" customHeight="false" outlineLevel="0" collapsed="false">
      <c r="A30" s="1" t="s">
        <v>248</v>
      </c>
      <c r="B30" s="1" t="s">
        <v>261</v>
      </c>
      <c r="C30" s="1" t="n">
        <v>2016</v>
      </c>
      <c r="D30" s="1" t="n">
        <v>1</v>
      </c>
      <c r="E30" s="1" t="n">
        <v>7</v>
      </c>
      <c r="F30" s="1" t="n">
        <v>2</v>
      </c>
    </row>
    <row r="31" customFormat="false" ht="12.75" hidden="false" customHeight="false" outlineLevel="0" collapsed="false">
      <c r="A31" s="1" t="s">
        <v>248</v>
      </c>
      <c r="B31" s="1" t="s">
        <v>262</v>
      </c>
      <c r="C31" s="1" t="n">
        <v>2016</v>
      </c>
      <c r="D31" s="1" t="n">
        <v>1</v>
      </c>
      <c r="E31" s="1" t="n">
        <v>7</v>
      </c>
      <c r="F31" s="1" t="n">
        <v>2</v>
      </c>
    </row>
    <row r="32" customFormat="false" ht="12.75" hidden="false" customHeight="false" outlineLevel="0" collapsed="false">
      <c r="A32" s="1" t="s">
        <v>248</v>
      </c>
      <c r="B32" s="1" t="s">
        <v>263</v>
      </c>
      <c r="C32" s="1" t="n">
        <v>2017</v>
      </c>
      <c r="D32" s="1" t="n">
        <v>2</v>
      </c>
      <c r="E32" s="1" t="n">
        <v>7</v>
      </c>
      <c r="F32" s="1" t="n">
        <v>2</v>
      </c>
    </row>
    <row r="33" customFormat="false" ht="12.75" hidden="false" customHeight="false" outlineLevel="0" collapsed="false">
      <c r="A33" s="1" t="s">
        <v>248</v>
      </c>
      <c r="B33" s="1" t="s">
        <v>251</v>
      </c>
      <c r="C33" s="1" t="n">
        <v>2017</v>
      </c>
      <c r="D33" s="1" t="n">
        <v>2</v>
      </c>
      <c r="E33" s="1" t="n">
        <v>6</v>
      </c>
      <c r="F33" s="1" t="n">
        <v>1</v>
      </c>
    </row>
    <row r="34" customFormat="false" ht="12.75" hidden="false" customHeight="false" outlineLevel="0" collapsed="false">
      <c r="A34" s="1" t="s">
        <v>248</v>
      </c>
      <c r="B34" s="1" t="s">
        <v>260</v>
      </c>
      <c r="C34" s="1" t="n">
        <v>2017</v>
      </c>
      <c r="D34" s="1" t="n">
        <v>4</v>
      </c>
      <c r="E34" s="1" t="n">
        <v>7</v>
      </c>
      <c r="F34" s="1" t="n">
        <v>2</v>
      </c>
    </row>
    <row r="35" customFormat="false" ht="12.75" hidden="false" customHeight="false" outlineLevel="0" collapsed="false">
      <c r="A35" s="1" t="s">
        <v>248</v>
      </c>
      <c r="B35" s="1" t="s">
        <v>264</v>
      </c>
      <c r="C35" s="1" t="n">
        <v>2017</v>
      </c>
      <c r="D35" s="1" t="n">
        <v>1</v>
      </c>
      <c r="E35" s="1" t="n">
        <v>7</v>
      </c>
      <c r="F35" s="1" t="n">
        <v>2</v>
      </c>
    </row>
    <row r="36" customFormat="false" ht="12.75" hidden="false" customHeight="false" outlineLevel="0" collapsed="false">
      <c r="A36" s="1" t="s">
        <v>248</v>
      </c>
      <c r="B36" s="1" t="s">
        <v>260</v>
      </c>
      <c r="C36" s="1" t="n">
        <v>2018</v>
      </c>
      <c r="D36" s="1" t="n">
        <v>1</v>
      </c>
      <c r="E36" s="1" t="n">
        <v>7</v>
      </c>
      <c r="F36" s="1" t="n">
        <v>3</v>
      </c>
    </row>
    <row r="37" customFormat="false" ht="12.75" hidden="false" customHeight="false" outlineLevel="0" collapsed="false">
      <c r="A37" s="1" t="s">
        <v>248</v>
      </c>
      <c r="B37" s="1" t="s">
        <v>260</v>
      </c>
      <c r="C37" s="1" t="n">
        <v>2019</v>
      </c>
      <c r="D37" s="1" t="n">
        <v>2</v>
      </c>
      <c r="E37" s="1" t="n">
        <v>7</v>
      </c>
      <c r="F37" s="1" t="n">
        <v>1</v>
      </c>
    </row>
    <row r="38" customFormat="false" ht="12.75" hidden="false" customHeight="false" outlineLevel="0" collapsed="false">
      <c r="A38" s="1" t="s">
        <v>265</v>
      </c>
      <c r="B38" s="1" t="s">
        <v>266</v>
      </c>
      <c r="C38" s="2" t="s">
        <v>228</v>
      </c>
      <c r="D38" s="1" t="n">
        <v>1</v>
      </c>
      <c r="E38" s="1" t="n">
        <v>7</v>
      </c>
      <c r="F38" s="1" t="n">
        <v>1</v>
      </c>
    </row>
    <row r="39" customFormat="false" ht="12.75" hidden="false" customHeight="false" outlineLevel="0" collapsed="false">
      <c r="A39" s="1" t="s">
        <v>267</v>
      </c>
      <c r="B39" s="1" t="s">
        <v>268</v>
      </c>
      <c r="C39" s="2" t="s">
        <v>228</v>
      </c>
      <c r="D39" s="1" t="n">
        <v>2</v>
      </c>
      <c r="E39" s="1" t="n">
        <v>7</v>
      </c>
      <c r="F39" s="1" t="n">
        <v>1</v>
      </c>
    </row>
    <row r="40" customFormat="false" ht="12.75" hidden="false" customHeight="false" outlineLevel="0" collapsed="false">
      <c r="A40" s="1" t="s">
        <v>269</v>
      </c>
      <c r="B40" s="1" t="s">
        <v>270</v>
      </c>
      <c r="C40" s="2" t="s">
        <v>228</v>
      </c>
      <c r="D40" s="1" t="n">
        <v>1</v>
      </c>
      <c r="E40" s="1" t="n">
        <v>7</v>
      </c>
      <c r="F40" s="1" t="n">
        <v>1</v>
      </c>
    </row>
    <row r="41" customFormat="false" ht="12.75" hidden="false" customHeight="false" outlineLevel="0" collapsed="false">
      <c r="A41" s="1" t="s">
        <v>269</v>
      </c>
      <c r="B41" s="1" t="s">
        <v>271</v>
      </c>
      <c r="C41" s="2" t="s">
        <v>228</v>
      </c>
      <c r="D41" s="1" t="n">
        <v>38</v>
      </c>
      <c r="E41" s="2" t="n">
        <v>2</v>
      </c>
      <c r="F41" s="5" t="str">
        <f aca="false">"1/2"</f>
        <v>1/2</v>
      </c>
    </row>
    <row r="42" customFormat="false" ht="12.75" hidden="false" customHeight="false" outlineLevel="0" collapsed="false">
      <c r="A42" s="1" t="s">
        <v>269</v>
      </c>
      <c r="B42" s="1" t="s">
        <v>272</v>
      </c>
      <c r="C42" s="2" t="s">
        <v>228</v>
      </c>
      <c r="D42" s="1" t="n">
        <v>2</v>
      </c>
      <c r="E42" s="1" t="n">
        <v>7</v>
      </c>
      <c r="F42" s="1" t="n">
        <v>1</v>
      </c>
    </row>
    <row r="43" customFormat="false" ht="12.75" hidden="false" customHeight="false" outlineLevel="0" collapsed="false">
      <c r="A43" s="1" t="s">
        <v>269</v>
      </c>
      <c r="B43" s="1" t="s">
        <v>273</v>
      </c>
      <c r="C43" s="2" t="s">
        <v>244</v>
      </c>
      <c r="D43" s="1" t="n">
        <v>1</v>
      </c>
      <c r="E43" s="1" t="n">
        <v>7</v>
      </c>
      <c r="F43" s="1" t="n">
        <v>1</v>
      </c>
    </row>
    <row r="44" customFormat="false" ht="12.75" hidden="false" customHeight="false" outlineLevel="0" collapsed="false">
      <c r="A44" s="1" t="s">
        <v>269</v>
      </c>
      <c r="B44" s="1" t="s">
        <v>274</v>
      </c>
      <c r="C44" s="2" t="s">
        <v>275</v>
      </c>
      <c r="D44" s="1" t="n">
        <v>1</v>
      </c>
      <c r="E44" s="1" t="n">
        <v>7</v>
      </c>
      <c r="F44" s="1" t="n">
        <v>1</v>
      </c>
    </row>
    <row r="45" customFormat="false" ht="12.75" hidden="false" customHeight="false" outlineLevel="0" collapsed="false">
      <c r="A45" s="1" t="s">
        <v>269</v>
      </c>
      <c r="B45" s="1" t="s">
        <v>276</v>
      </c>
      <c r="C45" s="2" t="s">
        <v>275</v>
      </c>
      <c r="D45" s="1" t="n">
        <v>1</v>
      </c>
      <c r="E45" s="1" t="n">
        <v>7</v>
      </c>
      <c r="F45" s="1" t="n">
        <v>1</v>
      </c>
    </row>
    <row r="46" customFormat="false" ht="12.75" hidden="false" customHeight="false" outlineLevel="0" collapsed="false">
      <c r="A46" s="1" t="s">
        <v>269</v>
      </c>
      <c r="B46" s="6" t="s">
        <v>277</v>
      </c>
      <c r="C46" s="2" t="s">
        <v>278</v>
      </c>
      <c r="D46" s="1" t="n">
        <v>1</v>
      </c>
      <c r="E46" s="1" t="n">
        <v>7</v>
      </c>
      <c r="F46" s="1" t="n">
        <v>1</v>
      </c>
    </row>
    <row r="47" customFormat="false" ht="12.75" hidden="false" customHeight="false" outlineLevel="0" collapsed="false">
      <c r="A47" s="1" t="s">
        <v>269</v>
      </c>
      <c r="B47" s="1" t="s">
        <v>279</v>
      </c>
      <c r="C47" s="2" t="s">
        <v>280</v>
      </c>
      <c r="D47" s="1" t="n">
        <v>1</v>
      </c>
      <c r="E47" s="1" t="n">
        <v>7</v>
      </c>
      <c r="F47" s="1" t="n">
        <v>1</v>
      </c>
    </row>
    <row r="48" customFormat="false" ht="12.75" hidden="false" customHeight="false" outlineLevel="0" collapsed="false">
      <c r="A48" s="1" t="s">
        <v>269</v>
      </c>
      <c r="B48" s="1" t="s">
        <v>281</v>
      </c>
      <c r="C48" s="2" t="s">
        <v>280</v>
      </c>
      <c r="D48" s="1" t="n">
        <v>2</v>
      </c>
      <c r="E48" s="1" t="n">
        <v>7</v>
      </c>
      <c r="F48" s="1" t="n">
        <v>1</v>
      </c>
    </row>
    <row r="49" customFormat="false" ht="12.75" hidden="false" customHeight="false" outlineLevel="0" collapsed="false">
      <c r="A49" s="1" t="s">
        <v>269</v>
      </c>
      <c r="B49" s="1" t="s">
        <v>282</v>
      </c>
      <c r="C49" s="2" t="s">
        <v>283</v>
      </c>
      <c r="D49" s="1" t="n">
        <v>2</v>
      </c>
      <c r="E49" s="1" t="n">
        <v>7</v>
      </c>
      <c r="F49" s="1" t="n">
        <v>1</v>
      </c>
    </row>
    <row r="50" customFormat="false" ht="12.75" hidden="false" customHeight="false" outlineLevel="0" collapsed="false">
      <c r="A50" s="1" t="s">
        <v>269</v>
      </c>
      <c r="B50" s="1" t="s">
        <v>284</v>
      </c>
      <c r="C50" s="2" t="s">
        <v>283</v>
      </c>
      <c r="D50" s="1" t="n">
        <v>1</v>
      </c>
      <c r="E50" s="1" t="n">
        <v>7</v>
      </c>
      <c r="F50" s="1" t="n">
        <v>1</v>
      </c>
    </row>
    <row r="51" customFormat="false" ht="12.75" hidden="false" customHeight="false" outlineLevel="0" collapsed="false">
      <c r="A51" s="1" t="s">
        <v>285</v>
      </c>
      <c r="B51" s="1" t="s">
        <v>286</v>
      </c>
      <c r="C51" s="1" t="n">
        <v>1937</v>
      </c>
      <c r="D51" s="1" t="n">
        <v>3</v>
      </c>
      <c r="E51" s="1" t="n">
        <v>6</v>
      </c>
      <c r="F51" s="1" t="n">
        <v>5</v>
      </c>
    </row>
    <row r="52" customFormat="false" ht="12.75" hidden="false" customHeight="false" outlineLevel="0" collapsed="false">
      <c r="A52" s="1" t="s">
        <v>285</v>
      </c>
      <c r="B52" s="1" t="s">
        <v>286</v>
      </c>
      <c r="C52" s="1" t="n">
        <v>1947</v>
      </c>
      <c r="D52" s="1" t="n">
        <v>3</v>
      </c>
      <c r="E52" s="1" t="n">
        <v>6</v>
      </c>
      <c r="F52" s="1" t="n">
        <v>1</v>
      </c>
    </row>
    <row r="53" customFormat="false" ht="12.75" hidden="false" customHeight="false" outlineLevel="0" collapsed="false">
      <c r="A53" s="1" t="s">
        <v>285</v>
      </c>
      <c r="B53" s="1" t="s">
        <v>286</v>
      </c>
      <c r="C53" s="1" t="n">
        <v>1960</v>
      </c>
      <c r="D53" s="1" t="n">
        <v>1</v>
      </c>
      <c r="E53" s="1" t="n">
        <v>6</v>
      </c>
      <c r="F53" s="1" t="n">
        <v>5</v>
      </c>
    </row>
    <row r="54" customFormat="false" ht="12.75" hidden="false" customHeight="false" outlineLevel="0" collapsed="false">
      <c r="A54" s="1" t="s">
        <v>285</v>
      </c>
      <c r="B54" s="1" t="s">
        <v>287</v>
      </c>
      <c r="C54" s="1" t="n">
        <v>1963</v>
      </c>
      <c r="D54" s="1" t="n">
        <v>14</v>
      </c>
      <c r="E54" s="1" t="n">
        <v>2</v>
      </c>
      <c r="F54" s="1" t="n">
        <v>3</v>
      </c>
    </row>
    <row r="55" customFormat="false" ht="12.75" hidden="false" customHeight="false" outlineLevel="0" collapsed="false">
      <c r="A55" s="1" t="s">
        <v>285</v>
      </c>
      <c r="B55" s="1" t="s">
        <v>288</v>
      </c>
      <c r="C55" s="1" t="n">
        <v>1963</v>
      </c>
      <c r="D55" s="1" t="n">
        <v>68</v>
      </c>
      <c r="E55" s="1" t="n">
        <v>3</v>
      </c>
      <c r="F55" s="7" t="s">
        <v>289</v>
      </c>
    </row>
    <row r="56" customFormat="false" ht="12.75" hidden="false" customHeight="false" outlineLevel="0" collapsed="false">
      <c r="A56" s="1" t="s">
        <v>285</v>
      </c>
      <c r="B56" s="1" t="s">
        <v>286</v>
      </c>
      <c r="C56" s="1" t="n">
        <v>1963</v>
      </c>
      <c r="D56" s="1" t="n">
        <v>1</v>
      </c>
      <c r="E56" s="1" t="n">
        <v>6</v>
      </c>
      <c r="F56" s="1" t="n">
        <v>1</v>
      </c>
    </row>
    <row r="57" customFormat="false" ht="12.75" hidden="false" customHeight="false" outlineLevel="0" collapsed="false">
      <c r="A57" s="1" t="s">
        <v>285</v>
      </c>
      <c r="B57" s="1" t="s">
        <v>287</v>
      </c>
      <c r="C57" s="1" t="n">
        <v>1964</v>
      </c>
      <c r="D57" s="1" t="n">
        <v>14</v>
      </c>
      <c r="E57" s="1" t="n">
        <v>2</v>
      </c>
      <c r="F57" s="8" t="n">
        <v>3</v>
      </c>
    </row>
    <row r="58" customFormat="false" ht="12.75" hidden="false" customHeight="false" outlineLevel="0" collapsed="false">
      <c r="A58" s="1" t="s">
        <v>285</v>
      </c>
      <c r="B58" s="1" t="s">
        <v>290</v>
      </c>
      <c r="C58" s="1" t="n">
        <v>1978</v>
      </c>
      <c r="D58" s="1" t="n">
        <v>1</v>
      </c>
      <c r="E58" s="1" t="n">
        <v>7</v>
      </c>
      <c r="F58" s="1" t="n">
        <v>1</v>
      </c>
    </row>
    <row r="59" customFormat="false" ht="12.75" hidden="false" customHeight="false" outlineLevel="0" collapsed="false">
      <c r="A59" s="1" t="s">
        <v>285</v>
      </c>
      <c r="B59" s="1" t="s">
        <v>291</v>
      </c>
      <c r="C59" s="1" t="n">
        <v>1992</v>
      </c>
      <c r="D59" s="1" t="n">
        <v>3</v>
      </c>
      <c r="E59" s="1" t="n">
        <v>6</v>
      </c>
      <c r="F59" s="1" t="n">
        <v>2</v>
      </c>
    </row>
    <row r="60" customFormat="false" ht="12.75" hidden="false" customHeight="false" outlineLevel="0" collapsed="false">
      <c r="A60" s="1" t="s">
        <v>285</v>
      </c>
      <c r="B60" s="1" t="s">
        <v>292</v>
      </c>
      <c r="C60" s="1" t="n">
        <v>1996</v>
      </c>
      <c r="D60" s="1" t="n">
        <v>1</v>
      </c>
      <c r="E60" s="1" t="n">
        <v>6</v>
      </c>
      <c r="F60" s="1" t="n">
        <v>3</v>
      </c>
    </row>
    <row r="61" customFormat="false" ht="12.75" hidden="false" customHeight="false" outlineLevel="0" collapsed="false">
      <c r="A61" s="1" t="s">
        <v>285</v>
      </c>
      <c r="B61" s="1" t="s">
        <v>292</v>
      </c>
      <c r="C61" s="1" t="n">
        <v>2000</v>
      </c>
      <c r="D61" s="1" t="n">
        <v>1</v>
      </c>
      <c r="E61" s="1" t="n">
        <v>7</v>
      </c>
      <c r="F61" s="1" t="n">
        <v>1</v>
      </c>
    </row>
    <row r="62" customFormat="false" ht="12.75" hidden="false" customHeight="false" outlineLevel="0" collapsed="false">
      <c r="A62" s="1" t="s">
        <v>285</v>
      </c>
      <c r="B62" s="1" t="s">
        <v>293</v>
      </c>
      <c r="C62" s="1" t="n">
        <v>2006</v>
      </c>
      <c r="D62" s="1" t="n">
        <v>1</v>
      </c>
      <c r="E62" s="1" t="n">
        <v>7</v>
      </c>
      <c r="F62" s="1" t="n">
        <v>3</v>
      </c>
    </row>
    <row r="63" customFormat="false" ht="12.75" hidden="false" customHeight="false" outlineLevel="0" collapsed="false">
      <c r="A63" s="1" t="s">
        <v>285</v>
      </c>
      <c r="B63" s="1" t="s">
        <v>294</v>
      </c>
      <c r="C63" s="1" t="n">
        <v>2007</v>
      </c>
      <c r="D63" s="1" t="n">
        <v>1</v>
      </c>
      <c r="E63" s="1" t="n">
        <v>7</v>
      </c>
      <c r="F63" s="1" t="n">
        <v>3</v>
      </c>
    </row>
    <row r="64" customFormat="false" ht="12.75" hidden="false" customHeight="false" outlineLevel="0" collapsed="false">
      <c r="A64" s="1" t="s">
        <v>285</v>
      </c>
      <c r="B64" s="1" t="s">
        <v>295</v>
      </c>
      <c r="C64" s="1" t="n">
        <v>2010</v>
      </c>
      <c r="D64" s="1" t="n">
        <v>1</v>
      </c>
      <c r="E64" s="1" t="n">
        <v>7</v>
      </c>
      <c r="F64" s="1" t="n">
        <v>0</v>
      </c>
    </row>
    <row r="65" customFormat="false" ht="12.75" hidden="false" customHeight="false" outlineLevel="0" collapsed="false">
      <c r="A65" s="1" t="s">
        <v>285</v>
      </c>
      <c r="B65" s="1" t="s">
        <v>296</v>
      </c>
      <c r="C65" s="1" t="n">
        <v>2012</v>
      </c>
      <c r="D65" s="1" t="n">
        <v>1</v>
      </c>
      <c r="E65" s="1" t="n">
        <v>7</v>
      </c>
      <c r="F65" s="1" t="n">
        <v>4</v>
      </c>
    </row>
    <row r="66" customFormat="false" ht="12.75" hidden="false" customHeight="false" outlineLevel="0" collapsed="false">
      <c r="A66" s="1" t="s">
        <v>285</v>
      </c>
      <c r="B66" s="1" t="s">
        <v>295</v>
      </c>
      <c r="C66" s="1" t="n">
        <v>2012</v>
      </c>
      <c r="D66" s="1" t="n">
        <v>1</v>
      </c>
      <c r="E66" s="1" t="n">
        <v>7</v>
      </c>
      <c r="F66" s="1" t="n">
        <v>0</v>
      </c>
    </row>
    <row r="67" customFormat="false" ht="12.75" hidden="false" customHeight="false" outlineLevel="0" collapsed="false">
      <c r="A67" s="1" t="s">
        <v>297</v>
      </c>
      <c r="B67" s="1" t="s">
        <v>298</v>
      </c>
      <c r="C67" s="1" t="n">
        <v>1980</v>
      </c>
      <c r="D67" s="1" t="n">
        <v>1</v>
      </c>
      <c r="E67" s="1" t="n">
        <v>6</v>
      </c>
      <c r="F67" s="1" t="n">
        <v>1</v>
      </c>
    </row>
    <row r="68" customFormat="false" ht="12.75" hidden="false" customHeight="false" outlineLevel="0" collapsed="false">
      <c r="A68" s="1" t="s">
        <v>297</v>
      </c>
      <c r="B68" s="1" t="s">
        <v>299</v>
      </c>
      <c r="C68" s="1" t="n">
        <v>1982</v>
      </c>
      <c r="D68" s="1" t="n">
        <v>1</v>
      </c>
      <c r="E68" s="1" t="n">
        <v>6</v>
      </c>
      <c r="F68" s="1" t="n">
        <v>1</v>
      </c>
    </row>
    <row r="69" customFormat="false" ht="12.75" hidden="false" customHeight="false" outlineLevel="0" collapsed="false">
      <c r="A69" s="1" t="s">
        <v>297</v>
      </c>
      <c r="B69" s="1" t="s">
        <v>300</v>
      </c>
      <c r="C69" s="1" t="n">
        <v>1984</v>
      </c>
      <c r="D69" s="1" t="n">
        <v>1</v>
      </c>
      <c r="E69" s="1" t="n">
        <v>7</v>
      </c>
      <c r="F69" s="1" t="n">
        <v>3</v>
      </c>
    </row>
    <row r="70" customFormat="false" ht="12.75" hidden="false" customHeight="false" outlineLevel="0" collapsed="false">
      <c r="A70" s="1" t="s">
        <v>297</v>
      </c>
      <c r="B70" s="1" t="s">
        <v>301</v>
      </c>
      <c r="C70" s="1" t="n">
        <v>1987</v>
      </c>
      <c r="D70" s="1" t="n">
        <v>2</v>
      </c>
      <c r="E70" s="1" t="n">
        <v>6</v>
      </c>
      <c r="F70" s="1" t="n">
        <v>1</v>
      </c>
    </row>
    <row r="71" customFormat="false" ht="12.75" hidden="false" customHeight="false" outlineLevel="0" collapsed="false">
      <c r="A71" s="1" t="s">
        <v>297</v>
      </c>
      <c r="B71" s="1" t="s">
        <v>302</v>
      </c>
      <c r="C71" s="1" t="n">
        <v>1994</v>
      </c>
      <c r="D71" s="1" t="n">
        <v>1</v>
      </c>
      <c r="E71" s="1" t="n">
        <v>6</v>
      </c>
      <c r="F71" s="1" t="n">
        <v>3</v>
      </c>
    </row>
    <row r="72" customFormat="false" ht="12.75" hidden="false" customHeight="false" outlineLevel="0" collapsed="false">
      <c r="A72" s="1" t="s">
        <v>297</v>
      </c>
      <c r="B72" s="1" t="s">
        <v>303</v>
      </c>
      <c r="C72" s="1" t="n">
        <v>1994</v>
      </c>
      <c r="D72" s="1" t="n">
        <v>1</v>
      </c>
      <c r="E72" s="1" t="n">
        <v>6</v>
      </c>
      <c r="F72" s="1" t="n">
        <v>1</v>
      </c>
    </row>
    <row r="73" customFormat="false" ht="12.75" hidden="false" customHeight="false" outlineLevel="0" collapsed="false">
      <c r="A73" s="1" t="s">
        <v>297</v>
      </c>
      <c r="B73" s="1" t="s">
        <v>302</v>
      </c>
      <c r="C73" s="1" t="n">
        <v>1995</v>
      </c>
      <c r="D73" s="1" t="n">
        <v>2</v>
      </c>
      <c r="E73" s="1" t="n">
        <v>6</v>
      </c>
      <c r="F73" s="1" t="n">
        <v>2</v>
      </c>
    </row>
    <row r="74" customFormat="false" ht="12.75" hidden="false" customHeight="false" outlineLevel="0" collapsed="false">
      <c r="A74" s="1" t="s">
        <v>297</v>
      </c>
      <c r="B74" s="1" t="s">
        <v>304</v>
      </c>
      <c r="C74" s="1" t="n">
        <v>1995</v>
      </c>
      <c r="D74" s="1" t="n">
        <v>1</v>
      </c>
      <c r="E74" s="1" t="n">
        <v>6</v>
      </c>
      <c r="F74" s="1" t="n">
        <v>3</v>
      </c>
    </row>
    <row r="75" customFormat="false" ht="12.75" hidden="false" customHeight="false" outlineLevel="0" collapsed="false">
      <c r="A75" s="1" t="s">
        <v>297</v>
      </c>
      <c r="B75" s="1" t="s">
        <v>304</v>
      </c>
      <c r="C75" s="1" t="n">
        <v>1997</v>
      </c>
      <c r="D75" s="1" t="n">
        <v>1</v>
      </c>
      <c r="E75" s="1" t="n">
        <v>7</v>
      </c>
      <c r="F75" s="1" t="n">
        <v>4</v>
      </c>
    </row>
    <row r="76" customFormat="false" ht="12.75" hidden="false" customHeight="false" outlineLevel="0" collapsed="false">
      <c r="A76" s="1" t="s">
        <v>297</v>
      </c>
      <c r="B76" s="1" t="s">
        <v>305</v>
      </c>
      <c r="C76" s="1" t="n">
        <v>1997</v>
      </c>
      <c r="D76" s="1" t="n">
        <v>3</v>
      </c>
      <c r="E76" s="1" t="n">
        <v>6</v>
      </c>
      <c r="F76" s="1" t="n">
        <v>2</v>
      </c>
    </row>
    <row r="77" customFormat="false" ht="12.75" hidden="false" customHeight="false" outlineLevel="0" collapsed="false">
      <c r="A77" s="1" t="s">
        <v>297</v>
      </c>
      <c r="B77" s="1" t="s">
        <v>306</v>
      </c>
      <c r="C77" s="1" t="n">
        <v>1997</v>
      </c>
      <c r="D77" s="1" t="n">
        <v>1</v>
      </c>
      <c r="E77" s="1" t="n">
        <v>7</v>
      </c>
      <c r="F77" s="1" t="n">
        <v>4</v>
      </c>
    </row>
    <row r="78" customFormat="false" ht="12.75" hidden="false" customHeight="false" outlineLevel="0" collapsed="false">
      <c r="A78" s="1" t="s">
        <v>297</v>
      </c>
      <c r="B78" s="1" t="s">
        <v>307</v>
      </c>
      <c r="C78" s="1" t="n">
        <v>1997</v>
      </c>
      <c r="D78" s="1" t="n">
        <v>3</v>
      </c>
      <c r="E78" s="1" t="n">
        <v>7</v>
      </c>
      <c r="F78" s="1" t="n">
        <v>4</v>
      </c>
    </row>
    <row r="79" customFormat="false" ht="12.75" hidden="false" customHeight="false" outlineLevel="0" collapsed="false">
      <c r="A79" s="1" t="s">
        <v>297</v>
      </c>
      <c r="B79" s="1" t="s">
        <v>308</v>
      </c>
      <c r="C79" s="1" t="n">
        <v>1997</v>
      </c>
      <c r="D79" s="1" t="n">
        <v>1</v>
      </c>
      <c r="E79" s="1" t="n">
        <v>7</v>
      </c>
      <c r="F79" s="1" t="n">
        <v>4</v>
      </c>
    </row>
    <row r="80" customFormat="false" ht="12.75" hidden="false" customHeight="false" outlineLevel="0" collapsed="false">
      <c r="A80" s="1" t="s">
        <v>297</v>
      </c>
      <c r="B80" s="1" t="s">
        <v>309</v>
      </c>
      <c r="C80" s="1" t="n">
        <v>1998</v>
      </c>
      <c r="D80" s="1" t="n">
        <v>1</v>
      </c>
      <c r="E80" s="1" t="n">
        <v>7</v>
      </c>
      <c r="F80" s="1" t="n">
        <v>3</v>
      </c>
    </row>
    <row r="81" customFormat="false" ht="12.75" hidden="false" customHeight="false" outlineLevel="0" collapsed="false">
      <c r="A81" s="1" t="s">
        <v>297</v>
      </c>
      <c r="B81" s="1" t="s">
        <v>310</v>
      </c>
      <c r="C81" s="1" t="n">
        <v>1998</v>
      </c>
      <c r="D81" s="1" t="n">
        <v>3</v>
      </c>
      <c r="E81" s="1" t="n">
        <v>7</v>
      </c>
      <c r="F81" s="1" t="n">
        <v>4</v>
      </c>
    </row>
    <row r="82" customFormat="false" ht="12.75" hidden="false" customHeight="false" outlineLevel="0" collapsed="false">
      <c r="A82" s="1" t="s">
        <v>297</v>
      </c>
      <c r="B82" s="1" t="s">
        <v>304</v>
      </c>
      <c r="C82" s="1" t="n">
        <v>2000</v>
      </c>
      <c r="D82" s="1" t="n">
        <v>1</v>
      </c>
      <c r="E82" s="1" t="n">
        <v>6</v>
      </c>
      <c r="F82" s="1" t="n">
        <v>4</v>
      </c>
    </row>
    <row r="83" customFormat="false" ht="12.75" hidden="false" customHeight="false" outlineLevel="0" collapsed="false">
      <c r="A83" s="1" t="s">
        <v>297</v>
      </c>
      <c r="B83" s="1" t="s">
        <v>311</v>
      </c>
      <c r="C83" s="1" t="n">
        <v>2000</v>
      </c>
      <c r="D83" s="1" t="n">
        <v>1</v>
      </c>
      <c r="E83" s="1" t="n">
        <v>6</v>
      </c>
      <c r="F83" s="1" t="n">
        <v>4</v>
      </c>
    </row>
    <row r="84" customFormat="false" ht="12.75" hidden="false" customHeight="false" outlineLevel="0" collapsed="false">
      <c r="A84" s="1" t="s">
        <v>297</v>
      </c>
      <c r="B84" s="1" t="s">
        <v>312</v>
      </c>
      <c r="C84" s="1" t="n">
        <v>2000</v>
      </c>
      <c r="D84" s="1" t="n">
        <v>7</v>
      </c>
      <c r="E84" s="1" t="n">
        <v>7</v>
      </c>
      <c r="F84" s="1" t="n">
        <v>5</v>
      </c>
    </row>
    <row r="85" customFormat="false" ht="12.75" hidden="false" customHeight="false" outlineLevel="0" collapsed="false">
      <c r="A85" s="1" t="s">
        <v>297</v>
      </c>
      <c r="B85" s="1" t="s">
        <v>313</v>
      </c>
      <c r="C85" s="1" t="n">
        <v>2000</v>
      </c>
      <c r="D85" s="1" t="n">
        <v>5</v>
      </c>
      <c r="E85" s="1" t="n">
        <v>6</v>
      </c>
      <c r="F85" s="1" t="n">
        <v>3</v>
      </c>
    </row>
    <row r="86" customFormat="false" ht="12.75" hidden="false" customHeight="false" outlineLevel="0" collapsed="false">
      <c r="A86" s="1" t="s">
        <v>297</v>
      </c>
      <c r="B86" s="1" t="s">
        <v>314</v>
      </c>
      <c r="C86" s="1" t="n">
        <v>2000</v>
      </c>
      <c r="D86" s="1" t="n">
        <v>1</v>
      </c>
      <c r="E86" s="1" t="n">
        <v>6</v>
      </c>
      <c r="F86" s="1" t="n">
        <v>3</v>
      </c>
    </row>
    <row r="87" customFormat="false" ht="12.75" hidden="false" customHeight="false" outlineLevel="0" collapsed="false">
      <c r="A87" s="1" t="s">
        <v>297</v>
      </c>
      <c r="B87" s="1" t="s">
        <v>315</v>
      </c>
      <c r="C87" s="1" t="n">
        <v>2000</v>
      </c>
      <c r="D87" s="1" t="n">
        <v>1</v>
      </c>
      <c r="E87" s="1" t="n">
        <v>6</v>
      </c>
      <c r="F87" s="1" t="n">
        <v>1</v>
      </c>
    </row>
    <row r="88" customFormat="false" ht="12.75" hidden="false" customHeight="false" outlineLevel="0" collapsed="false">
      <c r="A88" s="1" t="s">
        <v>297</v>
      </c>
      <c r="B88" s="1" t="s">
        <v>307</v>
      </c>
      <c r="C88" s="1" t="n">
        <v>2000</v>
      </c>
      <c r="D88" s="1" t="n">
        <v>3</v>
      </c>
      <c r="E88" s="1" t="n">
        <v>7</v>
      </c>
      <c r="F88" s="1" t="n">
        <v>5</v>
      </c>
    </row>
    <row r="89" customFormat="false" ht="12.75" hidden="false" customHeight="false" outlineLevel="0" collapsed="false">
      <c r="A89" s="1" t="s">
        <v>297</v>
      </c>
      <c r="B89" s="1" t="s">
        <v>316</v>
      </c>
      <c r="C89" s="1" t="n">
        <v>2000</v>
      </c>
      <c r="D89" s="1" t="n">
        <v>2</v>
      </c>
      <c r="E89" s="1" t="n">
        <v>6</v>
      </c>
      <c r="F89" s="1" t="n">
        <v>1</v>
      </c>
    </row>
    <row r="90" customFormat="false" ht="12.75" hidden="false" customHeight="false" outlineLevel="0" collapsed="false">
      <c r="A90" s="1" t="s">
        <v>297</v>
      </c>
      <c r="B90" s="1" t="s">
        <v>317</v>
      </c>
      <c r="C90" s="1" t="n">
        <v>2000</v>
      </c>
      <c r="D90" s="1" t="n">
        <v>1</v>
      </c>
      <c r="E90" s="1" t="n">
        <v>6</v>
      </c>
      <c r="F90" s="1" t="n">
        <v>4</v>
      </c>
    </row>
    <row r="91" customFormat="false" ht="12.75" hidden="false" customHeight="false" outlineLevel="0" collapsed="false">
      <c r="A91" s="1" t="s">
        <v>297</v>
      </c>
      <c r="B91" s="1" t="s">
        <v>318</v>
      </c>
      <c r="C91" s="1" t="n">
        <v>2000</v>
      </c>
      <c r="D91" s="1" t="n">
        <v>1</v>
      </c>
      <c r="E91" s="1" t="n">
        <v>6</v>
      </c>
      <c r="F91" s="1" t="n">
        <v>4</v>
      </c>
    </row>
    <row r="92" customFormat="false" ht="12.75" hidden="false" customHeight="false" outlineLevel="0" collapsed="false">
      <c r="A92" s="1" t="s">
        <v>297</v>
      </c>
      <c r="B92" s="1" t="s">
        <v>319</v>
      </c>
      <c r="C92" s="1" t="n">
        <v>2000</v>
      </c>
      <c r="D92" s="1" t="n">
        <v>1</v>
      </c>
      <c r="E92" s="1" t="n">
        <v>6</v>
      </c>
      <c r="F92" s="1" t="n">
        <v>2</v>
      </c>
    </row>
    <row r="93" customFormat="false" ht="12.75" hidden="false" customHeight="false" outlineLevel="0" collapsed="false">
      <c r="A93" s="1" t="s">
        <v>297</v>
      </c>
      <c r="B93" s="1" t="s">
        <v>298</v>
      </c>
      <c r="C93" s="1" t="n">
        <v>2000</v>
      </c>
      <c r="D93" s="1" t="n">
        <v>4</v>
      </c>
      <c r="E93" s="1" t="n">
        <v>6</v>
      </c>
      <c r="F93" s="1" t="n">
        <v>2</v>
      </c>
    </row>
    <row r="94" customFormat="false" ht="12.75" hidden="false" customHeight="false" outlineLevel="0" collapsed="false">
      <c r="A94" s="1" t="s">
        <v>297</v>
      </c>
      <c r="B94" s="1" t="s">
        <v>302</v>
      </c>
      <c r="C94" s="1" t="n">
        <v>2003</v>
      </c>
      <c r="D94" s="1" t="n">
        <v>2</v>
      </c>
      <c r="E94" s="1" t="n">
        <v>7</v>
      </c>
      <c r="F94" s="1" t="n">
        <v>5</v>
      </c>
    </row>
    <row r="95" customFormat="false" ht="12.75" hidden="false" customHeight="false" outlineLevel="0" collapsed="false">
      <c r="A95" s="1" t="s">
        <v>297</v>
      </c>
      <c r="B95" s="1" t="s">
        <v>320</v>
      </c>
      <c r="C95" s="1" t="n">
        <v>2003</v>
      </c>
      <c r="D95" s="1" t="n">
        <v>1</v>
      </c>
      <c r="E95" s="1" t="n">
        <v>6</v>
      </c>
      <c r="F95" s="1" t="n">
        <v>1</v>
      </c>
    </row>
    <row r="96" customFormat="false" ht="12.75" hidden="false" customHeight="false" outlineLevel="0" collapsed="false">
      <c r="A96" s="1" t="s">
        <v>297</v>
      </c>
      <c r="B96" s="1" t="s">
        <v>311</v>
      </c>
      <c r="C96" s="1" t="n">
        <v>2003</v>
      </c>
      <c r="D96" s="1" t="n">
        <v>1</v>
      </c>
      <c r="E96" s="1" t="n">
        <v>6</v>
      </c>
      <c r="F96" s="1" t="n">
        <v>4</v>
      </c>
    </row>
    <row r="97" customFormat="false" ht="12.75" hidden="false" customHeight="false" outlineLevel="0" collapsed="false">
      <c r="A97" s="1" t="s">
        <v>297</v>
      </c>
      <c r="B97" s="1" t="s">
        <v>314</v>
      </c>
      <c r="C97" s="1" t="n">
        <v>2003</v>
      </c>
      <c r="D97" s="1" t="n">
        <v>1</v>
      </c>
      <c r="E97" s="1" t="n">
        <v>6</v>
      </c>
      <c r="F97" s="1" t="n">
        <v>4</v>
      </c>
    </row>
    <row r="98" customFormat="false" ht="12.75" hidden="false" customHeight="false" outlineLevel="0" collapsed="false">
      <c r="A98" s="1" t="s">
        <v>297</v>
      </c>
      <c r="B98" s="1" t="s">
        <v>321</v>
      </c>
      <c r="C98" s="1" t="n">
        <v>2003</v>
      </c>
      <c r="D98" s="1" t="n">
        <v>1</v>
      </c>
      <c r="E98" s="1" t="n">
        <v>6</v>
      </c>
      <c r="F98" s="1" t="n">
        <v>3</v>
      </c>
    </row>
    <row r="99" customFormat="false" ht="12.75" hidden="false" customHeight="false" outlineLevel="0" collapsed="false">
      <c r="A99" s="1" t="s">
        <v>297</v>
      </c>
      <c r="B99" s="1" t="s">
        <v>322</v>
      </c>
      <c r="C99" s="1" t="n">
        <v>2003</v>
      </c>
      <c r="D99" s="1" t="n">
        <v>1</v>
      </c>
      <c r="E99" s="1" t="n">
        <v>7</v>
      </c>
      <c r="F99" s="1" t="n">
        <v>4</v>
      </c>
    </row>
    <row r="100" customFormat="false" ht="12.75" hidden="false" customHeight="false" outlineLevel="0" collapsed="false">
      <c r="A100" s="1" t="s">
        <v>297</v>
      </c>
      <c r="B100" s="1" t="s">
        <v>323</v>
      </c>
      <c r="C100" s="1" t="n">
        <v>2003</v>
      </c>
      <c r="D100" s="1" t="n">
        <v>3</v>
      </c>
      <c r="E100" s="1" t="n">
        <v>6</v>
      </c>
      <c r="F100" s="1" t="n">
        <v>1</v>
      </c>
    </row>
    <row r="101" customFormat="false" ht="12.75" hidden="false" customHeight="false" outlineLevel="0" collapsed="false">
      <c r="A101" s="1" t="s">
        <v>297</v>
      </c>
      <c r="B101" s="1" t="s">
        <v>317</v>
      </c>
      <c r="C101" s="1" t="n">
        <v>2003</v>
      </c>
      <c r="D101" s="1" t="n">
        <v>1</v>
      </c>
      <c r="E101" s="1" t="n">
        <v>6</v>
      </c>
      <c r="F101" s="1" t="n">
        <v>4</v>
      </c>
    </row>
    <row r="102" customFormat="false" ht="12.75" hidden="false" customHeight="false" outlineLevel="0" collapsed="false">
      <c r="A102" s="1" t="s">
        <v>297</v>
      </c>
      <c r="B102" s="1" t="s">
        <v>324</v>
      </c>
      <c r="C102" s="1" t="n">
        <v>2003</v>
      </c>
      <c r="D102" s="1" t="n">
        <v>5</v>
      </c>
      <c r="E102" s="1" t="n">
        <v>6</v>
      </c>
      <c r="F102" s="1" t="n">
        <v>5</v>
      </c>
    </row>
    <row r="103" customFormat="false" ht="12.75" hidden="false" customHeight="false" outlineLevel="0" collapsed="false">
      <c r="A103" s="1" t="s">
        <v>297</v>
      </c>
      <c r="B103" s="1" t="s">
        <v>325</v>
      </c>
      <c r="C103" s="1" t="n">
        <v>2003</v>
      </c>
      <c r="D103" s="1" t="n">
        <v>1</v>
      </c>
      <c r="E103" s="1" t="n">
        <v>6</v>
      </c>
      <c r="F103" s="1" t="n">
        <v>4</v>
      </c>
    </row>
    <row r="104" customFormat="false" ht="12.75" hidden="false" customHeight="false" outlineLevel="0" collapsed="false">
      <c r="A104" s="1" t="s">
        <v>297</v>
      </c>
      <c r="B104" s="1" t="s">
        <v>299</v>
      </c>
      <c r="C104" s="1" t="n">
        <v>2003</v>
      </c>
      <c r="D104" s="1" t="n">
        <v>1</v>
      </c>
      <c r="E104" s="1" t="n">
        <v>7</v>
      </c>
      <c r="F104" s="1" t="n">
        <v>5</v>
      </c>
    </row>
    <row r="105" customFormat="false" ht="12.75" hidden="false" customHeight="false" outlineLevel="0" collapsed="false">
      <c r="A105" s="1" t="s">
        <v>297</v>
      </c>
      <c r="B105" s="1" t="s">
        <v>319</v>
      </c>
      <c r="C105" s="1" t="n">
        <v>2003</v>
      </c>
      <c r="D105" s="1" t="n">
        <v>1</v>
      </c>
      <c r="E105" s="1" t="n">
        <v>6</v>
      </c>
      <c r="F105" s="1" t="n">
        <v>1</v>
      </c>
    </row>
    <row r="106" customFormat="false" ht="12.75" hidden="false" customHeight="false" outlineLevel="0" collapsed="false">
      <c r="A106" s="1" t="s">
        <v>297</v>
      </c>
      <c r="B106" s="1" t="s">
        <v>326</v>
      </c>
      <c r="C106" s="1" t="n">
        <v>2004</v>
      </c>
      <c r="D106" s="1" t="n">
        <v>5</v>
      </c>
      <c r="E106" s="1" t="n">
        <v>6</v>
      </c>
      <c r="F106" s="1" t="n">
        <v>1</v>
      </c>
    </row>
    <row r="107" customFormat="false" ht="12.75" hidden="false" customHeight="false" outlineLevel="0" collapsed="false">
      <c r="A107" s="1" t="s">
        <v>297</v>
      </c>
      <c r="B107" s="1" t="s">
        <v>327</v>
      </c>
      <c r="C107" s="1" t="n">
        <v>2004</v>
      </c>
      <c r="D107" s="1" t="n">
        <v>1</v>
      </c>
      <c r="E107" s="1" t="n">
        <v>6</v>
      </c>
      <c r="F107" s="1" t="n">
        <v>1</v>
      </c>
    </row>
    <row r="108" customFormat="false" ht="12.75" hidden="false" customHeight="false" outlineLevel="0" collapsed="false">
      <c r="A108" s="1" t="s">
        <v>297</v>
      </c>
      <c r="B108" s="1" t="s">
        <v>328</v>
      </c>
      <c r="C108" s="1" t="n">
        <v>2005</v>
      </c>
      <c r="D108" s="1" t="n">
        <v>1</v>
      </c>
      <c r="E108" s="1" t="n">
        <v>6</v>
      </c>
      <c r="F108" s="1" t="n">
        <v>5</v>
      </c>
    </row>
    <row r="109" customFormat="false" ht="12.75" hidden="false" customHeight="false" outlineLevel="0" collapsed="false">
      <c r="A109" s="1" t="s">
        <v>297</v>
      </c>
      <c r="B109" s="1" t="s">
        <v>329</v>
      </c>
      <c r="C109" s="1" t="n">
        <v>2005</v>
      </c>
      <c r="D109" s="1" t="n">
        <v>1</v>
      </c>
      <c r="E109" s="1" t="n">
        <v>6</v>
      </c>
      <c r="F109" s="1" t="n">
        <v>1</v>
      </c>
    </row>
    <row r="110" customFormat="false" ht="12.75" hidden="false" customHeight="false" outlineLevel="0" collapsed="false">
      <c r="A110" s="1" t="s">
        <v>297</v>
      </c>
      <c r="B110" s="1" t="s">
        <v>318</v>
      </c>
      <c r="C110" s="1" t="n">
        <v>2005</v>
      </c>
      <c r="D110" s="1" t="n">
        <v>6</v>
      </c>
      <c r="E110" s="1" t="n">
        <v>6</v>
      </c>
      <c r="F110" s="1" t="n">
        <v>6</v>
      </c>
    </row>
    <row r="111" customFormat="false" ht="12.75" hidden="false" customHeight="false" outlineLevel="0" collapsed="false">
      <c r="A111" s="1" t="s">
        <v>297</v>
      </c>
      <c r="B111" s="1" t="s">
        <v>330</v>
      </c>
      <c r="C111" s="1" t="n">
        <v>2006</v>
      </c>
      <c r="D111" s="1" t="n">
        <v>1</v>
      </c>
      <c r="E111" s="1" t="n">
        <v>7</v>
      </c>
      <c r="F111" s="1" t="n">
        <v>0</v>
      </c>
    </row>
    <row r="112" customFormat="false" ht="12.75" hidden="false" customHeight="false" outlineLevel="0" collapsed="false">
      <c r="A112" s="1" t="s">
        <v>297</v>
      </c>
      <c r="B112" s="1" t="s">
        <v>331</v>
      </c>
      <c r="C112" s="1" t="n">
        <v>2006</v>
      </c>
      <c r="D112" s="1" t="n">
        <v>1</v>
      </c>
      <c r="E112" s="1" t="n">
        <v>6</v>
      </c>
      <c r="F112" s="1" t="n">
        <v>6</v>
      </c>
    </row>
    <row r="113" customFormat="false" ht="12.75" hidden="false" customHeight="false" outlineLevel="0" collapsed="false">
      <c r="A113" s="1" t="s">
        <v>297</v>
      </c>
      <c r="B113" s="6" t="s">
        <v>332</v>
      </c>
      <c r="C113" s="1" t="n">
        <v>2006</v>
      </c>
      <c r="D113" s="1" t="n">
        <v>4</v>
      </c>
      <c r="E113" s="1" t="n">
        <v>6</v>
      </c>
      <c r="F113" s="1" t="n">
        <v>1</v>
      </c>
    </row>
    <row r="114" customFormat="false" ht="12.75" hidden="false" customHeight="false" outlineLevel="0" collapsed="false">
      <c r="A114" s="1" t="s">
        <v>297</v>
      </c>
      <c r="B114" s="1" t="s">
        <v>333</v>
      </c>
      <c r="C114" s="1" t="n">
        <v>2007</v>
      </c>
      <c r="D114" s="1" t="n">
        <v>1</v>
      </c>
      <c r="E114" s="1" t="n">
        <v>7</v>
      </c>
      <c r="F114" s="1" t="n">
        <v>4</v>
      </c>
    </row>
    <row r="115" customFormat="false" ht="12.75" hidden="false" customHeight="false" outlineLevel="0" collapsed="false">
      <c r="A115" s="1" t="s">
        <v>297</v>
      </c>
      <c r="B115" s="1" t="s">
        <v>334</v>
      </c>
      <c r="C115" s="1" t="n">
        <v>2007</v>
      </c>
      <c r="D115" s="1" t="n">
        <v>1</v>
      </c>
      <c r="E115" s="1" t="n">
        <v>7</v>
      </c>
      <c r="F115" s="1" t="n">
        <v>4</v>
      </c>
    </row>
    <row r="116" customFormat="false" ht="12.75" hidden="false" customHeight="false" outlineLevel="0" collapsed="false">
      <c r="A116" s="1" t="s">
        <v>297</v>
      </c>
      <c r="B116" s="1" t="s">
        <v>314</v>
      </c>
      <c r="C116" s="1" t="n">
        <v>2007</v>
      </c>
      <c r="D116" s="1" t="n">
        <v>1</v>
      </c>
      <c r="E116" s="1" t="n">
        <v>3</v>
      </c>
      <c r="F116" s="1" t="n">
        <v>3</v>
      </c>
    </row>
    <row r="117" customFormat="false" ht="12.75" hidden="false" customHeight="false" outlineLevel="0" collapsed="false">
      <c r="A117" s="1" t="s">
        <v>297</v>
      </c>
      <c r="B117" s="1" t="s">
        <v>321</v>
      </c>
      <c r="C117" s="1" t="n">
        <v>2007</v>
      </c>
      <c r="D117" s="1" t="n">
        <v>6</v>
      </c>
      <c r="E117" s="1" t="n">
        <v>6</v>
      </c>
      <c r="F117" s="1" t="n">
        <v>5</v>
      </c>
    </row>
    <row r="118" customFormat="false" ht="12.75" hidden="false" customHeight="false" outlineLevel="0" collapsed="false">
      <c r="A118" s="1" t="s">
        <v>297</v>
      </c>
      <c r="B118" s="1" t="s">
        <v>335</v>
      </c>
      <c r="C118" s="1" t="n">
        <v>2007</v>
      </c>
      <c r="D118" s="1" t="n">
        <v>4</v>
      </c>
      <c r="E118" s="1" t="n">
        <v>6</v>
      </c>
      <c r="F118" s="1" t="n">
        <v>1</v>
      </c>
    </row>
    <row r="119" customFormat="false" ht="12.75" hidden="false" customHeight="false" outlineLevel="0" collapsed="false">
      <c r="A119" s="1" t="s">
        <v>297</v>
      </c>
      <c r="B119" s="1" t="s">
        <v>327</v>
      </c>
      <c r="C119" s="1" t="n">
        <v>2007</v>
      </c>
      <c r="D119" s="1" t="n">
        <v>3</v>
      </c>
      <c r="E119" s="1" t="n">
        <v>6</v>
      </c>
      <c r="F119" s="1" t="n">
        <v>3</v>
      </c>
    </row>
    <row r="120" customFormat="false" ht="12.75" hidden="false" customHeight="false" outlineLevel="0" collapsed="false">
      <c r="A120" s="1" t="s">
        <v>297</v>
      </c>
      <c r="B120" s="1" t="s">
        <v>319</v>
      </c>
      <c r="C120" s="1" t="n">
        <v>2007</v>
      </c>
      <c r="D120" s="1" t="n">
        <v>1</v>
      </c>
      <c r="E120" s="1" t="n">
        <v>6</v>
      </c>
      <c r="F120" s="1" t="n">
        <v>6</v>
      </c>
    </row>
    <row r="121" customFormat="false" ht="12.75" hidden="false" customHeight="false" outlineLevel="0" collapsed="false">
      <c r="A121" s="1" t="s">
        <v>297</v>
      </c>
      <c r="B121" s="1" t="s">
        <v>331</v>
      </c>
      <c r="C121" s="1" t="n">
        <v>2008</v>
      </c>
      <c r="D121" s="1" t="n">
        <v>1</v>
      </c>
      <c r="E121" s="1" t="n">
        <v>6</v>
      </c>
      <c r="F121" s="1" t="n">
        <v>6</v>
      </c>
    </row>
    <row r="122" customFormat="false" ht="12.75" hidden="false" customHeight="false" outlineLevel="0" collapsed="false">
      <c r="A122" s="1" t="s">
        <v>297</v>
      </c>
      <c r="B122" s="1" t="s">
        <v>335</v>
      </c>
      <c r="C122" s="1" t="n">
        <v>2008</v>
      </c>
      <c r="D122" s="1" t="n">
        <v>3</v>
      </c>
      <c r="E122" s="1" t="n">
        <v>6</v>
      </c>
      <c r="F122" s="1" t="n">
        <v>1</v>
      </c>
    </row>
    <row r="123" customFormat="false" ht="12.75" hidden="false" customHeight="false" outlineLevel="0" collapsed="false">
      <c r="A123" s="1" t="s">
        <v>297</v>
      </c>
      <c r="B123" s="1" t="s">
        <v>305</v>
      </c>
      <c r="C123" s="1" t="n">
        <v>2009</v>
      </c>
      <c r="D123" s="1" t="n">
        <v>5</v>
      </c>
      <c r="E123" s="1" t="n">
        <v>7</v>
      </c>
      <c r="F123" s="1" t="n">
        <v>5</v>
      </c>
    </row>
    <row r="124" customFormat="false" ht="12.75" hidden="false" customHeight="false" outlineLevel="0" collapsed="false">
      <c r="A124" s="1" t="s">
        <v>297</v>
      </c>
      <c r="B124" s="1" t="s">
        <v>328</v>
      </c>
      <c r="C124" s="1" t="n">
        <v>2009</v>
      </c>
      <c r="D124" s="1" t="n">
        <v>2</v>
      </c>
      <c r="E124" s="1" t="n">
        <v>6</v>
      </c>
      <c r="F124" s="1" t="n">
        <v>2</v>
      </c>
    </row>
    <row r="125" customFormat="false" ht="12.75" hidden="false" customHeight="false" outlineLevel="0" collapsed="false">
      <c r="A125" s="1" t="s">
        <v>297</v>
      </c>
      <c r="B125" s="1" t="s">
        <v>331</v>
      </c>
      <c r="C125" s="1" t="n">
        <v>2010</v>
      </c>
      <c r="D125" s="1" t="n">
        <v>1</v>
      </c>
      <c r="E125" s="1" t="n">
        <v>7</v>
      </c>
      <c r="F125" s="1" t="n">
        <v>4</v>
      </c>
    </row>
    <row r="126" customFormat="false" ht="12.75" hidden="false" customHeight="false" outlineLevel="0" collapsed="false">
      <c r="A126" s="1" t="s">
        <v>297</v>
      </c>
      <c r="B126" s="1" t="s">
        <v>320</v>
      </c>
      <c r="C126" s="1" t="n">
        <v>2011</v>
      </c>
      <c r="D126" s="1" t="n">
        <v>3</v>
      </c>
      <c r="E126" s="1" t="n">
        <v>6</v>
      </c>
      <c r="F126" s="1" t="n">
        <v>3</v>
      </c>
    </row>
    <row r="127" customFormat="false" ht="12.75" hidden="false" customHeight="false" outlineLevel="0" collapsed="false">
      <c r="A127" s="1" t="s">
        <v>297</v>
      </c>
      <c r="B127" s="1" t="s">
        <v>303</v>
      </c>
      <c r="C127" s="1" t="n">
        <v>2011</v>
      </c>
      <c r="D127" s="1" t="n">
        <v>2</v>
      </c>
      <c r="E127" s="1" t="n">
        <v>7</v>
      </c>
      <c r="F127" s="1" t="n">
        <v>4</v>
      </c>
    </row>
    <row r="128" customFormat="false" ht="12.75" hidden="false" customHeight="false" outlineLevel="0" collapsed="false">
      <c r="A128" s="1" t="s">
        <v>297</v>
      </c>
      <c r="B128" s="1" t="s">
        <v>305</v>
      </c>
      <c r="C128" s="1" t="n">
        <v>2011</v>
      </c>
      <c r="D128" s="1" t="n">
        <v>4</v>
      </c>
      <c r="E128" s="1" t="n">
        <v>6</v>
      </c>
      <c r="F128" s="1" t="n">
        <v>5</v>
      </c>
    </row>
    <row r="129" customFormat="false" ht="12.75" hidden="false" customHeight="false" outlineLevel="0" collapsed="false">
      <c r="A129" s="1" t="s">
        <v>297</v>
      </c>
      <c r="B129" s="1" t="s">
        <v>314</v>
      </c>
      <c r="C129" s="1" t="n">
        <v>2011</v>
      </c>
      <c r="D129" s="1" t="n">
        <v>1</v>
      </c>
      <c r="E129" s="1" t="n">
        <v>6</v>
      </c>
      <c r="F129" s="1" t="n">
        <v>6</v>
      </c>
    </row>
    <row r="130" customFormat="false" ht="12.75" hidden="false" customHeight="false" outlineLevel="0" collapsed="false">
      <c r="A130" s="1" t="s">
        <v>297</v>
      </c>
      <c r="B130" s="1" t="s">
        <v>300</v>
      </c>
      <c r="C130" s="1" t="n">
        <v>2011</v>
      </c>
      <c r="D130" s="1" t="n">
        <v>1</v>
      </c>
      <c r="E130" s="1" t="n">
        <v>6</v>
      </c>
      <c r="F130" s="1" t="n">
        <v>6</v>
      </c>
    </row>
    <row r="131" customFormat="false" ht="12.75" hidden="false" customHeight="false" outlineLevel="0" collapsed="false">
      <c r="A131" s="1" t="s">
        <v>297</v>
      </c>
      <c r="B131" s="1" t="s">
        <v>316</v>
      </c>
      <c r="C131" s="1" t="n">
        <v>2011</v>
      </c>
      <c r="D131" s="1" t="n">
        <v>1</v>
      </c>
      <c r="E131" s="1" t="n">
        <v>6</v>
      </c>
      <c r="F131" s="1" t="n">
        <v>6</v>
      </c>
    </row>
    <row r="132" customFormat="false" ht="12.75" hidden="false" customHeight="false" outlineLevel="0" collapsed="false">
      <c r="A132" s="1" t="s">
        <v>297</v>
      </c>
      <c r="B132" s="1" t="s">
        <v>336</v>
      </c>
      <c r="C132" s="1" t="n">
        <v>2011</v>
      </c>
      <c r="D132" s="1" t="n">
        <v>2</v>
      </c>
      <c r="E132" s="1" t="n">
        <v>6</v>
      </c>
      <c r="F132" s="1" t="n">
        <v>6</v>
      </c>
    </row>
    <row r="133" customFormat="false" ht="12.75" hidden="false" customHeight="false" outlineLevel="0" collapsed="false">
      <c r="A133" s="1" t="s">
        <v>297</v>
      </c>
      <c r="B133" s="1" t="s">
        <v>337</v>
      </c>
      <c r="C133" s="1" t="n">
        <v>2011</v>
      </c>
      <c r="D133" s="1" t="n">
        <v>1</v>
      </c>
      <c r="E133" s="1" t="n">
        <v>6</v>
      </c>
      <c r="F133" s="1" t="n">
        <v>6</v>
      </c>
    </row>
    <row r="134" customFormat="false" ht="12.75" hidden="false" customHeight="false" outlineLevel="0" collapsed="false">
      <c r="A134" s="1" t="s">
        <v>297</v>
      </c>
      <c r="B134" s="1" t="s">
        <v>338</v>
      </c>
      <c r="C134" s="1" t="n">
        <v>2012</v>
      </c>
      <c r="D134" s="1" t="n">
        <v>1</v>
      </c>
      <c r="E134" s="1" t="n">
        <v>6</v>
      </c>
      <c r="F134" s="1" t="n">
        <v>6</v>
      </c>
    </row>
    <row r="135" customFormat="false" ht="12.75" hidden="false" customHeight="false" outlineLevel="0" collapsed="false">
      <c r="A135" s="1" t="s">
        <v>297</v>
      </c>
      <c r="B135" s="1" t="s">
        <v>339</v>
      </c>
      <c r="C135" s="1" t="n">
        <v>2012</v>
      </c>
      <c r="D135" s="1" t="n">
        <v>1</v>
      </c>
      <c r="E135" s="1" t="n">
        <v>7</v>
      </c>
      <c r="F135" s="1" t="n">
        <v>3</v>
      </c>
    </row>
    <row r="136" customFormat="false" ht="12.75" hidden="false" customHeight="false" outlineLevel="0" collapsed="false">
      <c r="A136" s="1" t="s">
        <v>297</v>
      </c>
      <c r="B136" s="1" t="s">
        <v>340</v>
      </c>
      <c r="C136" s="1" t="n">
        <v>2013</v>
      </c>
      <c r="D136" s="1" t="n">
        <v>1</v>
      </c>
      <c r="E136" s="1" t="n">
        <v>7</v>
      </c>
      <c r="F136" s="1" t="n">
        <v>3</v>
      </c>
    </row>
    <row r="137" customFormat="false" ht="12.75" hidden="false" customHeight="false" outlineLevel="0" collapsed="false">
      <c r="A137" s="1" t="s">
        <v>297</v>
      </c>
      <c r="B137" s="1" t="s">
        <v>321</v>
      </c>
      <c r="C137" s="1" t="n">
        <v>2014</v>
      </c>
      <c r="D137" s="1" t="n">
        <v>5</v>
      </c>
      <c r="E137" s="1" t="n">
        <v>6</v>
      </c>
      <c r="F137" s="1" t="n">
        <v>2</v>
      </c>
    </row>
    <row r="138" customFormat="false" ht="12.75" hidden="false" customHeight="false" outlineLevel="0" collapsed="false">
      <c r="A138" s="1" t="s">
        <v>297</v>
      </c>
      <c r="B138" s="1" t="s">
        <v>318</v>
      </c>
      <c r="C138" s="1" t="n">
        <v>2014</v>
      </c>
      <c r="D138" s="1" t="n">
        <v>1</v>
      </c>
      <c r="E138" s="1" t="n">
        <v>6</v>
      </c>
      <c r="F138" s="1" t="n">
        <v>1</v>
      </c>
    </row>
    <row r="139" customFormat="false" ht="12.75" hidden="false" customHeight="false" outlineLevel="0" collapsed="false">
      <c r="A139" s="1" t="s">
        <v>297</v>
      </c>
      <c r="B139" s="1" t="s">
        <v>338</v>
      </c>
      <c r="C139" s="1" t="n">
        <v>2015</v>
      </c>
      <c r="D139" s="1" t="n">
        <v>1</v>
      </c>
      <c r="E139" s="1" t="n">
        <v>6</v>
      </c>
      <c r="F139" s="1" t="n">
        <v>3</v>
      </c>
    </row>
    <row r="140" customFormat="false" ht="12.75" hidden="false" customHeight="false" outlineLevel="0" collapsed="false">
      <c r="A140" s="1" t="s">
        <v>297</v>
      </c>
      <c r="B140" s="1" t="s">
        <v>309</v>
      </c>
      <c r="C140" s="1" t="n">
        <v>2015</v>
      </c>
      <c r="D140" s="1" t="n">
        <v>1</v>
      </c>
      <c r="E140" s="1" t="n">
        <v>6</v>
      </c>
      <c r="F140" s="1" t="n">
        <v>3</v>
      </c>
    </row>
    <row r="141" customFormat="false" ht="12.75" hidden="false" customHeight="false" outlineLevel="0" collapsed="false">
      <c r="A141" s="1" t="s">
        <v>297</v>
      </c>
      <c r="B141" s="1" t="s">
        <v>341</v>
      </c>
      <c r="C141" s="1" t="n">
        <v>2015</v>
      </c>
      <c r="D141" s="1" t="n">
        <v>3</v>
      </c>
      <c r="E141" s="1" t="n">
        <v>6</v>
      </c>
      <c r="F141" s="1" t="n">
        <v>6</v>
      </c>
    </row>
    <row r="142" customFormat="false" ht="12.75" hidden="false" customHeight="false" outlineLevel="0" collapsed="false">
      <c r="A142" s="1" t="s">
        <v>297</v>
      </c>
      <c r="B142" s="1" t="s">
        <v>306</v>
      </c>
      <c r="C142" s="1" t="n">
        <v>2015</v>
      </c>
      <c r="D142" s="1" t="n">
        <v>1</v>
      </c>
      <c r="E142" s="1" t="n">
        <v>6</v>
      </c>
      <c r="F142" s="1" t="n">
        <v>6</v>
      </c>
    </row>
    <row r="143" customFormat="false" ht="12.75" hidden="false" customHeight="false" outlineLevel="0" collapsed="false">
      <c r="A143" s="1" t="s">
        <v>297</v>
      </c>
      <c r="B143" s="1" t="s">
        <v>342</v>
      </c>
      <c r="C143" s="1" t="n">
        <v>2015</v>
      </c>
      <c r="D143" s="1" t="n">
        <v>6</v>
      </c>
      <c r="E143" s="1" t="n">
        <v>7</v>
      </c>
      <c r="F143" s="1" t="n">
        <v>0</v>
      </c>
    </row>
    <row r="144" customFormat="false" ht="12.75" hidden="false" customHeight="false" outlineLevel="0" collapsed="false">
      <c r="A144" s="1" t="s">
        <v>297</v>
      </c>
      <c r="B144" s="1" t="s">
        <v>343</v>
      </c>
      <c r="C144" s="1" t="n">
        <v>2015</v>
      </c>
      <c r="D144" s="1" t="n">
        <v>1</v>
      </c>
      <c r="E144" s="1" t="n">
        <v>6</v>
      </c>
      <c r="F144" s="1" t="n">
        <v>6</v>
      </c>
    </row>
    <row r="145" customFormat="false" ht="12.75" hidden="false" customHeight="false" outlineLevel="0" collapsed="false">
      <c r="A145" s="1" t="s">
        <v>297</v>
      </c>
      <c r="B145" s="1" t="s">
        <v>339</v>
      </c>
      <c r="C145" s="1" t="n">
        <v>2015</v>
      </c>
      <c r="D145" s="1" t="n">
        <v>1</v>
      </c>
      <c r="E145" s="1" t="n">
        <v>6</v>
      </c>
      <c r="F145" s="1" t="n">
        <v>6</v>
      </c>
    </row>
    <row r="146" customFormat="false" ht="12.75" hidden="false" customHeight="false" outlineLevel="0" collapsed="false">
      <c r="A146" s="1" t="s">
        <v>297</v>
      </c>
      <c r="B146" s="1" t="s">
        <v>344</v>
      </c>
      <c r="C146" s="1" t="n">
        <v>2015</v>
      </c>
      <c r="D146" s="1" t="n">
        <v>1</v>
      </c>
      <c r="E146" s="1" t="n">
        <v>6</v>
      </c>
      <c r="F146" s="1" t="n">
        <v>6</v>
      </c>
    </row>
    <row r="147" customFormat="false" ht="12.75" hidden="false" customHeight="false" outlineLevel="0" collapsed="false">
      <c r="A147" s="1" t="s">
        <v>297</v>
      </c>
      <c r="B147" s="1" t="s">
        <v>302</v>
      </c>
      <c r="C147" s="1" t="n">
        <v>2016</v>
      </c>
      <c r="D147" s="1" t="n">
        <v>1</v>
      </c>
      <c r="E147" s="1" t="n">
        <v>7</v>
      </c>
      <c r="F147" s="1" t="n">
        <v>6</v>
      </c>
    </row>
    <row r="148" customFormat="false" ht="12.75" hidden="false" customHeight="false" outlineLevel="0" collapsed="false">
      <c r="A148" s="1" t="s">
        <v>297</v>
      </c>
      <c r="B148" s="1" t="s">
        <v>320</v>
      </c>
      <c r="C148" s="1" t="n">
        <v>2016</v>
      </c>
      <c r="D148" s="1" t="n">
        <v>1</v>
      </c>
      <c r="E148" s="1" t="n">
        <v>6</v>
      </c>
      <c r="F148" s="1" t="n">
        <v>5</v>
      </c>
    </row>
    <row r="149" customFormat="false" ht="12.75" hidden="false" customHeight="false" outlineLevel="0" collapsed="false">
      <c r="A149" s="1" t="s">
        <v>297</v>
      </c>
      <c r="B149" s="1" t="s">
        <v>303</v>
      </c>
      <c r="C149" s="1" t="n">
        <v>2016</v>
      </c>
      <c r="D149" s="1" t="n">
        <v>1</v>
      </c>
      <c r="E149" s="1" t="n">
        <v>6</v>
      </c>
      <c r="F149" s="1" t="n">
        <v>1</v>
      </c>
    </row>
    <row r="150" customFormat="false" ht="12.75" hidden="false" customHeight="false" outlineLevel="0" collapsed="false">
      <c r="A150" s="1" t="s">
        <v>297</v>
      </c>
      <c r="B150" s="1" t="s">
        <v>311</v>
      </c>
      <c r="C150" s="1" t="n">
        <v>2016</v>
      </c>
      <c r="D150" s="1" t="n">
        <v>1</v>
      </c>
      <c r="E150" s="1" t="n">
        <v>6</v>
      </c>
      <c r="F150" s="1" t="n">
        <v>5</v>
      </c>
    </row>
    <row r="151" customFormat="false" ht="12.75" hidden="false" customHeight="false" outlineLevel="0" collapsed="false">
      <c r="A151" s="1" t="s">
        <v>297</v>
      </c>
      <c r="B151" s="1" t="s">
        <v>345</v>
      </c>
      <c r="C151" s="1" t="n">
        <v>2016</v>
      </c>
      <c r="D151" s="1" t="n">
        <v>1</v>
      </c>
      <c r="E151" s="1" t="n">
        <v>7</v>
      </c>
      <c r="F151" s="1" t="n">
        <v>6</v>
      </c>
    </row>
    <row r="152" customFormat="false" ht="12.75" hidden="false" customHeight="false" outlineLevel="0" collapsed="false">
      <c r="A152" s="1" t="s">
        <v>297</v>
      </c>
      <c r="B152" s="1" t="s">
        <v>314</v>
      </c>
      <c r="C152" s="1" t="n">
        <v>2016</v>
      </c>
      <c r="D152" s="1" t="n">
        <v>1</v>
      </c>
      <c r="E152" s="1" t="n">
        <v>6</v>
      </c>
      <c r="F152" s="1" t="n">
        <v>2</v>
      </c>
    </row>
    <row r="153" customFormat="false" ht="12.75" hidden="false" customHeight="false" outlineLevel="0" collapsed="false">
      <c r="A153" s="1" t="s">
        <v>297</v>
      </c>
      <c r="B153" s="1" t="s">
        <v>341</v>
      </c>
      <c r="C153" s="1" t="n">
        <v>2016</v>
      </c>
      <c r="D153" s="1" t="n">
        <v>2</v>
      </c>
      <c r="E153" s="1" t="n">
        <v>6</v>
      </c>
      <c r="F153" s="1" t="n">
        <v>6</v>
      </c>
    </row>
    <row r="154" customFormat="false" ht="12.75" hidden="false" customHeight="false" outlineLevel="0" collapsed="false">
      <c r="A154" s="1" t="s">
        <v>297</v>
      </c>
      <c r="B154" s="1" t="s">
        <v>346</v>
      </c>
      <c r="C154" s="1" t="n">
        <v>2016</v>
      </c>
      <c r="D154" s="1" t="n">
        <v>1</v>
      </c>
      <c r="E154" s="1" t="n">
        <v>6</v>
      </c>
      <c r="F154" s="1" t="n">
        <v>3</v>
      </c>
    </row>
    <row r="155" customFormat="false" ht="12.75" hidden="false" customHeight="false" outlineLevel="0" collapsed="false">
      <c r="A155" s="1" t="s">
        <v>297</v>
      </c>
      <c r="B155" s="1" t="s">
        <v>347</v>
      </c>
      <c r="C155" s="1" t="n">
        <v>2016</v>
      </c>
      <c r="D155" s="1" t="n">
        <v>1</v>
      </c>
      <c r="E155" s="1" t="n">
        <v>7</v>
      </c>
      <c r="F155" s="1" t="n">
        <v>3</v>
      </c>
    </row>
    <row r="156" customFormat="false" ht="12.75" hidden="false" customHeight="false" outlineLevel="0" collapsed="false">
      <c r="A156" s="1" t="s">
        <v>297</v>
      </c>
      <c r="B156" s="1" t="s">
        <v>321</v>
      </c>
      <c r="C156" s="1" t="n">
        <v>2016</v>
      </c>
      <c r="D156" s="1" t="n">
        <v>1</v>
      </c>
      <c r="E156" s="1" t="n">
        <v>6</v>
      </c>
      <c r="F156" s="1" t="n">
        <v>3</v>
      </c>
    </row>
    <row r="157" customFormat="false" ht="12.75" hidden="false" customHeight="false" outlineLevel="0" collapsed="false">
      <c r="A157" s="1" t="s">
        <v>297</v>
      </c>
      <c r="B157" s="1" t="s">
        <v>348</v>
      </c>
      <c r="C157" s="1" t="n">
        <v>2016</v>
      </c>
      <c r="D157" s="1" t="n">
        <v>1</v>
      </c>
      <c r="E157" s="1" t="n">
        <v>7</v>
      </c>
      <c r="F157" s="1" t="n">
        <v>6</v>
      </c>
    </row>
    <row r="158" customFormat="false" ht="12.75" hidden="false" customHeight="false" outlineLevel="0" collapsed="false">
      <c r="A158" s="1" t="s">
        <v>297</v>
      </c>
      <c r="B158" s="1" t="s">
        <v>349</v>
      </c>
      <c r="C158" s="1" t="n">
        <v>2016</v>
      </c>
      <c r="D158" s="1" t="n">
        <v>1</v>
      </c>
      <c r="E158" s="1" t="n">
        <v>7</v>
      </c>
      <c r="F158" s="1" t="n">
        <v>6</v>
      </c>
    </row>
    <row r="159" customFormat="false" ht="12.75" hidden="false" customHeight="false" outlineLevel="0" collapsed="false">
      <c r="A159" s="1" t="s">
        <v>297</v>
      </c>
      <c r="B159" s="1" t="s">
        <v>336</v>
      </c>
      <c r="C159" s="1" t="n">
        <v>2016</v>
      </c>
      <c r="D159" s="1" t="n">
        <v>1</v>
      </c>
      <c r="E159" s="1" t="n">
        <v>6</v>
      </c>
      <c r="F159" s="1" t="n">
        <v>2</v>
      </c>
    </row>
    <row r="160" customFormat="false" ht="12.75" hidden="false" customHeight="false" outlineLevel="0" collapsed="false">
      <c r="A160" s="1" t="s">
        <v>297</v>
      </c>
      <c r="B160" s="1" t="s">
        <v>298</v>
      </c>
      <c r="C160" s="1" t="n">
        <v>2016</v>
      </c>
      <c r="D160" s="1" t="n">
        <v>1</v>
      </c>
      <c r="E160" s="1" t="n">
        <v>6</v>
      </c>
      <c r="F160" s="1" t="n">
        <v>1</v>
      </c>
    </row>
    <row r="161" customFormat="false" ht="12.75" hidden="false" customHeight="false" outlineLevel="0" collapsed="false">
      <c r="A161" s="1" t="s">
        <v>297</v>
      </c>
      <c r="B161" s="1" t="s">
        <v>302</v>
      </c>
      <c r="C161" s="1" t="n">
        <v>2017</v>
      </c>
      <c r="D161" s="1" t="n">
        <v>1</v>
      </c>
      <c r="E161" s="1" t="n">
        <v>7</v>
      </c>
      <c r="F161" s="1" t="n">
        <v>6</v>
      </c>
    </row>
    <row r="162" customFormat="false" ht="12.75" hidden="false" customHeight="false" outlineLevel="0" collapsed="false">
      <c r="A162" s="1" t="s">
        <v>297</v>
      </c>
      <c r="B162" s="1" t="s">
        <v>320</v>
      </c>
      <c r="C162" s="1" t="n">
        <v>2017</v>
      </c>
      <c r="D162" s="1" t="n">
        <v>1</v>
      </c>
      <c r="E162" s="1" t="n">
        <v>6</v>
      </c>
      <c r="F162" s="1" t="n">
        <v>1</v>
      </c>
    </row>
    <row r="163" customFormat="false" ht="12.75" hidden="false" customHeight="false" outlineLevel="0" collapsed="false">
      <c r="A163" s="1" t="s">
        <v>297</v>
      </c>
      <c r="B163" s="1" t="s">
        <v>350</v>
      </c>
      <c r="C163" s="1" t="n">
        <v>2017</v>
      </c>
      <c r="D163" s="1" t="n">
        <v>1</v>
      </c>
      <c r="E163" s="1" t="n">
        <v>7</v>
      </c>
      <c r="F163" s="1" t="n">
        <v>0</v>
      </c>
    </row>
    <row r="164" customFormat="false" ht="12.75" hidden="false" customHeight="false" outlineLevel="0" collapsed="false">
      <c r="A164" s="1" t="s">
        <v>297</v>
      </c>
      <c r="B164" s="1" t="s">
        <v>341</v>
      </c>
      <c r="C164" s="1" t="n">
        <v>2017</v>
      </c>
      <c r="D164" s="1" t="n">
        <v>2</v>
      </c>
      <c r="E164" s="1" t="n">
        <v>7</v>
      </c>
      <c r="F164" s="1" t="n">
        <v>6</v>
      </c>
    </row>
    <row r="165" customFormat="false" ht="12.75" hidden="false" customHeight="false" outlineLevel="0" collapsed="false">
      <c r="A165" s="1" t="s">
        <v>297</v>
      </c>
      <c r="B165" s="1" t="s">
        <v>317</v>
      </c>
      <c r="C165" s="1" t="n">
        <v>2017</v>
      </c>
      <c r="D165" s="1" t="n">
        <v>1</v>
      </c>
      <c r="E165" s="1" t="n">
        <v>7</v>
      </c>
      <c r="F165" s="1" t="n">
        <v>6</v>
      </c>
    </row>
    <row r="166" customFormat="false" ht="12.75" hidden="false" customHeight="false" outlineLevel="0" collapsed="false">
      <c r="A166" s="1" t="s">
        <v>297</v>
      </c>
      <c r="B166" s="1" t="s">
        <v>325</v>
      </c>
      <c r="C166" s="1" t="n">
        <v>2017</v>
      </c>
      <c r="D166" s="1" t="n">
        <v>1</v>
      </c>
      <c r="E166" s="1" t="n">
        <v>7</v>
      </c>
      <c r="F166" s="1" t="n">
        <v>6</v>
      </c>
    </row>
    <row r="167" customFormat="false" ht="12.75" hidden="false" customHeight="false" outlineLevel="0" collapsed="false">
      <c r="A167" s="1" t="s">
        <v>297</v>
      </c>
      <c r="B167" s="1" t="s">
        <v>343</v>
      </c>
      <c r="C167" s="1" t="n">
        <v>2017</v>
      </c>
      <c r="D167" s="1" t="n">
        <v>1</v>
      </c>
      <c r="E167" s="1" t="n">
        <v>7</v>
      </c>
      <c r="F167" s="1" t="n">
        <v>6</v>
      </c>
    </row>
    <row r="168" customFormat="false" ht="12.75" hidden="false" customHeight="false" outlineLevel="0" collapsed="false">
      <c r="A168" s="1" t="s">
        <v>297</v>
      </c>
      <c r="B168" s="1" t="s">
        <v>319</v>
      </c>
      <c r="C168" s="1" t="n">
        <v>2017</v>
      </c>
      <c r="D168" s="1" t="n">
        <v>1</v>
      </c>
      <c r="E168" s="1" t="n">
        <v>6</v>
      </c>
      <c r="F168" s="1" t="n">
        <v>5</v>
      </c>
    </row>
    <row r="169" customFormat="false" ht="12.75" hidden="false" customHeight="false" outlineLevel="0" collapsed="false">
      <c r="A169" s="1" t="s">
        <v>297</v>
      </c>
      <c r="B169" s="1" t="s">
        <v>351</v>
      </c>
      <c r="C169" s="1" t="n">
        <v>2017</v>
      </c>
      <c r="D169" s="1" t="n">
        <v>1</v>
      </c>
      <c r="E169" s="1" t="n">
        <v>7</v>
      </c>
      <c r="F169" s="1" t="n">
        <v>6</v>
      </c>
    </row>
    <row r="170" customFormat="false" ht="12.75" hidden="false" customHeight="false" outlineLevel="0" collapsed="false">
      <c r="A170" s="1" t="s">
        <v>297</v>
      </c>
      <c r="B170" s="1" t="s">
        <v>298</v>
      </c>
      <c r="C170" s="1" t="n">
        <v>2017</v>
      </c>
      <c r="D170" s="1" t="n">
        <v>1</v>
      </c>
      <c r="E170" s="1" t="n">
        <v>6</v>
      </c>
      <c r="F170" s="1" t="n">
        <v>2</v>
      </c>
    </row>
    <row r="171" customFormat="false" ht="12.75" hidden="false" customHeight="false" outlineLevel="0" collapsed="false">
      <c r="A171" s="1" t="s">
        <v>297</v>
      </c>
      <c r="B171" s="1" t="s">
        <v>333</v>
      </c>
      <c r="C171" s="1" t="n">
        <v>2018</v>
      </c>
      <c r="D171" s="1" t="n">
        <v>4</v>
      </c>
      <c r="E171" s="1" t="n">
        <v>7</v>
      </c>
      <c r="F171" s="1" t="n">
        <v>6</v>
      </c>
    </row>
    <row r="172" customFormat="false" ht="12.75" hidden="false" customHeight="false" outlineLevel="0" collapsed="false">
      <c r="A172" s="1" t="s">
        <v>297</v>
      </c>
      <c r="B172" s="1" t="s">
        <v>352</v>
      </c>
      <c r="C172" s="1" t="n">
        <v>2018</v>
      </c>
      <c r="D172" s="1" t="n">
        <v>1</v>
      </c>
      <c r="E172" s="1" t="n">
        <v>7</v>
      </c>
      <c r="F172" s="1" t="n">
        <v>6</v>
      </c>
    </row>
    <row r="173" customFormat="false" ht="12.75" hidden="false" customHeight="false" outlineLevel="0" collapsed="false">
      <c r="A173" s="1" t="s">
        <v>297</v>
      </c>
      <c r="B173" s="1" t="s">
        <v>345</v>
      </c>
      <c r="C173" s="1" t="n">
        <v>2018</v>
      </c>
      <c r="D173" s="1" t="n">
        <v>2</v>
      </c>
      <c r="E173" s="1" t="n">
        <v>6</v>
      </c>
      <c r="F173" s="1" t="n">
        <v>2</v>
      </c>
    </row>
    <row r="174" customFormat="false" ht="12.75" hidden="false" customHeight="false" outlineLevel="0" collapsed="false">
      <c r="A174" s="1" t="s">
        <v>297</v>
      </c>
      <c r="B174" s="1" t="s">
        <v>309</v>
      </c>
      <c r="C174" s="1" t="n">
        <v>2018</v>
      </c>
      <c r="D174" s="1" t="n">
        <v>1</v>
      </c>
      <c r="E174" s="1" t="n">
        <v>6</v>
      </c>
      <c r="F174" s="1" t="n">
        <v>3</v>
      </c>
    </row>
    <row r="175" customFormat="false" ht="12.75" hidden="false" customHeight="false" outlineLevel="0" collapsed="false">
      <c r="A175" s="1" t="s">
        <v>297</v>
      </c>
      <c r="B175" s="1" t="s">
        <v>316</v>
      </c>
      <c r="C175" s="1" t="n">
        <v>2018</v>
      </c>
      <c r="D175" s="1" t="n">
        <v>2</v>
      </c>
      <c r="E175" s="1" t="n">
        <v>6</v>
      </c>
      <c r="F175" s="1" t="n">
        <v>4</v>
      </c>
    </row>
    <row r="176" customFormat="false" ht="12.75" hidden="false" customHeight="false" outlineLevel="0" collapsed="false">
      <c r="A176" s="1" t="s">
        <v>297</v>
      </c>
      <c r="B176" s="1" t="s">
        <v>317</v>
      </c>
      <c r="C176" s="1" t="n">
        <v>2018</v>
      </c>
      <c r="D176" s="1" t="n">
        <v>1</v>
      </c>
      <c r="E176" s="1" t="n">
        <v>7</v>
      </c>
      <c r="F176" s="1" t="n">
        <v>6</v>
      </c>
    </row>
    <row r="177" customFormat="false" ht="12.75" hidden="false" customHeight="false" outlineLevel="0" collapsed="false">
      <c r="A177" s="1" t="s">
        <v>297</v>
      </c>
      <c r="B177" s="1" t="s">
        <v>325</v>
      </c>
      <c r="C177" s="1" t="n">
        <v>2018</v>
      </c>
      <c r="D177" s="1" t="n">
        <v>1</v>
      </c>
      <c r="E177" s="1" t="n">
        <v>6</v>
      </c>
      <c r="F177" s="1" t="n">
        <v>2</v>
      </c>
    </row>
    <row r="178" customFormat="false" ht="12.75" hidden="false" customHeight="false" outlineLevel="0" collapsed="false">
      <c r="A178" s="1" t="s">
        <v>297</v>
      </c>
      <c r="B178" s="1" t="s">
        <v>319</v>
      </c>
      <c r="C178" s="1" t="n">
        <v>2018</v>
      </c>
      <c r="D178" s="1" t="n">
        <v>1</v>
      </c>
      <c r="E178" s="1" t="n">
        <v>6</v>
      </c>
      <c r="F178" s="1" t="n">
        <v>2</v>
      </c>
    </row>
    <row r="179" customFormat="false" ht="12.75" hidden="false" customHeight="false" outlineLevel="0" collapsed="false">
      <c r="A179" s="1" t="s">
        <v>297</v>
      </c>
      <c r="B179" s="1" t="s">
        <v>351</v>
      </c>
      <c r="C179" s="1" t="n">
        <v>2018</v>
      </c>
      <c r="D179" s="1" t="n">
        <v>1</v>
      </c>
      <c r="E179" s="1" t="n">
        <v>6</v>
      </c>
      <c r="F179" s="1" t="n">
        <v>4</v>
      </c>
    </row>
    <row r="180" customFormat="false" ht="12.75" hidden="false" customHeight="false" outlineLevel="0" collapsed="false">
      <c r="A180" s="1" t="s">
        <v>297</v>
      </c>
      <c r="B180" s="1" t="s">
        <v>333</v>
      </c>
      <c r="C180" s="1" t="n">
        <v>2019</v>
      </c>
      <c r="D180" s="1" t="n">
        <v>1</v>
      </c>
      <c r="E180" s="1" t="n">
        <v>6</v>
      </c>
      <c r="F180" s="1" t="n">
        <v>3</v>
      </c>
    </row>
    <row r="181" customFormat="false" ht="12.75" hidden="false" customHeight="false" outlineLevel="0" collapsed="false">
      <c r="A181" s="1" t="s">
        <v>297</v>
      </c>
      <c r="B181" s="1" t="s">
        <v>353</v>
      </c>
      <c r="C181" s="1" t="n">
        <v>2019</v>
      </c>
      <c r="D181" s="1" t="n">
        <v>1</v>
      </c>
      <c r="E181" s="1" t="n">
        <v>6</v>
      </c>
      <c r="F181" s="1" t="n">
        <v>3</v>
      </c>
    </row>
    <row r="182" customFormat="false" ht="12.75" hidden="false" customHeight="false" outlineLevel="0" collapsed="false">
      <c r="A182" s="1" t="s">
        <v>297</v>
      </c>
      <c r="B182" s="1" t="s">
        <v>354</v>
      </c>
      <c r="C182" s="1" t="n">
        <v>2019</v>
      </c>
      <c r="D182" s="1" t="n">
        <v>1</v>
      </c>
      <c r="E182" s="1" t="n">
        <v>7</v>
      </c>
      <c r="F182" s="1" t="n">
        <v>0</v>
      </c>
    </row>
    <row r="183" customFormat="false" ht="12.75" hidden="false" customHeight="false" outlineLevel="0" collapsed="false">
      <c r="A183" s="1" t="s">
        <v>297</v>
      </c>
      <c r="B183" s="1" t="s">
        <v>355</v>
      </c>
      <c r="C183" s="1" t="n">
        <v>2019</v>
      </c>
      <c r="D183" s="1" t="n">
        <v>1</v>
      </c>
      <c r="E183" s="1" t="n">
        <v>6</v>
      </c>
      <c r="F183" s="1" t="n">
        <v>3</v>
      </c>
    </row>
    <row r="184" customFormat="false" ht="12.75" hidden="false" customHeight="false" outlineLevel="0" collapsed="false">
      <c r="A184" s="1" t="s">
        <v>297</v>
      </c>
      <c r="B184" s="1" t="s">
        <v>306</v>
      </c>
      <c r="C184" s="1" t="n">
        <v>2019</v>
      </c>
      <c r="D184" s="1" t="n">
        <v>1</v>
      </c>
      <c r="E184" s="1" t="n">
        <v>6</v>
      </c>
      <c r="F184" s="1" t="n">
        <v>5</v>
      </c>
    </row>
    <row r="185" customFormat="false" ht="12.75" hidden="false" customHeight="false" outlineLevel="0" collapsed="false">
      <c r="A185" s="1" t="s">
        <v>297</v>
      </c>
      <c r="B185" s="1" t="s">
        <v>317</v>
      </c>
      <c r="C185" s="1" t="n">
        <v>2019</v>
      </c>
      <c r="D185" s="1" t="n">
        <v>1</v>
      </c>
      <c r="E185" s="1" t="n">
        <v>7</v>
      </c>
      <c r="F185" s="1" t="n">
        <v>4</v>
      </c>
    </row>
    <row r="186" customFormat="false" ht="12.75" hidden="false" customHeight="false" outlineLevel="0" collapsed="false">
      <c r="A186" s="1" t="s">
        <v>297</v>
      </c>
      <c r="B186" s="1" t="s">
        <v>325</v>
      </c>
      <c r="C186" s="1" t="n">
        <v>2019</v>
      </c>
      <c r="D186" s="1" t="n">
        <v>1</v>
      </c>
      <c r="E186" s="1" t="n">
        <v>6</v>
      </c>
      <c r="F186" s="1" t="n">
        <v>0</v>
      </c>
    </row>
    <row r="187" customFormat="false" ht="12.75" hidden="false" customHeight="false" outlineLevel="0" collapsed="false">
      <c r="A187" s="1" t="s">
        <v>297</v>
      </c>
      <c r="B187" s="1" t="s">
        <v>351</v>
      </c>
      <c r="C187" s="1" t="n">
        <v>2019</v>
      </c>
      <c r="D187" s="1" t="n">
        <v>1</v>
      </c>
      <c r="E187" s="1" t="n">
        <v>7</v>
      </c>
      <c r="F187" s="1" t="n">
        <v>3</v>
      </c>
    </row>
    <row r="188" customFormat="false" ht="12.75" hidden="false" customHeight="false" outlineLevel="0" collapsed="false">
      <c r="A188" s="1" t="s">
        <v>297</v>
      </c>
      <c r="B188" s="1" t="s">
        <v>352</v>
      </c>
      <c r="C188" s="1" t="n">
        <v>2020</v>
      </c>
      <c r="D188" s="1" t="n">
        <v>1</v>
      </c>
      <c r="E188" s="1" t="n">
        <v>7</v>
      </c>
      <c r="F188" s="1" t="n">
        <v>0</v>
      </c>
    </row>
    <row r="189" customFormat="false" ht="12.75" hidden="false" customHeight="false" outlineLevel="0" collapsed="false">
      <c r="A189" s="1" t="s">
        <v>297</v>
      </c>
      <c r="B189" s="1" t="s">
        <v>356</v>
      </c>
      <c r="C189" s="1" t="n">
        <v>2020</v>
      </c>
      <c r="D189" s="1" t="n">
        <v>1</v>
      </c>
      <c r="E189" s="1" t="n">
        <v>7</v>
      </c>
      <c r="F189" s="1" t="n">
        <v>5</v>
      </c>
    </row>
    <row r="190" customFormat="false" ht="12.75" hidden="false" customHeight="false" outlineLevel="0" collapsed="false">
      <c r="A190" s="1" t="s">
        <v>297</v>
      </c>
      <c r="B190" s="1" t="s">
        <v>357</v>
      </c>
      <c r="C190" s="1" t="n">
        <v>2020</v>
      </c>
      <c r="D190" s="1" t="n">
        <v>2</v>
      </c>
      <c r="E190" s="1" t="n">
        <v>6</v>
      </c>
      <c r="F190" s="1" t="n">
        <v>2</v>
      </c>
    </row>
    <row r="191" customFormat="false" ht="12.75" hidden="false" customHeight="false" outlineLevel="0" collapsed="false">
      <c r="A191" s="1" t="s">
        <v>297</v>
      </c>
      <c r="B191" s="1" t="s">
        <v>317</v>
      </c>
      <c r="C191" s="1" t="n">
        <v>2021</v>
      </c>
      <c r="D191" s="1" t="n">
        <v>2</v>
      </c>
      <c r="E191" s="1" t="n">
        <v>6</v>
      </c>
      <c r="F191" s="1" t="n">
        <v>5</v>
      </c>
    </row>
  </sheetData>
  <autoFilter ref="A1:F191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  <tableParts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AA95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H42" activeCellId="1" sqref="A1:G48 H42"/>
    </sheetView>
  </sheetViews>
  <sheetFormatPr defaultColWidth="14.640625" defaultRowHeight="12.75" zeroHeight="false" outlineLevelRow="0" outlineLevelCol="0"/>
  <cols>
    <col collapsed="false" customWidth="true" hidden="false" outlineLevel="0" max="1" min="1" style="0" width="17.59"/>
    <col collapsed="false" customWidth="true" hidden="false" outlineLevel="0" max="2" min="2" style="0" width="57.15"/>
    <col collapsed="false" customWidth="true" hidden="false" outlineLevel="0" max="3" min="3" style="0" width="23.15"/>
    <col collapsed="false" customWidth="true" hidden="false" outlineLevel="0" max="6" min="6" style="8" width="13.02"/>
  </cols>
  <sheetData>
    <row r="1" s="4" customFormat="true" ht="12.75" hidden="false" customHeight="false" outlineLevel="0" collapsed="false">
      <c r="A1" s="3" t="s">
        <v>358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="1" customFormat="true" ht="12.75" hidden="false" customHeight="false" outlineLevel="0" collapsed="false">
      <c r="A2" s="1" t="s">
        <v>359</v>
      </c>
      <c r="B2" s="1" t="s">
        <v>360</v>
      </c>
      <c r="C2" s="1" t="s">
        <v>115</v>
      </c>
      <c r="D2" s="1" t="n">
        <v>1993</v>
      </c>
      <c r="E2" s="1" t="n">
        <v>1</v>
      </c>
      <c r="F2" s="8" t="n">
        <v>6</v>
      </c>
      <c r="G2" s="8" t="n">
        <v>4</v>
      </c>
    </row>
    <row r="3" s="1" customFormat="true" ht="12.75" hidden="false" customHeight="false" outlineLevel="0" collapsed="false">
      <c r="A3" s="1" t="s">
        <v>361</v>
      </c>
      <c r="B3" s="1" t="s">
        <v>362</v>
      </c>
      <c r="C3" s="1" t="s">
        <v>30</v>
      </c>
      <c r="D3" s="1" t="n">
        <v>2011</v>
      </c>
      <c r="E3" s="1" t="n">
        <v>1</v>
      </c>
      <c r="F3" s="8" t="n">
        <v>6</v>
      </c>
      <c r="G3" s="8" t="n">
        <v>4</v>
      </c>
      <c r="I3" s="3" t="s">
        <v>363</v>
      </c>
      <c r="J3" s="3" t="s">
        <v>12</v>
      </c>
    </row>
    <row r="4" s="1" customFormat="true" ht="12.75" hidden="false" customHeight="false" outlineLevel="0" collapsed="false">
      <c r="A4" s="1" t="s">
        <v>361</v>
      </c>
      <c r="B4" s="1" t="s">
        <v>364</v>
      </c>
      <c r="C4" s="1" t="s">
        <v>17</v>
      </c>
      <c r="D4" s="1" t="n">
        <v>2011</v>
      </c>
      <c r="E4" s="1" t="n">
        <v>1</v>
      </c>
      <c r="F4" s="2" t="n">
        <v>6</v>
      </c>
      <c r="G4" s="2" t="n">
        <v>4</v>
      </c>
      <c r="I4" s="1" t="n">
        <f aca="false">SUM(E2:E996)</f>
        <v>64</v>
      </c>
      <c r="J4" s="1" t="n">
        <f aca="false">Tintos!H4+Portos!H4+Brancos!H4+I4</f>
        <v>902</v>
      </c>
    </row>
    <row r="5" s="1" customFormat="true" ht="12.75" hidden="false" customHeight="false" outlineLevel="0" collapsed="false">
      <c r="A5" s="1" t="s">
        <v>361</v>
      </c>
      <c r="B5" s="1" t="s">
        <v>365</v>
      </c>
      <c r="C5" s="1" t="s">
        <v>17</v>
      </c>
      <c r="D5" s="1" t="n">
        <v>2015</v>
      </c>
      <c r="E5" s="1" t="n">
        <v>2</v>
      </c>
      <c r="F5" s="8" t="n">
        <v>6</v>
      </c>
      <c r="G5" s="8" t="n">
        <v>4</v>
      </c>
    </row>
    <row r="6" customFormat="false" ht="12.75" hidden="false" customHeight="false" outlineLevel="0" collapsed="false">
      <c r="A6" s="1" t="s">
        <v>361</v>
      </c>
      <c r="B6" s="1" t="s">
        <v>366</v>
      </c>
      <c r="C6" s="1" t="s">
        <v>17</v>
      </c>
      <c r="D6" s="1" t="n">
        <v>2016</v>
      </c>
      <c r="E6" s="1" t="n">
        <v>1</v>
      </c>
      <c r="F6" s="2" t="n">
        <v>6</v>
      </c>
      <c r="G6" s="2" t="n">
        <v>4</v>
      </c>
    </row>
    <row r="7" customFormat="false" ht="12.75" hidden="false" customHeight="false" outlineLevel="0" collapsed="false">
      <c r="A7" s="0" t="s">
        <v>361</v>
      </c>
      <c r="B7" s="0" t="s">
        <v>366</v>
      </c>
      <c r="C7" s="0" t="s">
        <v>17</v>
      </c>
      <c r="D7" s="0" t="n">
        <v>2020</v>
      </c>
      <c r="E7" s="0" t="n">
        <v>1</v>
      </c>
      <c r="F7" s="8" t="n">
        <v>6</v>
      </c>
      <c r="G7" s="0" t="n">
        <v>4</v>
      </c>
    </row>
    <row r="8" customFormat="false" ht="12.75" hidden="false" customHeight="false" outlineLevel="0" collapsed="false">
      <c r="A8" s="0" t="s">
        <v>367</v>
      </c>
      <c r="B8" s="0" t="s">
        <v>368</v>
      </c>
      <c r="C8" s="0" t="s">
        <v>9</v>
      </c>
      <c r="D8" s="0" t="n">
        <v>2004</v>
      </c>
      <c r="E8" s="0" t="n">
        <v>1</v>
      </c>
      <c r="F8" s="8" t="s">
        <v>10</v>
      </c>
      <c r="G8" s="0" t="n">
        <v>1</v>
      </c>
    </row>
    <row r="9" customFormat="false" ht="12.75" hidden="false" customHeight="false" outlineLevel="0" collapsed="false">
      <c r="A9" s="0" t="s">
        <v>367</v>
      </c>
      <c r="B9" s="0" t="s">
        <v>369</v>
      </c>
      <c r="C9" s="0" t="s">
        <v>17</v>
      </c>
      <c r="D9" s="0" t="n">
        <v>2011</v>
      </c>
      <c r="E9" s="0" t="n">
        <v>1</v>
      </c>
      <c r="F9" s="8" t="s">
        <v>10</v>
      </c>
      <c r="G9" s="8" t="n">
        <v>1</v>
      </c>
    </row>
    <row r="10" customFormat="false" ht="12.75" hidden="false" customHeight="false" outlineLevel="0" collapsed="false">
      <c r="A10" s="0" t="s">
        <v>367</v>
      </c>
      <c r="B10" s="0" t="s">
        <v>370</v>
      </c>
      <c r="C10" s="0" t="s">
        <v>17</v>
      </c>
      <c r="D10" s="0" t="n">
        <v>2015</v>
      </c>
      <c r="E10" s="0" t="n">
        <v>1</v>
      </c>
      <c r="F10" s="8" t="s">
        <v>10</v>
      </c>
      <c r="G10" s="8" t="n">
        <v>1</v>
      </c>
    </row>
    <row r="11" customFormat="false" ht="12.75" hidden="false" customHeight="false" outlineLevel="0" collapsed="false">
      <c r="A11" s="0" t="s">
        <v>367</v>
      </c>
      <c r="B11" s="0" t="s">
        <v>371</v>
      </c>
      <c r="C11" s="0" t="s">
        <v>17</v>
      </c>
      <c r="D11" s="0" t="n">
        <v>2015</v>
      </c>
      <c r="E11" s="0" t="n">
        <v>2</v>
      </c>
      <c r="F11" s="8" t="s">
        <v>10</v>
      </c>
      <c r="G11" s="8" t="n">
        <v>1</v>
      </c>
    </row>
    <row r="12" customFormat="false" ht="12.75" hidden="false" customHeight="false" outlineLevel="0" collapsed="false">
      <c r="A12" s="0" t="s">
        <v>367</v>
      </c>
      <c r="B12" s="0" t="s">
        <v>372</v>
      </c>
      <c r="C12" s="0" t="s">
        <v>30</v>
      </c>
      <c r="D12" s="0" t="n">
        <v>2017</v>
      </c>
      <c r="E12" s="0" t="n">
        <v>4</v>
      </c>
      <c r="F12" s="8" t="n">
        <v>1</v>
      </c>
      <c r="G12" s="8" t="n">
        <v>0</v>
      </c>
    </row>
    <row r="13" customFormat="false" ht="12.75" hidden="false" customHeight="false" outlineLevel="0" collapsed="false">
      <c r="A13" s="0" t="s">
        <v>367</v>
      </c>
      <c r="B13" s="0" t="s">
        <v>373</v>
      </c>
      <c r="C13" s="0" t="s">
        <v>17</v>
      </c>
      <c r="D13" s="0" t="n">
        <v>2018</v>
      </c>
      <c r="E13" s="0" t="n">
        <v>1</v>
      </c>
      <c r="F13" s="8" t="s">
        <v>10</v>
      </c>
      <c r="G13" s="8" t="n">
        <v>1</v>
      </c>
    </row>
    <row r="14" customFormat="false" ht="12.75" hidden="false" customHeight="false" outlineLevel="0" collapsed="false">
      <c r="A14" s="0" t="s">
        <v>367</v>
      </c>
      <c r="B14" s="0" t="s">
        <v>374</v>
      </c>
      <c r="C14" s="0" t="s">
        <v>9</v>
      </c>
      <c r="D14" s="0" t="n">
        <v>2019</v>
      </c>
      <c r="E14" s="0" t="n">
        <v>1</v>
      </c>
      <c r="F14" s="8" t="n">
        <v>2</v>
      </c>
      <c r="G14" s="8" t="n">
        <v>0</v>
      </c>
    </row>
    <row r="15" customFormat="false" ht="12.75" hidden="false" customHeight="false" outlineLevel="0" collapsed="false">
      <c r="A15" s="0" t="s">
        <v>367</v>
      </c>
      <c r="B15" s="0" t="s">
        <v>375</v>
      </c>
      <c r="C15" s="0" t="s">
        <v>9</v>
      </c>
      <c r="D15" s="0" t="n">
        <v>2019</v>
      </c>
      <c r="E15" s="0" t="n">
        <v>1</v>
      </c>
      <c r="F15" s="8" t="n">
        <v>2</v>
      </c>
      <c r="G15" s="8" t="n">
        <v>0</v>
      </c>
    </row>
    <row r="16" customFormat="false" ht="12.75" hidden="false" customHeight="false" outlineLevel="0" collapsed="false">
      <c r="A16" s="0" t="s">
        <v>367</v>
      </c>
      <c r="B16" s="0" t="s">
        <v>376</v>
      </c>
      <c r="C16" s="0" t="s">
        <v>9</v>
      </c>
      <c r="D16" s="0" t="n">
        <v>2019</v>
      </c>
      <c r="E16" s="0" t="n">
        <v>2</v>
      </c>
      <c r="F16" s="8" t="n">
        <v>2</v>
      </c>
      <c r="G16" s="8" t="n">
        <v>0</v>
      </c>
    </row>
    <row r="17" customFormat="false" ht="12.75" hidden="false" customHeight="false" outlineLevel="0" collapsed="false">
      <c r="A17" s="0" t="s">
        <v>367</v>
      </c>
      <c r="B17" s="0" t="s">
        <v>377</v>
      </c>
      <c r="C17" s="0" t="s">
        <v>44</v>
      </c>
      <c r="D17" s="0" t="n">
        <v>2021</v>
      </c>
      <c r="E17" s="0" t="n">
        <v>2</v>
      </c>
      <c r="F17" s="8" t="s">
        <v>10</v>
      </c>
      <c r="G17" s="0" t="n">
        <v>1</v>
      </c>
    </row>
    <row r="18" customFormat="false" ht="12.75" hidden="false" customHeight="false" outlineLevel="0" collapsed="false">
      <c r="A18" s="0" t="s">
        <v>367</v>
      </c>
      <c r="B18" s="0" t="s">
        <v>378</v>
      </c>
      <c r="C18" s="0" t="s">
        <v>9</v>
      </c>
      <c r="D18" s="2" t="s">
        <v>228</v>
      </c>
      <c r="E18" s="0" t="n">
        <v>1</v>
      </c>
      <c r="F18" s="8" t="s">
        <v>10</v>
      </c>
      <c r="G18" s="0" t="n">
        <v>1</v>
      </c>
    </row>
    <row r="19" customFormat="false" ht="12.75" hidden="false" customHeight="false" outlineLevel="0" collapsed="false">
      <c r="A19" s="0" t="s">
        <v>367</v>
      </c>
      <c r="B19" s="0" t="s">
        <v>379</v>
      </c>
      <c r="C19" s="0" t="s">
        <v>44</v>
      </c>
      <c r="D19" s="2" t="s">
        <v>380</v>
      </c>
      <c r="E19" s="0" t="n">
        <v>2</v>
      </c>
      <c r="F19" s="8" t="s">
        <v>10</v>
      </c>
      <c r="G19" s="0" t="n">
        <v>1</v>
      </c>
    </row>
    <row r="20" customFormat="false" ht="12.75" hidden="false" customHeight="false" outlineLevel="0" collapsed="false">
      <c r="A20" s="0" t="s">
        <v>367</v>
      </c>
      <c r="B20" s="0" t="s">
        <v>381</v>
      </c>
      <c r="C20" s="0" t="s">
        <v>17</v>
      </c>
      <c r="D20" s="2" t="s">
        <v>382</v>
      </c>
      <c r="E20" s="0" t="n">
        <v>1</v>
      </c>
      <c r="F20" s="8" t="s">
        <v>10</v>
      </c>
      <c r="G20" s="0" t="n">
        <v>1</v>
      </c>
    </row>
    <row r="21" customFormat="false" ht="12.75" hidden="false" customHeight="false" outlineLevel="0" collapsed="false">
      <c r="A21" s="0" t="s">
        <v>383</v>
      </c>
      <c r="B21" s="0" t="s">
        <v>384</v>
      </c>
      <c r="C21" s="0" t="s">
        <v>383</v>
      </c>
      <c r="D21" s="0" t="n">
        <v>1790</v>
      </c>
      <c r="E21" s="0" t="n">
        <v>1</v>
      </c>
      <c r="F21" s="8" t="n">
        <v>7</v>
      </c>
      <c r="G21" s="0" t="n">
        <v>0</v>
      </c>
    </row>
    <row r="22" customFormat="false" ht="12.75" hidden="false" customHeight="false" outlineLevel="0" collapsed="false">
      <c r="A22" s="0" t="s">
        <v>383</v>
      </c>
      <c r="B22" s="0" t="s">
        <v>385</v>
      </c>
      <c r="C22" s="0" t="s">
        <v>383</v>
      </c>
      <c r="D22" s="0" t="n">
        <v>1995</v>
      </c>
      <c r="E22" s="0" t="n">
        <v>1</v>
      </c>
      <c r="F22" s="8" t="n">
        <v>6</v>
      </c>
      <c r="G22" s="0" t="n">
        <v>4</v>
      </c>
    </row>
    <row r="23" customFormat="false" ht="12.75" hidden="false" customHeight="false" outlineLevel="0" collapsed="false">
      <c r="A23" s="0" t="s">
        <v>383</v>
      </c>
      <c r="B23" s="0" t="s">
        <v>386</v>
      </c>
      <c r="C23" s="0" t="s">
        <v>383</v>
      </c>
      <c r="D23" s="2" t="s">
        <v>228</v>
      </c>
      <c r="E23" s="0" t="n">
        <v>1</v>
      </c>
      <c r="F23" s="8" t="n">
        <v>6</v>
      </c>
      <c r="G23" s="0" t="n">
        <v>4</v>
      </c>
    </row>
    <row r="24" customFormat="false" ht="12.75" hidden="false" customHeight="false" outlineLevel="0" collapsed="false">
      <c r="A24" s="1" t="s">
        <v>383</v>
      </c>
      <c r="B24" s="1" t="s">
        <v>387</v>
      </c>
      <c r="C24" s="1" t="s">
        <v>383</v>
      </c>
      <c r="D24" s="2" t="s">
        <v>228</v>
      </c>
      <c r="E24" s="1" t="n">
        <v>1</v>
      </c>
      <c r="F24" s="2" t="n">
        <v>6</v>
      </c>
      <c r="G24" s="2" t="n">
        <v>4</v>
      </c>
    </row>
    <row r="25" customFormat="false" ht="12.75" hidden="false" customHeight="false" outlineLevel="0" collapsed="false">
      <c r="A25" s="0" t="s">
        <v>383</v>
      </c>
      <c r="B25" s="0" t="s">
        <v>388</v>
      </c>
      <c r="C25" s="0" t="s">
        <v>383</v>
      </c>
      <c r="D25" s="2" t="s">
        <v>228</v>
      </c>
      <c r="E25" s="0" t="n">
        <v>1</v>
      </c>
      <c r="F25" s="8" t="n">
        <v>6</v>
      </c>
      <c r="G25" s="8" t="n">
        <v>4</v>
      </c>
    </row>
    <row r="26" customFormat="false" ht="12.75" hidden="false" customHeight="false" outlineLevel="0" collapsed="false">
      <c r="A26" s="0" t="s">
        <v>383</v>
      </c>
      <c r="B26" s="0" t="s">
        <v>389</v>
      </c>
      <c r="C26" s="0" t="s">
        <v>383</v>
      </c>
      <c r="D26" s="2" t="s">
        <v>228</v>
      </c>
      <c r="E26" s="0" t="n">
        <v>1</v>
      </c>
      <c r="F26" s="8" t="n">
        <v>2</v>
      </c>
      <c r="G26" s="8" t="n">
        <v>0</v>
      </c>
    </row>
    <row r="27" customFormat="false" ht="12.75" hidden="false" customHeight="false" outlineLevel="0" collapsed="false">
      <c r="A27" s="0" t="s">
        <v>383</v>
      </c>
      <c r="B27" s="0" t="s">
        <v>390</v>
      </c>
      <c r="C27" s="0" t="s">
        <v>383</v>
      </c>
      <c r="D27" s="2" t="s">
        <v>228</v>
      </c>
      <c r="E27" s="0" t="n">
        <v>1</v>
      </c>
      <c r="F27" s="8" t="n">
        <v>2</v>
      </c>
      <c r="G27" s="8" t="n">
        <v>0</v>
      </c>
    </row>
    <row r="28" customFormat="false" ht="12.75" hidden="false" customHeight="false" outlineLevel="0" collapsed="false">
      <c r="A28" s="0" t="s">
        <v>383</v>
      </c>
      <c r="B28" s="0" t="s">
        <v>391</v>
      </c>
      <c r="C28" s="0" t="s">
        <v>383</v>
      </c>
      <c r="D28" s="2" t="s">
        <v>228</v>
      </c>
      <c r="E28" s="0" t="n">
        <v>2</v>
      </c>
      <c r="F28" s="8" t="n">
        <v>2</v>
      </c>
      <c r="G28" s="8" t="n">
        <v>0</v>
      </c>
    </row>
    <row r="29" customFormat="false" ht="12.75" hidden="false" customHeight="false" outlineLevel="0" collapsed="false">
      <c r="A29" s="0" t="s">
        <v>383</v>
      </c>
      <c r="B29" s="0" t="s">
        <v>392</v>
      </c>
      <c r="C29" s="0" t="s">
        <v>383</v>
      </c>
      <c r="D29" s="2" t="s">
        <v>280</v>
      </c>
      <c r="E29" s="0" t="n">
        <v>1</v>
      </c>
      <c r="F29" s="8" t="n">
        <v>6</v>
      </c>
      <c r="G29" s="0" t="n">
        <v>4</v>
      </c>
    </row>
    <row r="30" customFormat="false" ht="12.75" hidden="false" customHeight="false" outlineLevel="0" collapsed="false">
      <c r="A30" s="0" t="s">
        <v>393</v>
      </c>
      <c r="B30" s="0" t="s">
        <v>394</v>
      </c>
      <c r="C30" s="0" t="s">
        <v>395</v>
      </c>
      <c r="D30" s="0" t="n">
        <v>2007</v>
      </c>
      <c r="E30" s="0" t="n">
        <v>1</v>
      </c>
      <c r="F30" s="8" t="n">
        <v>6</v>
      </c>
      <c r="G30" s="0" t="n">
        <v>4</v>
      </c>
    </row>
    <row r="31" customFormat="false" ht="12.75" hidden="false" customHeight="false" outlineLevel="0" collapsed="false">
      <c r="A31" s="0" t="s">
        <v>393</v>
      </c>
      <c r="B31" s="0" t="s">
        <v>396</v>
      </c>
      <c r="C31" s="0" t="s">
        <v>395</v>
      </c>
      <c r="D31" s="0" t="n">
        <v>2016</v>
      </c>
      <c r="E31" s="0" t="n">
        <v>1</v>
      </c>
      <c r="F31" s="8" t="n">
        <v>6</v>
      </c>
      <c r="G31" s="8" t="n">
        <v>4</v>
      </c>
    </row>
    <row r="32" customFormat="false" ht="12.75" hidden="false" customHeight="false" outlineLevel="0" collapsed="false">
      <c r="A32" s="0" t="s">
        <v>393</v>
      </c>
      <c r="B32" s="0" t="s">
        <v>397</v>
      </c>
      <c r="C32" s="0" t="s">
        <v>395</v>
      </c>
      <c r="D32" s="0" t="n">
        <v>2016</v>
      </c>
      <c r="E32" s="0" t="n">
        <v>1</v>
      </c>
      <c r="F32" s="8" t="n">
        <v>6</v>
      </c>
      <c r="G32" s="8" t="n">
        <v>4</v>
      </c>
    </row>
    <row r="33" customFormat="false" ht="12.75" hidden="false" customHeight="false" outlineLevel="0" collapsed="false">
      <c r="A33" s="0" t="s">
        <v>393</v>
      </c>
      <c r="B33" s="0" t="s">
        <v>398</v>
      </c>
      <c r="C33" s="0" t="s">
        <v>395</v>
      </c>
      <c r="D33" s="0" t="n">
        <v>2017</v>
      </c>
      <c r="E33" s="0" t="n">
        <v>1</v>
      </c>
      <c r="F33" s="8" t="n">
        <v>6</v>
      </c>
      <c r="G33" s="8" t="n">
        <v>4</v>
      </c>
    </row>
    <row r="34" customFormat="false" ht="12.75" hidden="false" customHeight="false" outlineLevel="0" collapsed="false">
      <c r="A34" s="0" t="s">
        <v>393</v>
      </c>
      <c r="B34" s="0" t="s">
        <v>399</v>
      </c>
      <c r="C34" s="0" t="s">
        <v>395</v>
      </c>
      <c r="D34" s="2" t="s">
        <v>228</v>
      </c>
      <c r="E34" s="0" t="n">
        <v>1</v>
      </c>
      <c r="F34" s="8" t="n">
        <v>6</v>
      </c>
      <c r="G34" s="8" t="n">
        <v>4</v>
      </c>
    </row>
    <row r="35" customFormat="false" ht="12.75" hidden="false" customHeight="false" outlineLevel="0" collapsed="false">
      <c r="A35" s="0" t="s">
        <v>393</v>
      </c>
      <c r="B35" s="0" t="s">
        <v>400</v>
      </c>
      <c r="C35" s="0" t="s">
        <v>395</v>
      </c>
      <c r="D35" s="2" t="s">
        <v>228</v>
      </c>
      <c r="E35" s="0" t="n">
        <v>1</v>
      </c>
      <c r="F35" s="8" t="n">
        <v>6</v>
      </c>
      <c r="G35" s="8" t="n">
        <v>4</v>
      </c>
    </row>
    <row r="36" customFormat="false" ht="12.75" hidden="false" customHeight="false" outlineLevel="0" collapsed="false">
      <c r="A36" s="0" t="s">
        <v>393</v>
      </c>
      <c r="B36" s="0" t="s">
        <v>401</v>
      </c>
      <c r="C36" s="0" t="s">
        <v>395</v>
      </c>
      <c r="D36" s="2" t="s">
        <v>228</v>
      </c>
      <c r="E36" s="0" t="n">
        <v>2</v>
      </c>
      <c r="F36" s="2" t="n">
        <v>6</v>
      </c>
      <c r="G36" s="2" t="n">
        <v>4</v>
      </c>
    </row>
    <row r="37" customFormat="false" ht="12.75" hidden="false" customHeight="false" outlineLevel="0" collapsed="false">
      <c r="A37" s="0" t="s">
        <v>393</v>
      </c>
      <c r="B37" s="0" t="s">
        <v>402</v>
      </c>
      <c r="C37" s="0" t="s">
        <v>395</v>
      </c>
      <c r="D37" s="2" t="s">
        <v>228</v>
      </c>
      <c r="E37" s="0" t="n">
        <v>1</v>
      </c>
      <c r="F37" s="8" t="n">
        <v>6</v>
      </c>
      <c r="G37" s="8" t="n">
        <v>4</v>
      </c>
    </row>
    <row r="38" customFormat="false" ht="12.75" hidden="false" customHeight="false" outlineLevel="0" collapsed="false">
      <c r="A38" s="0" t="s">
        <v>393</v>
      </c>
      <c r="B38" s="0" t="s">
        <v>403</v>
      </c>
      <c r="C38" s="0" t="s">
        <v>395</v>
      </c>
      <c r="D38" s="2" t="s">
        <v>235</v>
      </c>
      <c r="E38" s="0" t="n">
        <v>2</v>
      </c>
      <c r="F38" s="8" t="n">
        <v>6</v>
      </c>
      <c r="G38" s="8" t="n">
        <v>4</v>
      </c>
    </row>
    <row r="39" customFormat="false" ht="12.75" hidden="false" customHeight="false" outlineLevel="0" collapsed="false">
      <c r="A39" s="0" t="s">
        <v>404</v>
      </c>
      <c r="B39" s="0" t="s">
        <v>405</v>
      </c>
      <c r="C39" s="0" t="s">
        <v>17</v>
      </c>
      <c r="D39" s="0" t="n">
        <v>2021</v>
      </c>
      <c r="E39" s="0" t="n">
        <v>1</v>
      </c>
      <c r="F39" s="8" t="s">
        <v>18</v>
      </c>
      <c r="G39" s="8" t="n">
        <v>1</v>
      </c>
    </row>
    <row r="40" customFormat="false" ht="12.75" hidden="false" customHeight="false" outlineLevel="0" collapsed="false">
      <c r="A40" s="0" t="s">
        <v>404</v>
      </c>
      <c r="B40" s="0" t="s">
        <v>406</v>
      </c>
      <c r="C40" s="0" t="s">
        <v>17</v>
      </c>
      <c r="D40" s="0" t="n">
        <v>2021</v>
      </c>
      <c r="E40" s="0" t="n">
        <v>3</v>
      </c>
      <c r="F40" s="8" t="s">
        <v>18</v>
      </c>
      <c r="G40" s="8" t="n">
        <v>1</v>
      </c>
    </row>
    <row r="41" customFormat="false" ht="12.75" hidden="false" customHeight="false" outlineLevel="0" collapsed="false">
      <c r="A41" s="0" t="s">
        <v>404</v>
      </c>
      <c r="B41" s="0" t="s">
        <v>407</v>
      </c>
      <c r="C41" s="0" t="s">
        <v>146</v>
      </c>
      <c r="D41" s="0" t="n">
        <v>2022</v>
      </c>
      <c r="E41" s="0" t="n">
        <v>2</v>
      </c>
      <c r="F41" s="8" t="s">
        <v>18</v>
      </c>
      <c r="G41" s="0" t="n">
        <v>1</v>
      </c>
    </row>
    <row r="42" customFormat="false" ht="12.75" hidden="false" customHeight="false" outlineLevel="0" collapsed="false">
      <c r="A42" s="0" t="s">
        <v>404</v>
      </c>
      <c r="B42" s="0" t="s">
        <v>408</v>
      </c>
      <c r="C42" s="0" t="s">
        <v>146</v>
      </c>
      <c r="D42" s="0" t="n">
        <v>2022</v>
      </c>
      <c r="E42" s="0" t="n">
        <v>1</v>
      </c>
      <c r="F42" s="8" t="s">
        <v>18</v>
      </c>
      <c r="G42" s="0" t="n">
        <v>1</v>
      </c>
    </row>
    <row r="43" customFormat="false" ht="12.75" hidden="false" customHeight="false" outlineLevel="0" collapsed="false">
      <c r="A43" s="0" t="s">
        <v>404</v>
      </c>
      <c r="B43" s="0" t="s">
        <v>409</v>
      </c>
      <c r="C43" s="0" t="s">
        <v>17</v>
      </c>
      <c r="D43" s="0" t="n">
        <v>2022</v>
      </c>
      <c r="E43" s="0" t="n">
        <v>2</v>
      </c>
      <c r="F43" s="8" t="s">
        <v>18</v>
      </c>
      <c r="G43" s="8" t="n">
        <v>1</v>
      </c>
    </row>
    <row r="44" customFormat="false" ht="12.75" hidden="false" customHeight="false" outlineLevel="0" collapsed="false">
      <c r="A44" s="0" t="s">
        <v>404</v>
      </c>
      <c r="B44" s="0" t="s">
        <v>410</v>
      </c>
      <c r="C44" s="0" t="s">
        <v>17</v>
      </c>
      <c r="D44" s="0" t="n">
        <v>2022</v>
      </c>
      <c r="E44" s="0" t="n">
        <v>2</v>
      </c>
      <c r="F44" s="8" t="s">
        <v>18</v>
      </c>
      <c r="G44" s="8" t="n">
        <v>1</v>
      </c>
    </row>
    <row r="45" customFormat="false" ht="12.75" hidden="false" customHeight="false" outlineLevel="0" collapsed="false">
      <c r="A45" s="0" t="s">
        <v>404</v>
      </c>
      <c r="B45" s="0" t="s">
        <v>411</v>
      </c>
      <c r="C45" s="0" t="s">
        <v>17</v>
      </c>
      <c r="D45" s="0" t="n">
        <v>2022</v>
      </c>
      <c r="E45" s="0" t="n">
        <v>2</v>
      </c>
      <c r="F45" s="8" t="s">
        <v>18</v>
      </c>
      <c r="G45" s="8" t="n">
        <v>1</v>
      </c>
    </row>
    <row r="46" customFormat="false" ht="12.75" hidden="false" customHeight="false" outlineLevel="0" collapsed="false">
      <c r="A46" s="0" t="s">
        <v>404</v>
      </c>
      <c r="B46" s="0" t="s">
        <v>412</v>
      </c>
      <c r="C46" s="0" t="s">
        <v>146</v>
      </c>
      <c r="D46" s="2" t="s">
        <v>413</v>
      </c>
      <c r="E46" s="0" t="n">
        <v>1</v>
      </c>
      <c r="F46" s="8" t="s">
        <v>18</v>
      </c>
      <c r="G46" s="8" t="n">
        <v>1</v>
      </c>
    </row>
    <row r="47" customFormat="false" ht="12.75" hidden="false" customHeight="false" outlineLevel="0" collapsed="false">
      <c r="A47" s="0" t="s">
        <v>414</v>
      </c>
      <c r="B47" s="0" t="s">
        <v>415</v>
      </c>
      <c r="C47" s="0" t="s">
        <v>416</v>
      </c>
      <c r="D47" s="0" t="n">
        <v>2021</v>
      </c>
      <c r="E47" s="0" t="n">
        <v>1</v>
      </c>
      <c r="F47" s="8" t="s">
        <v>18</v>
      </c>
      <c r="G47" s="0" t="n">
        <v>1</v>
      </c>
    </row>
    <row r="48" customFormat="false" ht="12.75" hidden="false" customHeight="false" outlineLevel="0" collapsed="false">
      <c r="A48" s="0" t="s">
        <v>414</v>
      </c>
      <c r="B48" s="0" t="s">
        <v>417</v>
      </c>
      <c r="C48" s="0" t="s">
        <v>17</v>
      </c>
      <c r="D48" s="0" t="n">
        <v>2022</v>
      </c>
      <c r="E48" s="0" t="n">
        <v>1</v>
      </c>
      <c r="F48" s="8" t="s">
        <v>18</v>
      </c>
      <c r="G48" s="8" t="n">
        <v>1</v>
      </c>
    </row>
    <row r="1048576" customFormat="false" ht="12.8" hidden="false" customHeight="false" outlineLevel="0" collapsed="false"/>
  </sheetData>
  <autoFilter ref="A1:G48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  <tableParts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99999"/>
    <pageSetUpPr fitToPage="false"/>
  </sheetPr>
  <dimension ref="B1:K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G48"/>
    </sheetView>
  </sheetViews>
  <sheetFormatPr defaultColWidth="11.875" defaultRowHeight="12.75" zeroHeight="false" outlineLevelRow="0" outlineLevelCol="0"/>
  <cols>
    <col collapsed="false" customWidth="true" hidden="false" outlineLevel="0" max="2" min="2" style="0" width="14.43"/>
  </cols>
  <sheetData>
    <row r="1" customFormat="false" ht="12.75" hidden="false" customHeight="false" outlineLevel="0" collapsed="false">
      <c r="B1" s="9" t="s">
        <v>12</v>
      </c>
      <c r="C1" s="9"/>
      <c r="D1" s="9"/>
      <c r="E1" s="9"/>
      <c r="F1" s="9"/>
      <c r="G1" s="9"/>
      <c r="H1" s="9"/>
      <c r="I1" s="9"/>
      <c r="J1" s="9"/>
      <c r="K1" s="9"/>
    </row>
    <row r="2" customFormat="false" ht="12.75" hidden="false" customHeight="false" outlineLevel="0" collapsed="false">
      <c r="B2" s="9"/>
      <c r="C2" s="9"/>
      <c r="D2" s="9"/>
      <c r="E2" s="9"/>
      <c r="F2" s="9"/>
      <c r="G2" s="9"/>
      <c r="H2" s="9"/>
      <c r="I2" s="9"/>
      <c r="J2" s="9"/>
      <c r="K2" s="9"/>
    </row>
    <row r="3" customFormat="false" ht="12.75" hidden="false" customHeight="false" outlineLevel="0" collapsed="false">
      <c r="B3" s="10" t="s">
        <v>418</v>
      </c>
      <c r="C3" s="10" t="n">
        <v>0</v>
      </c>
      <c r="D3" s="10" t="n">
        <v>1</v>
      </c>
      <c r="E3" s="10" t="n">
        <v>2</v>
      </c>
      <c r="F3" s="10" t="n">
        <v>3</v>
      </c>
      <c r="G3" s="10" t="n">
        <v>4</v>
      </c>
      <c r="H3" s="10" t="n">
        <v>5</v>
      </c>
      <c r="I3" s="10" t="n">
        <v>6</v>
      </c>
      <c r="J3" s="10" t="s">
        <v>419</v>
      </c>
      <c r="K3" s="10" t="s">
        <v>289</v>
      </c>
    </row>
    <row r="4" customFormat="false" ht="12.75" hidden="false" customHeight="false" outlineLevel="0" collapsed="false">
      <c r="B4" s="10" t="n">
        <v>1</v>
      </c>
      <c r="C4" s="11" t="n">
        <f aca="false">12-(SUMIFS(Tintos!$D$2:$D$999,Tintos!$E$2:$E$999,$B4,Tintos!$F$2:$F$999,C$3)+SUMIFS(Brancos!$D$2:$D$1000,Brancos!$E$2:$E$1000,$B4,Brancos!$F$2:$F$1000,C$3)+SUMIFS(Portos!$D$2:$D$1000,Portos!$E$2:$E$1000,$B4,Portos!$F$2:$F$1000,C$3)+SUMIFS(Outros!$E$2:$E$999,Outros!$F$2:$F$999,$B4,Outros!$G$2:$G$999,C$3))</f>
        <v>8</v>
      </c>
      <c r="D4" s="12"/>
      <c r="E4" s="12"/>
      <c r="F4" s="12"/>
      <c r="G4" s="12"/>
      <c r="H4" s="12"/>
      <c r="I4" s="12"/>
      <c r="J4" s="12"/>
      <c r="K4" s="12"/>
    </row>
    <row r="5" customFormat="false" ht="12.75" hidden="false" customHeight="false" outlineLevel="0" collapsed="false">
      <c r="B5" s="10" t="n">
        <v>2</v>
      </c>
      <c r="C5" s="11" t="n">
        <f aca="false">12-(SUMIFS(Tintos!$D$2:$D$999,Tintos!$E$2:$E$999,$B5,Tintos!$F$2:$F$999,C$3)+SUMIFS(Brancos!$D$2:$D$1000,Brancos!$E$2:$E$1000,$B5,Brancos!$F$2:$F$1000,C$3)+SUMIFS(Portos!$D$2:$D$1000,Portos!$E$2:$E$1000,$B5,Portos!$F$2:$F$1000,C$3)+SUMIFS(Outros!$E$2:$E$999,Outros!$F$2:$F$999,$B5,Outros!$G$2:$G$999,C$3))</f>
        <v>0</v>
      </c>
      <c r="D5" s="12"/>
      <c r="E5" s="12"/>
      <c r="F5" s="12"/>
      <c r="G5" s="12"/>
      <c r="H5" s="12"/>
      <c r="I5" s="12"/>
      <c r="J5" s="12"/>
      <c r="K5" s="12"/>
    </row>
    <row r="6" customFormat="false" ht="12.75" hidden="false" customHeight="false" outlineLevel="0" collapsed="false">
      <c r="B6" s="10" t="n">
        <v>3</v>
      </c>
      <c r="C6" s="11" t="n">
        <f aca="false">12-(SUMIFS(Tintos!$D$2:$D$999,Tintos!$E$2:$E$999,$B6,Tintos!$F$2:$F$999,C$3)+SUMIFS(Brancos!$D$2:$D$1000,Brancos!$E$2:$E$1000,$B6,Brancos!$F$2:$F$1000,C$3)+SUMIFS(Portos!$D$2:$D$1000,Portos!$E$2:$E$1000,$B6,Portos!$F$2:$F$1000,C$3)+SUMIFS(Outros!$E$2:$E$999,Outros!$F$2:$F$999,$B6,Outros!$G$2:$G$999,C$3))</f>
        <v>1</v>
      </c>
      <c r="D6" s="12"/>
      <c r="E6" s="12"/>
      <c r="F6" s="12"/>
      <c r="G6" s="12"/>
      <c r="H6" s="12"/>
      <c r="I6" s="12"/>
      <c r="J6" s="12"/>
      <c r="K6" s="12"/>
    </row>
    <row r="7" customFormat="false" ht="12.75" hidden="false" customHeight="false" outlineLevel="0" collapsed="false">
      <c r="B7" s="10" t="s">
        <v>18</v>
      </c>
      <c r="C7" s="11" t="n">
        <f aca="false">18-(SUMIFS(Tintos!$D$2:$D$999,Tintos!$E$2:$E$999,$B7,Tintos!$F$2:$F$999,C$3)+SUMIFS(Brancos!$D$2:$D$1000,Brancos!$E$2:$E$1000,$B7,Brancos!$F$2:$F$1000,C$3)+SUMIFS(Portos!$D$2:$D$1000,Portos!$E$2:$E$1000,$B7,Portos!$F$2:$F$1000,C$3)+SUMIFS(Outros!$E$2:$E$999,Outros!$F$2:$F$999,$B7,Outros!$G$2:$G$999,C$3))</f>
        <v>0</v>
      </c>
      <c r="D7" s="11" t="n">
        <f aca="false">44-(SUMIFS(Tintos!$D$2:$D$999,Tintos!$E$2:$E$999,$B7,Tintos!$F$2:$F$999,D$3)+SUMIFS(Brancos!$D$2:$D$1000,Brancos!$E$2:$E$1000,$B7,Brancos!$F$2:$F$1000,D$3)+SUMIFS(Portos!$D$2:$D$1000,Portos!$E$2:$E$1000,$B7,Portos!$F$2:$F$1000,D$3)+SUMIFS(Outros!$E$2:$E$999,Outros!$F$2:$F$999,$B7,Outros!$G$2:$G$999,D$3))</f>
        <v>6</v>
      </c>
      <c r="E7" s="12"/>
      <c r="F7" s="12"/>
      <c r="G7" s="12"/>
      <c r="H7" s="12"/>
      <c r="I7" s="12"/>
      <c r="J7" s="12"/>
      <c r="K7" s="12"/>
    </row>
    <row r="8" customFormat="false" ht="12.75" hidden="false" customHeight="false" outlineLevel="0" collapsed="false">
      <c r="B8" s="10" t="n">
        <v>4</v>
      </c>
      <c r="C8" s="11" t="n">
        <f aca="false">17-(SUMIFS(Tintos!$D$2:$D$999,Tintos!$E$2:$E$999,$B8,Tintos!$F$2:$F$999,C$3)+SUMIFS(Brancos!$D$2:$D$1000,Brancos!$E$2:$E$1000,$B8,Brancos!$F$2:$F$1000,C$3)+SUMIFS(Portos!$D$2:$D$1000,Portos!$E$2:$E$1000,$B8,Portos!$F$2:$F$1000,C$3)+SUMIFS(Outros!$E$2:$E$999,Outros!$F$2:$F$999,$B8,Outros!$G$2:$G$999,C$3))</f>
        <v>3</v>
      </c>
      <c r="D8" s="11" t="n">
        <f aca="false">26-(SUMIFS(Tintos!$D$2:$D$999,Tintos!$E$2:$E$999,$B8,Tintos!$F$2:$F$999,D$3)+SUMIFS(Brancos!$D$2:$D$1000,Brancos!$E$2:$E$1000,$B8,Brancos!$F$2:$F$1000,D$3)+SUMIFS(Portos!$D$2:$D$1000,Portos!$E$2:$E$1000,$B8,Portos!$F$2:$F$1000,D$3)+SUMIFS(Outros!$E$2:$E$999,Outros!$F$2:$F$999,$B8,Outros!$G$2:$G$999,D$3))</f>
        <v>0</v>
      </c>
      <c r="E8" s="11" t="n">
        <f aca="false">17-(SUMIFS(Tintos!$D$2:$D$999,Tintos!$E$2:$E$999,$B8,Tintos!$F$2:$F$999,E$3)+SUMIFS(Brancos!$D$2:$D$1000,Brancos!$E$2:$E$1000,$B8,Brancos!$F$2:$F$1000,E$3)+SUMIFS(Portos!$D$2:$D$1000,Portos!$E$2:$E$1000,$B8,Portos!$F$2:$F$1000,E$3)+SUMIFS(Outros!$E$2:$E$999,Outros!$F$2:$F$999,$B8,Outros!$G$2:$G$999,E$3))</f>
        <v>0</v>
      </c>
      <c r="F8" s="11" t="n">
        <f aca="false">17-(SUMIFS(Tintos!$D$2:$D$999,Tintos!$E$2:$E$999,$B8,Tintos!$F$2:$F$999,F$3)+SUMIFS(Brancos!$D$2:$D$1000,Brancos!$E$2:$E$1000,$B8,Brancos!$F$2:$F$1000,F$3)+SUMIFS(Portos!$D$2:$D$1000,Portos!$E$2:$E$1000,$B8,Portos!$F$2:$F$1000,F$3)+SUMIFS(Outros!$E$2:$E$999,Outros!$F$2:$F$999,$B8,Outros!$G$2:$G$999,F$3))</f>
        <v>0</v>
      </c>
      <c r="G8" s="11" t="n">
        <f aca="false">17-(SUMIFS(Tintos!$D$2:$D$999,Tintos!$E$2:$E$999,$B8,Tintos!$F$2:$F$999,G$3)+SUMIFS(Brancos!$D$2:$D$1000,Brancos!$E$2:$E$1000,$B8,Brancos!$F$2:$F$1000,G$3)+SUMIFS(Portos!$D$2:$D$1000,Portos!$E$2:$E$1000,$B8,Portos!$F$2:$F$1000,G$3)+SUMIFS(Outros!$E$2:$E$999,Outros!$F$2:$F$999,$B8,Outros!$G$2:$G$999,G$3))</f>
        <v>0</v>
      </c>
      <c r="H8" s="11" t="n">
        <f aca="false">17-(SUMIFS(Tintos!$D$2:$D$999,Tintos!$E$2:$E$999,$B8,Tintos!$F$2:$F$999,H$3)+SUMIFS(Brancos!$D$2:$D$1000,Brancos!$E$2:$E$1000,$B8,Brancos!$F$2:$F$1000,H$3)+SUMIFS(Portos!$D$2:$D$1000,Portos!$E$2:$E$1000,$B8,Portos!$F$2:$F$1000,H$3)+SUMIFS(Outros!$E$2:$E$999,Outros!$F$2:$F$999,$B8,Outros!$G$2:$G$999,H$3))</f>
        <v>0</v>
      </c>
      <c r="I8" s="11" t="n">
        <f aca="false">17-(SUMIFS(Tintos!$D$2:$D$999,Tintos!$E$2:$E$999,$B8,Tintos!$F$2:$F$999,I$3)+SUMIFS(Brancos!$D$2:$D$1000,Brancos!$E$2:$E$1000,$B8,Brancos!$F$2:$F$1000,I$3)+SUMIFS(Portos!$D$2:$D$1000,Portos!$E$2:$E$1000,$B8,Portos!$F$2:$F$1000,I$3)+SUMIFS(Outros!$E$2:$E$999,Outros!$F$2:$F$999,$B8,Outros!$G$2:$G$999,I$3))</f>
        <v>0</v>
      </c>
      <c r="J8" s="12"/>
      <c r="K8" s="12"/>
    </row>
    <row r="9" customFormat="false" ht="12.75" hidden="false" customHeight="false" outlineLevel="0" collapsed="false">
      <c r="B9" s="10" t="s">
        <v>10</v>
      </c>
      <c r="C9" s="11" t="n">
        <f aca="false">18-(SUMIFS(Tintos!$D$2:$D$999,Tintos!$E$2:$E$999,$B9,Tintos!$F$2:$F$999,C$3)+SUMIFS(Brancos!$D$2:$D$1000,Brancos!$E$2:$E$1000,$B9,Brancos!$F$2:$F$1000,C$3)+SUMIFS(Portos!$D$2:$D$1000,Portos!$E$2:$E$1000,$B9,Portos!$F$2:$F$1000,C$3)+SUMIFS(Outros!$E$2:$E$999,Outros!$F$2:$F$999,$B9,Outros!$G$2:$G$999,C$3))</f>
        <v>0</v>
      </c>
      <c r="D9" s="11" t="n">
        <f aca="false">54-(SUMIFS(Tintos!$D$2:$D$999,Tintos!$E$2:$E$999,$B9,Tintos!$F$2:$F$999,D$3)+SUMIFS(Brancos!$D$2:$D$1000,Brancos!$E$2:$E$1000,$B9,Brancos!$F$2:$F$1000,D$3)+SUMIFS(Portos!$D$2:$D$1000,Portos!$E$2:$E$1000,$B9,Portos!$F$2:$F$1000,D$3)+SUMIFS(Outros!$E$2:$E$999,Outros!$F$2:$F$999,$B9,Outros!$G$2:$G$999,D$3))</f>
        <v>11</v>
      </c>
      <c r="E9" s="12"/>
      <c r="F9" s="12"/>
      <c r="G9" s="12"/>
      <c r="H9" s="12"/>
      <c r="I9" s="12"/>
      <c r="J9" s="12"/>
      <c r="K9" s="12"/>
    </row>
    <row r="10" customFormat="false" ht="12.75" hidden="false" customHeight="false" outlineLevel="0" collapsed="false">
      <c r="B10" s="10" t="n">
        <v>5</v>
      </c>
      <c r="C10" s="11" t="n">
        <f aca="false">30-(SUMIFS(Tintos!$D$2:$D$999,Tintos!$E$2:$E$999,$B10,Tintos!$F$2:$F$999,C$3)+SUMIFS(Brancos!$D$2:$D$1000,Brancos!$E$2:$E$1000,$B10,Brancos!$F$2:$F$1000,C$3)+SUMIFS(Portos!$D$2:$D$1000,Portos!$E$2:$E$1000,$B10,Portos!$F$2:$F$1000,C$3)+SUMIFS(Outros!$E$2:$E$999,Outros!$F$2:$F$999,$B10,Outros!$G$2:$G$999,C$3))</f>
        <v>0</v>
      </c>
      <c r="D10" s="11" t="n">
        <f aca="false">34-(SUMIFS(Tintos!$D$2:$D$999,Tintos!$E$2:$E$999,$B10,Tintos!$F$2:$F$999,D$3)+SUMIFS(Brancos!$D$2:$D$1000,Brancos!$E$2:$E$1000,$B10,Brancos!$F$2:$F$1000,D$3)+SUMIFS(Portos!$D$2:$D$1000,Portos!$E$2:$E$1000,$B10,Portos!$F$2:$F$1000,D$3)+SUMIFS(Outros!$E$2:$E$999,Outros!$F$2:$F$999,$B10,Outros!$G$2:$G$999,D$3))</f>
        <v>6</v>
      </c>
      <c r="E10" s="11" t="n">
        <f aca="false">20-(SUMIFS(Tintos!$D$2:$D$999,Tintos!$E$2:$E$999,$B10,Tintos!$F$2:$F$999,E$3)+SUMIFS(Brancos!$D$2:$D$1000,Brancos!$E$2:$E$1000,$B10,Brancos!$F$2:$F$1000,E$3)+SUMIFS(Portos!$D$2:$D$1000,Portos!$E$2:$E$1000,$B10,Portos!$F$2:$F$1000,E$3)+SUMIFS(Outros!$E$2:$E$999,Outros!$F$2:$F$999,$B10,Outros!$G$2:$G$999,E$3))</f>
        <v>0</v>
      </c>
      <c r="F10" s="11" t="n">
        <f aca="false">20-(SUMIFS(Tintos!$D$2:$D$999,Tintos!$E$2:$E$999,$B10,Tintos!$F$2:$F$999,F$3)+SUMIFS(Brancos!$D$2:$D$1000,Brancos!$E$2:$E$1000,$B10,Brancos!$F$2:$F$1000,F$3)+SUMIFS(Portos!$D$2:$D$1000,Portos!$E$2:$E$1000,$B10,Portos!$F$2:$F$1000,F$3)+SUMIFS(Outros!$E$2:$E$999,Outros!$F$2:$F$999,$B10,Outros!$G$2:$G$999,F$3))</f>
        <v>-1</v>
      </c>
      <c r="G10" s="11" t="n">
        <f aca="false">20-(SUMIFS(Tintos!$D$2:$D$999,Tintos!$E$2:$E$999,$B10,Tintos!$F$2:$F$999,G$3)+SUMIFS(Brancos!$D$2:$D$1000,Brancos!$E$2:$E$1000,$B10,Brancos!$F$2:$F$1000,G$3)+SUMIFS(Portos!$D$2:$D$1000,Portos!$E$2:$E$1000,$B10,Portos!$F$2:$F$1000,G$3)+SUMIFS(Outros!$E$2:$E$999,Outros!$F$2:$F$999,$B10,Outros!$G$2:$G$999,G$3))</f>
        <v>0</v>
      </c>
      <c r="H10" s="11" t="n">
        <f aca="false">20-(SUMIFS(Tintos!$D$2:$D$999,Tintos!$E$2:$E$999,$B10,Tintos!$F$2:$F$999,H$3)+SUMIFS(Brancos!$D$2:$D$1000,Brancos!$E$2:$E$1000,$B10,Brancos!$F$2:$F$1000,H$3)+SUMIFS(Portos!$D$2:$D$1000,Portos!$E$2:$E$1000,$B10,Portos!$F$2:$F$1000,H$3)+SUMIFS(Outros!$E$2:$E$999,Outros!$F$2:$F$999,$B10,Outros!$G$2:$G$999,H$3))</f>
        <v>0</v>
      </c>
      <c r="I10" s="11" t="n">
        <f aca="false">17-(SUMIFS(Tintos!$D$2:$D$999,Tintos!$E$2:$E$999,$B10,Tintos!$F$2:$F$999,I$3)+SUMIFS(Brancos!$D$2:$D$1000,Brancos!$E$2:$E$1000,$B10,Brancos!$F$2:$F$1000,I$3)+SUMIFS(Portos!$D$2:$D$1000,Portos!$E$2:$E$1000,$B10,Portos!$F$2:$F$1000,I$3)+SUMIFS(Outros!$E$2:$E$999,Outros!$F$2:$F$999,$B10,Outros!$G$2:$G$999,I$3))</f>
        <v>0</v>
      </c>
      <c r="J10" s="12"/>
      <c r="K10" s="12"/>
    </row>
    <row r="11" customFormat="false" ht="12.75" hidden="false" customHeight="false" outlineLevel="0" collapsed="false">
      <c r="B11" s="10" t="n">
        <v>6</v>
      </c>
      <c r="C11" s="11" t="n">
        <f aca="false">24-(SUMIFS(Tintos!$D$2:$D$999,Tintos!$E$2:$E$999,$B11,Tintos!$F$2:$F$999,C$3)+SUMIFS(Brancos!$D$2:$D$1000,Brancos!$E$2:$E$1000,$B11,Brancos!$F$2:$F$1000,C$3)+SUMIFS(Portos!$D$2:$D$1000,Portos!$E$2:$E$1000,$B11,Portos!$F$2:$F$1000,C$3)+SUMIFS(Outros!$E$2:$E$999,Outros!$F$2:$F$999,$B11,Outros!$G$2:$G$999,C$3))</f>
        <v>7</v>
      </c>
      <c r="D11" s="11" t="n">
        <f aca="false">45-(SUMIFS(Tintos!$D$2:$D$999,Tintos!$E$2:$E$999,$B11,Tintos!$F$2:$F$999,D$3)+SUMIFS(Brancos!$D$2:$D$1000,Brancos!$E$2:$E$1000,$B11,Brancos!$F$2:$F$1000,D$3)+SUMIFS(Portos!$D$2:$D$1000,Portos!$E$2:$E$1000,$B11,Portos!$F$2:$F$1000,D$3)+SUMIFS(Outros!$E$2:$E$999,Outros!$F$2:$F$999,$B11,Outros!$G$2:$G$999,D$3))</f>
        <v>0</v>
      </c>
      <c r="E11" s="11" t="n">
        <f aca="false">29-(SUMIFS(Tintos!$D$2:$D$999,Tintos!$E$2:$E$999,$B11,Tintos!$F$2:$F$999,E$3)+SUMIFS(Brancos!$D$2:$D$1000,Brancos!$E$2:$E$1000,$B11,Brancos!$F$2:$F$1000,E$3)+SUMIFS(Portos!$D$2:$D$1000,Portos!$E$2:$E$1000,$B11,Portos!$F$2:$F$1000,E$3)+SUMIFS(Outros!$E$2:$E$999,Outros!$F$2:$F$999,$B11,Outros!$G$2:$G$999,E$3))</f>
        <v>0</v>
      </c>
      <c r="F11" s="11" t="n">
        <f aca="false">24-(SUMIFS(Tintos!$D$2:$D$999,Tintos!$E$2:$E$999,$B11,Tintos!$F$2:$F$999,F$3)+SUMIFS(Brancos!$D$2:$D$1000,Brancos!$E$2:$E$1000,$B11,Brancos!$F$2:$F$1000,F$3)+SUMIFS(Portos!$D$2:$D$1000,Portos!$E$2:$E$1000,$B11,Portos!$F$2:$F$1000,F$3)+SUMIFS(Outros!$E$2:$E$999,Outros!$F$2:$F$999,$B11,Outros!$G$2:$G$999,F$3))</f>
        <v>0</v>
      </c>
      <c r="G11" s="11" t="n">
        <f aca="false">33-(SUMIFS(Tintos!$D$2:$D$999,Tintos!$E$2:$E$999,$B11,Tintos!$F$2:$F$999,G$3)+SUMIFS(Brancos!$D$2:$D$1000,Brancos!$E$2:$E$1000,$B11,Brancos!$F$2:$F$1000,G$3)+SUMIFS(Portos!$D$2:$D$1000,Portos!$E$2:$E$1000,$B11,Portos!$F$2:$F$1000,G$3)+SUMIFS(Outros!$E$2:$E$999,Outros!$F$2:$F$999,$B11,Outros!$G$2:$G$999,G$3))</f>
        <v>-1</v>
      </c>
      <c r="H11" s="11" t="n">
        <f aca="false">26-(SUMIFS(Tintos!$D$2:$D$999,Tintos!$E$2:$E$999,$B11,Tintos!$F$2:$F$999,H$3)+SUMIFS(Brancos!$D$2:$D$1000,Brancos!$E$2:$E$1000,$B11,Brancos!$F$2:$F$1000,H$3)+SUMIFS(Portos!$D$2:$D$1000,Portos!$E$2:$E$1000,$B11,Portos!$F$2:$F$1000,H$3)+SUMIFS(Outros!$E$2:$E$999,Outros!$F$2:$F$999,$B11,Outros!$G$2:$G$999,H$3))</f>
        <v>0</v>
      </c>
      <c r="I11" s="11" t="n">
        <f aca="false">25-(SUMIFS(Tintos!$D$2:$D$999,Tintos!$E$2:$E$999,$B11,Tintos!$F$2:$F$999,I$3)+SUMIFS(Brancos!$D$2:$D$1000,Brancos!$E$2:$E$1000,$B11,Brancos!$F$2:$F$1000,I$3)+SUMIFS(Portos!$D$2:$D$1000,Portos!$E$2:$E$1000,$B11,Portos!$F$2:$F$1000,I$3)+SUMIFS(Outros!$E$2:$E$999,Outros!$F$2:$F$999,$B11,Outros!$G$2:$G$999,I$3))</f>
        <v>0</v>
      </c>
      <c r="J11" s="12"/>
      <c r="K11" s="12"/>
    </row>
    <row r="12" customFormat="false" ht="12.75" hidden="false" customHeight="false" outlineLevel="0" collapsed="false">
      <c r="B12" s="10" t="n">
        <v>7</v>
      </c>
      <c r="C12" s="11" t="n">
        <f aca="false">12-(SUMIFS(Tintos!$D$2:$D$999,Tintos!$E$2:$E$999,$B12,Tintos!$F$2:$F$999,C$3)+SUMIFS(Brancos!$D$2:$D$1000,Brancos!$E$2:$E$1000,$B12,Brancos!$F$2:$F$1000,C$3)+SUMIFS(Portos!$D$2:$D$1000,Portos!$E$2:$E$1000,$B12,Portos!$F$2:$F$1000,C$3)+SUMIFS(Outros!$E$2:$E$999,Outros!$F$2:$F$999,$B12,Outros!$G$2:$G$999,C$3))</f>
        <v>-5</v>
      </c>
      <c r="D12" s="11" t="n">
        <f aca="false">28-(SUMIFS(Tintos!$D$2:$D$999,Tintos!$E$2:$E$999,$B12,Tintos!$F$2:$F$999,D$3)+SUMIFS(Brancos!$D$2:$D$1000,Brancos!$E$2:$E$1000,$B12,Brancos!$F$2:$F$1000,D$3)+SUMIFS(Portos!$D$2:$D$1000,Portos!$E$2:$E$1000,$B12,Portos!$F$2:$F$1000,D$3)+SUMIFS(Outros!$E$2:$E$999,Outros!$F$2:$F$999,$B12,Outros!$G$2:$G$999,D$3))</f>
        <v>2</v>
      </c>
      <c r="E12" s="11" t="n">
        <f aca="false">17-(SUMIFS(Tintos!$D$2:$D$999,Tintos!$E$2:$E$999,$B12,Tintos!$F$2:$F$999,E$3)+SUMIFS(Brancos!$D$2:$D$1000,Brancos!$E$2:$E$1000,$B12,Brancos!$F$2:$F$1000,E$3)+SUMIFS(Portos!$D$2:$D$1000,Portos!$E$2:$E$1000,$B12,Portos!$F$2:$F$1000,E$3)+SUMIFS(Outros!$E$2:$E$999,Outros!$F$2:$F$999,$B12,Outros!$G$2:$G$999,E$3))</f>
        <v>-4</v>
      </c>
      <c r="F12" s="11" t="n">
        <f aca="false">17-(SUMIFS(Tintos!$D$2:$D$999,Tintos!$E$2:$E$999,$B12,Tintos!$F$2:$F$999,F$3)+SUMIFS(Brancos!$D$2:$D$1000,Brancos!$E$2:$E$1000,$B12,Brancos!$F$2:$F$1000,F$3)+SUMIFS(Portos!$D$2:$D$1000,Portos!$E$2:$E$1000,$B12,Portos!$F$2:$F$1000,F$3)+SUMIFS(Outros!$E$2:$E$999,Outros!$F$2:$F$999,$B12,Outros!$G$2:$G$999,F$3))</f>
        <v>0</v>
      </c>
      <c r="G12" s="11" t="n">
        <f aca="false">17-(SUMIFS(Tintos!$D$2:$D$999,Tintos!$E$2:$E$999,$B12,Tintos!$F$2:$F$999,G$3)+SUMIFS(Brancos!$D$2:$D$1000,Brancos!$E$2:$E$1000,$B12,Brancos!$F$2:$F$1000,G$3)+SUMIFS(Portos!$D$2:$D$1000,Portos!$E$2:$E$1000,$B12,Portos!$F$2:$F$1000,G$3)+SUMIFS(Outros!$E$2:$E$999,Outros!$F$2:$F$999,$B12,Outros!$G$2:$G$999,G$3))</f>
        <v>0</v>
      </c>
      <c r="H12" s="11" t="n">
        <f aca="false">17-(SUMIFS(Tintos!$D$2:$D$999,Tintos!$E$2:$E$999,$B12,Tintos!$F$2:$F$999,H$3)+SUMIFS(Brancos!$D$2:$D$1000,Brancos!$E$2:$E$1000,$B12,Brancos!$F$2:$F$1000,H$3)+SUMIFS(Portos!$D$2:$D$1000,Portos!$E$2:$E$1000,$B12,Portos!$F$2:$F$1000,H$3)+SUMIFS(Outros!$E$2:$E$999,Outros!$F$2:$F$999,$B12,Outros!$G$2:$G$999,H$3))</f>
        <v>-2</v>
      </c>
      <c r="I12" s="11" t="n">
        <f aca="false">17-(SUMIFS(Tintos!$D$2:$D$999,Tintos!$E$2:$E$999,$B12,Tintos!$F$2:$F$999,I$3)+SUMIFS(Brancos!$D$2:$D$1000,Brancos!$E$2:$E$1000,$B12,Brancos!$F$2:$F$1000,I$3)+SUMIFS(Portos!$D$2:$D$1000,Portos!$E$2:$E$1000,$B12,Portos!$F$2:$F$1000,I$3)+SUMIFS(Outros!$E$2:$E$999,Outros!$F$2:$F$999,$B12,Outros!$G$2:$G$999,I$3))</f>
        <v>0</v>
      </c>
      <c r="J12" s="12"/>
      <c r="K12" s="12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K2"/>
  </mergeCells>
  <conditionalFormatting sqref="C4:C12 D7:D12 E8:I8 E10:I12">
    <cfRule type="cellIs" priority="2" operator="greaterThan" aboveAverage="0" equalAverage="0" bottom="0" percent="0" rank="0" text="" dxfId="3">
      <formula>0</formula>
    </cfRule>
    <cfRule type="cellIs" priority="3" operator="lessThan" aboveAverage="0" equalAverage="0" bottom="0" percent="0" rank="0" text="" dxfId="4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2024-06-05T22:59:41Z</dcterms:created>
  <dc:creator/>
  <dc:description/>
  <dc:language>en-GB</dc:language>
  <cp:lastModifiedBy/>
  <dcterms:modified xsi:type="dcterms:W3CDTF">2024-06-06T11:29:12Z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