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UI" sheetId="1" state="visible" r:id="rId2"/>
    <sheet name="Form Data" sheetId="2" state="visible" r:id="rId3"/>
    <sheet name="Sheet3" sheetId="3" state="visible" r:id="rId4"/>
    <sheet name="Sheet4" sheetId="4" state="visible" r:id="rId5"/>
    <sheet name="Sheet5" sheetId="5" state="visible" r:id="rId6"/>
  </sheets>
  <definedNames>
    <definedName function="false" hidden="true" localSheetId="0" name="_xlnm._FilterDatabase" vbProcedure="false">UI!$X$1:$X$183</definedName>
    <definedName function="false" hidden="false" localSheetId="0" name="Z_116E4B1D_6B4F_4DAC_B2CC_9ACC4109AB8E_.wvu.FilterData" vbProcedure="false">UI!$A$1:$B$1</definedName>
    <definedName function="false" hidden="false" localSheetId="0" name="Z_3AE10403_82A1_4957_893B_175E324C2495_.wvu.FilterData" vbProcedure="false">UI!$D$1:$D$2409</definedName>
    <definedName function="false" hidden="false" localSheetId="0" name="Z_BC1BDCB9_6DA9_4BA5_9D90_CD83B8AC5EAB_.wvu.FilterData" vbProcedure="false">UI!$X$1</definedName>
    <definedName function="false" hidden="false" localSheetId="0" name="_xlnm._FilterDatabase" vbProcedure="false">UI!$X$1:$X$183</definedName>
    <definedName function="false" hidden="false" localSheetId="0" name="_xlnm._FilterDatabase_0" vbProcedure="false">UI!$X$1:$X$183</definedName>
    <definedName function="false" hidden="false" localSheetId="1" name="Z_56A545D3_F39F_4039_A7D7_99E964D7E95C_.wvu.FilterData" vbProcedure="false">'Form Data'!$I$1:$I$185</definedName>
    <definedName function="false" hidden="false" localSheetId="1" name="Z_BC1BDCB9_6DA9_4BA5_9D90_CD83B8AC5EAB_.wvu.FilterData" vbProcedure="false">'Form Data'!$I$1:$I$185</definedName>
    <definedName function="false" hidden="false" localSheetId="1" name="Z_C565E413_3C52_40F3_99C9_99371C3673E1_.wvu.FilterData" vbProcedure="false">'Form Data'!$I$1:$I$185</definedName>
    <definedName function="false" hidden="false" localSheetId="1" name="Z_E2830CF8_A1BC_4E42_9BF9_186B314E65F0_.wvu.FilterData" vbProcedure="false">'Form Data'!$D$1:$D$185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<sst xmlns="http://schemas.openxmlformats.org/spreadsheetml/2006/main" count="387" uniqueCount="35">
  <si>
    <t xml:space="preserve">Timestamp</t>
  </si>
  <si>
    <t xml:space="preserve">Project Name</t>
  </si>
  <si>
    <t xml:space="preserve">Pay Period</t>
  </si>
  <si>
    <t xml:space="preserve">Date</t>
  </si>
  <si>
    <t xml:space="preserve">Time In</t>
  </si>
  <si>
    <t xml:space="preserve">Time Out</t>
  </si>
  <si>
    <t xml:space="preserve">Total Hours</t>
  </si>
  <si>
    <t xml:space="preserve">Lunch Begin</t>
  </si>
  <si>
    <t xml:space="preserve">Lunch End</t>
  </si>
  <si>
    <t xml:space="preserve">Lunch Dur.</t>
  </si>
  <si>
    <t xml:space="preserve">Net Hours</t>
  </si>
  <si>
    <t xml:space="preserve">BURN.BRI.62886</t>
  </si>
  <si>
    <t xml:space="preserve">4/24-4/30</t>
  </si>
  <si>
    <t xml:space="preserve">4/17-4/23</t>
  </si>
  <si>
    <t xml:space="preserve">Office</t>
  </si>
  <si>
    <t xml:space="preserve">RALS.CHA.62959</t>
  </si>
  <si>
    <t xml:space="preserve">5/22-5/28</t>
  </si>
  <si>
    <t xml:space="preserve">Other</t>
  </si>
  <si>
    <t xml:space="preserve">AES HQ</t>
  </si>
  <si>
    <t xml:space="preserve">BLUM.LAW.62959</t>
  </si>
  <si>
    <t xml:space="preserve">4/10-4/16</t>
  </si>
  <si>
    <t xml:space="preserve">Site Visit, Pre Sale</t>
  </si>
  <si>
    <t xml:space="preserve">HARR.DEN.62883</t>
  </si>
  <si>
    <t xml:space="preserve">Site Visit, Post Sale</t>
  </si>
  <si>
    <t xml:space="preserve">SUIT.JAM.62930</t>
  </si>
  <si>
    <t xml:space="preserve">4/3-4/9</t>
  </si>
  <si>
    <t xml:space="preserve">Kamper"s Supply</t>
  </si>
  <si>
    <t xml:space="preserve">COHE.JOE.62906.BIZ</t>
  </si>
  <si>
    <t xml:space="preserve">HAVL.JOH.62995</t>
  </si>
  <si>
    <t xml:space="preserve">HOUS.JOH.62960</t>
  </si>
  <si>
    <t xml:space="preserve">3/27-4/2</t>
  </si>
  <si>
    <t xml:space="preserve">RENZ.KAR.62958</t>
  </si>
  <si>
    <t xml:space="preserve">5/1-5/7</t>
  </si>
  <si>
    <t xml:space="preserve">WEIB.KAT.63673</t>
  </si>
  <si>
    <t xml:space="preserve">Training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</si>
</sst>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\ H:MM:SS"/>
    <numFmt numFmtId="166" formatCode="M/D/YYYY"/>
    <numFmt numFmtId="167" formatCode="H:MM:SS\ AM/PM"/>
    <numFmt numFmtId="168" formatCode="[H]:MM:SS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0"/>
      <charset val="1"/>
    </font>
    <font>
      <b val="true"/>
      <sz val="11"/>
      <name val="Arial"/>
      <family val="0"/>
      <charset val="1"/>
    </font>
    <font>
      <sz val="11"/>
      <name val="Cambria"/>
      <family val="0"/>
      <charset val="1"/>
    </font>
    <font>
      <sz val="11"/>
      <name val="Arial"/>
      <family val="0"/>
      <charset val="1"/>
    </font>
    <font>
      <u val="single"/>
      <sz val="11"/>
      <color rgb="FF0000FF"/>
      <name val="Cambria"/>
      <family val="0"/>
      <charset val="1"/>
    </font>
    <font>
      <sz val="11"/>
      <color rgb="FF000000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cohe.joe.62906.biz/" TargetMode="External"/><Relationship Id="rId2" Type="http://schemas.openxmlformats.org/officeDocument/2006/relationships/hyperlink" Target="http://cohe.joe.62906.biz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Z2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Z2" activeCellId="0" sqref="Z2"/>
    </sheetView>
  </sheetViews>
  <sheetFormatPr defaultRowHeight="12.8"/>
  <cols>
    <col collapsed="false" hidden="false" max="1" min="1" style="0" width="2.02551020408163"/>
    <col collapsed="false" hidden="false" max="2" min="2" style="0" width="21.0612244897959"/>
    <col collapsed="false" hidden="false" max="3" min="3" style="0" width="2.02551020408163"/>
    <col collapsed="false" hidden="false" max="4" min="4" style="0" width="25.3775510204082"/>
    <col collapsed="false" hidden="false" max="5" min="5" style="0" width="2.02551020408163"/>
    <col collapsed="false" hidden="false" max="6" min="6" style="0" width="8.50510204081633"/>
    <col collapsed="false" hidden="false" max="7" min="7" style="0" width="2.02551020408163"/>
    <col collapsed="false" hidden="false" max="8" min="8" style="0" width="13.2295918367347"/>
    <col collapsed="false" hidden="false" max="9" min="9" style="0" width="2.02551020408163"/>
    <col collapsed="false" hidden="false" max="10" min="10" style="0" width="8.50510204081633"/>
    <col collapsed="false" hidden="false" max="11" min="11" style="0" width="2.02551020408163"/>
    <col collapsed="false" hidden="false" max="12" min="12" style="0" width="13.6326530612245"/>
    <col collapsed="false" hidden="false" max="13" min="13" style="0" width="2.02551020408163"/>
    <col collapsed="false" hidden="false" max="14" min="14" style="0" width="13.5"/>
    <col collapsed="false" hidden="false" max="15" min="15" style="0" width="2.02551020408163"/>
    <col collapsed="false" hidden="false" max="16" min="16" style="0" width="12.9591836734694"/>
    <col collapsed="false" hidden="false" max="17" min="17" style="0" width="2.02551020408163"/>
    <col collapsed="false" hidden="false" max="18" min="18" style="0" width="15.6581632653061"/>
    <col collapsed="false" hidden="false" max="19" min="19" style="0" width="2.02551020408163"/>
    <col collapsed="false" hidden="false" max="20" min="20" style="0" width="12.5561224489796"/>
    <col collapsed="false" hidden="false" max="21" min="21" style="0" width="2.02551020408163"/>
    <col collapsed="false" hidden="false" max="22" min="22" style="0" width="11.6071428571429"/>
    <col collapsed="false" hidden="false" max="23" min="23" style="0" width="2.02551020408163"/>
    <col collapsed="false" hidden="false" max="24" min="24" style="0" width="13.9030612244898"/>
    <col collapsed="false" hidden="false" max="25" min="25" style="0" width="2.02551020408163"/>
    <col collapsed="false" hidden="false" max="26" min="26" style="0" width="50.219387755102"/>
    <col collapsed="false" hidden="false" max="27" min="27" style="0" width="2.02551020408163"/>
    <col collapsed="false" hidden="false" max="1025" min="28" style="0" width="13.9030612244898"/>
  </cols>
  <sheetData>
    <row r="1" customFormat="false" ht="13.8" hidden="false" customHeight="false" outlineLevel="0" collapsed="false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R1" s="1" t="s">
        <v>8</v>
      </c>
      <c r="T1" s="1" t="s">
        <v>9</v>
      </c>
      <c r="V1" s="1" t="s">
        <v>10</v>
      </c>
      <c r="X1" s="2"/>
      <c r="Z1" s="2"/>
    </row>
    <row r="2" customFormat="false" ht="13.8" hidden="false" customHeight="false" outlineLevel="0" collapsed="false">
      <c r="B2" s="3" t="n">
        <f aca="false">IFERROR(__xludf.dummyfunction("IMPORTRANGE(""1nCWcMmvGiMWL2lNCaucvzzwmPdhgfWT9tuhFatkpjI4/edit#gid=1826360418"",""Form Data!A2:A2000"")"),43588.3576532755)</f>
        <v>43588.3576532755</v>
      </c>
      <c r="D2" s="0" t="str">
        <f aca="false">IFERROR(__xludf.dummyfunction("IMPORTRANGE(""1nCWcMmvGiMWL2lNCaucvzzwmPdhgfWT9tuhFatkpjI4/edit#gid=1826360418"",""Form Data!b2:b2000"")"),"BURN.BRI.62886")</f>
        <v>BURN.BRI.62886</v>
      </c>
      <c r="F2" s="0" t="str">
        <f aca="false">IFERROR(__xludf.dummyfunction("IMPORTRANGE(""1nCWcMmvGiMWL2lNCaucvzzwmPdhgfWT9tuhFatkpjI4/edit#gid=1826360418"",""Form Data!c2:c2000"")"),"4/24-4/30")</f>
        <v>4/24-4/30</v>
      </c>
      <c r="H2" s="4" t="n">
        <f aca="false">IFERROR(__xludf.dummyfunction("IMPORTRANGE(""1nCWcMmvGiMWL2lNCaucvzzwmPdhgfWT9tuhFatkpjI4/edit#gid=1826360418"",""Form Data!d2:d2000"")"),43585)</f>
        <v>43585</v>
      </c>
      <c r="J2" s="5" t="n">
        <f aca="false">IFERROR(__xludf.dummyfunction("IMPORTRANGE(""1nCWcMmvGiMWL2lNCaucvzzwmPdhgfWT9tuhFatkpjI4/edit#gid=1826360418"",""Form Data!e2:e2000"")"),0.347222222218988)</f>
        <v>0.347222222218988</v>
      </c>
      <c r="L2" s="5" t="n">
        <f aca="false">IFERROR(__xludf.dummyfunction("IMPORTRANGE(""1nCWcMmvGiMWL2lNCaucvzzwmPdhgfWT9tuhFatkpjI4/edit#gid=1826360418"",""Form Data!f2:f2000"")"),0.604166666664241)</f>
        <v>0.604166666664241</v>
      </c>
      <c r="N2" s="6" t="n">
        <f aca="false">SUM(L2-J2)</f>
        <v>0.256944444445253</v>
      </c>
      <c r="P2" s="5" t="str">
        <f aca="false">IFERROR(__xludf.dummyfunction("IMPORTRANGE(""1nCWcMmvGiMWL2lNCaucvzzwmPdhgfWT9tuhFatkpjI4/edit#gid=1826360418"",""Form Data!g2:g2000"")"),"")</f>
        <v/>
      </c>
      <c r="R2" s="5" t="str">
        <f aca="false">IFERROR(__xludf.dummyfunction("IMPORTRANGE(""1nCWcMmvGiMWL2lNCaucvzzwmPdhgfWT9tuhFatkpjI4/edit#gid=1826360418"",""Form Data!h2:h2000"")"),"")</f>
        <v/>
      </c>
      <c r="T2" s="6" t="e">
        <f aca="false">SUM(R2-P2)</f>
        <v>#VALUE!</v>
      </c>
      <c r="V2" s="6" t="e">
        <f aca="false">SUM(N2-T2)</f>
        <v>#VALUE!</v>
      </c>
      <c r="X2" s="7"/>
      <c r="Z2" s="7"/>
    </row>
    <row r="3" customFormat="false" ht="13.8" hidden="false" customHeight="false" outlineLevel="0" collapsed="false">
      <c r="B3" s="3" t="n">
        <f aca="false">IFERROR(__xludf.dummyfunction("""COMPUTED_VALUE"""),43578.7249822917)</f>
        <v>43578.7249822917</v>
      </c>
      <c r="D3" s="0" t="str">
        <f aca="false">IFERROR(__xludf.dummyfunction("""COMPUTED_VALUE"""),"BURN.BRI.62886")</f>
        <v>BURN.BRI.62886</v>
      </c>
      <c r="F3" s="0" t="str">
        <f aca="false">IFERROR(__xludf.dummyfunction("""COMPUTED_VALUE"""),"4/17-4/23")</f>
        <v>4/17-4/23</v>
      </c>
      <c r="H3" s="4" t="n">
        <f aca="false">IFERROR(__xludf.dummyfunction("""COMPUTED_VALUE"""),43578)</f>
        <v>43578</v>
      </c>
      <c r="J3" s="5" t="n">
        <f aca="false">IFERROR(__xludf.dummyfunction("""COMPUTED_VALUE"""),0.291666666664241)</f>
        <v>0.291666666664241</v>
      </c>
      <c r="L3" s="5" t="n">
        <f aca="false">IFERROR(__xludf.dummyfunction("""COMPUTED_VALUE"""),0.729166666664241)</f>
        <v>0.729166666664241</v>
      </c>
      <c r="N3" s="6" t="n">
        <f aca="false">SUM(L3-J3)</f>
        <v>0.4375</v>
      </c>
      <c r="P3" s="5" t="n">
        <f aca="false">IFERROR(__xludf.dummyfunction("""COMPUTED_VALUE"""),0.5)</f>
        <v>0.5</v>
      </c>
      <c r="R3" s="5" t="n">
        <f aca="false">IFERROR(__xludf.dummyfunction("""COMPUTED_VALUE"""),0.520833333335759)</f>
        <v>0.520833333335759</v>
      </c>
      <c r="T3" s="6" t="n">
        <f aca="false">SUM(R3-P3)</f>
        <v>0.020833333335759</v>
      </c>
      <c r="V3" s="6" t="n">
        <f aca="false">SUM(N3-T3)</f>
        <v>0.416666666664241</v>
      </c>
      <c r="X3" s="7"/>
    </row>
    <row r="4" customFormat="false" ht="13.8" hidden="false" customHeight="false" outlineLevel="0" collapsed="false">
      <c r="B4" s="3" t="n">
        <f aca="false">IFERROR(__xludf.dummyfunction("""COMPUTED_VALUE"""),43578.7254712384)</f>
        <v>43578.7254712384</v>
      </c>
      <c r="D4" s="0" t="str">
        <f aca="false">IFERROR(__xludf.dummyfunction("""COMPUTED_VALUE"""),"BURN.BRI.62886")</f>
        <v>BURN.BRI.62886</v>
      </c>
      <c r="F4" s="0" t="str">
        <f aca="false">IFERROR(__xludf.dummyfunction("""COMPUTED_VALUE"""),"4/17-4/23")</f>
        <v>4/17-4/23</v>
      </c>
      <c r="H4" s="4" t="n">
        <f aca="false">IFERROR(__xludf.dummyfunction("""COMPUTED_VALUE"""),43578)</f>
        <v>43578</v>
      </c>
      <c r="J4" s="5" t="n">
        <f aca="false">IFERROR(__xludf.dummyfunction("""COMPUTED_VALUE"""),0.291666666664241)</f>
        <v>0.291666666664241</v>
      </c>
      <c r="L4" s="5" t="n">
        <f aca="false">IFERROR(__xludf.dummyfunction("""COMPUTED_VALUE"""),0.729166666664241)</f>
        <v>0.729166666664241</v>
      </c>
      <c r="N4" s="6" t="n">
        <f aca="false">SUM(L4-J4)</f>
        <v>0.4375</v>
      </c>
      <c r="P4" s="5" t="n">
        <f aca="false">IFERROR(__xludf.dummyfunction("""COMPUTED_VALUE"""),0.5)</f>
        <v>0.5</v>
      </c>
      <c r="R4" s="5" t="n">
        <f aca="false">IFERROR(__xludf.dummyfunction("""COMPUTED_VALUE"""),0.520833333335759)</f>
        <v>0.520833333335759</v>
      </c>
      <c r="T4" s="6" t="n">
        <f aca="false">SUM(R4-P4)</f>
        <v>0.020833333335759</v>
      </c>
      <c r="V4" s="6" t="n">
        <f aca="false">SUM(N4-T4)</f>
        <v>0.416666666664241</v>
      </c>
      <c r="X4" s="7"/>
    </row>
    <row r="5" customFormat="false" ht="13.8" hidden="false" customHeight="false" outlineLevel="0" collapsed="false">
      <c r="B5" s="3" t="n">
        <f aca="false">IFERROR(__xludf.dummyfunction("""COMPUTED_VALUE"""),43578.72594375)</f>
        <v>43578.72594375</v>
      </c>
      <c r="D5" s="0" t="str">
        <f aca="false">IFERROR(__xludf.dummyfunction("""COMPUTED_VALUE"""),"BURN.BRI.62886")</f>
        <v>BURN.BRI.62886</v>
      </c>
      <c r="F5" s="0" t="str">
        <f aca="false">IFERROR(__xludf.dummyfunction("""COMPUTED_VALUE"""),"4/17-4/23")</f>
        <v>4/17-4/23</v>
      </c>
      <c r="H5" s="4" t="n">
        <f aca="false">IFERROR(__xludf.dummyfunction("""COMPUTED_VALUE"""),43578)</f>
        <v>43578</v>
      </c>
      <c r="J5" s="5" t="n">
        <f aca="false">IFERROR(__xludf.dummyfunction("""COMPUTED_VALUE"""),0.291666666664241)</f>
        <v>0.291666666664241</v>
      </c>
      <c r="L5" s="5" t="n">
        <f aca="false">IFERROR(__xludf.dummyfunction("""COMPUTED_VALUE"""),0.729166666664241)</f>
        <v>0.729166666664241</v>
      </c>
      <c r="N5" s="6" t="n">
        <f aca="false">SUM(L5-J5)</f>
        <v>0.4375</v>
      </c>
      <c r="P5" s="5" t="n">
        <f aca="false">IFERROR(__xludf.dummyfunction("""COMPUTED_VALUE"""),0.5)</f>
        <v>0.5</v>
      </c>
      <c r="R5" s="5" t="n">
        <f aca="false">IFERROR(__xludf.dummyfunction("""COMPUTED_VALUE"""),0.520833333335759)</f>
        <v>0.520833333335759</v>
      </c>
      <c r="T5" s="6" t="n">
        <f aca="false">SUM(R5-P5)</f>
        <v>0.020833333335759</v>
      </c>
      <c r="V5" s="6" t="n">
        <f aca="false">SUM(N5-T5)</f>
        <v>0.416666666664241</v>
      </c>
      <c r="X5" s="7"/>
    </row>
    <row r="6" customFormat="false" ht="13.8" hidden="false" customHeight="false" outlineLevel="0" collapsed="false">
      <c r="B6" s="3" t="n">
        <f aca="false">IFERROR(__xludf.dummyfunction("""COMPUTED_VALUE"""),43588.358268831)</f>
        <v>43588.358268831</v>
      </c>
      <c r="D6" s="0" t="str">
        <f aca="false">IFERROR(__xludf.dummyfunction("""COMPUTED_VALUE"""),"Office")</f>
        <v>Office</v>
      </c>
      <c r="F6" s="0" t="str">
        <f aca="false">IFERROR(__xludf.dummyfunction("""COMPUTED_VALUE"""),"4/24-4/30")</f>
        <v>4/24-4/30</v>
      </c>
      <c r="H6" s="4" t="n">
        <f aca="false">IFERROR(__xludf.dummyfunction("""COMPUTED_VALUE"""),43585)</f>
        <v>43585</v>
      </c>
      <c r="J6" s="5" t="n">
        <f aca="false">IFERROR(__xludf.dummyfunction("""COMPUTED_VALUE"""),0.604166666664241)</f>
        <v>0.604166666664241</v>
      </c>
      <c r="L6" s="5" t="n">
        <f aca="false">IFERROR(__xludf.dummyfunction("""COMPUTED_VALUE"""),0.715277777781012)</f>
        <v>0.715277777781012</v>
      </c>
      <c r="N6" s="6" t="n">
        <f aca="false">SUM(L6-J6)</f>
        <v>0.111111111116771</v>
      </c>
      <c r="P6" s="0" t="str">
        <f aca="false">IFERROR(__xludf.dummyfunction("""COMPUTED_VALUE"""),"")</f>
        <v/>
      </c>
      <c r="R6" s="0" t="str">
        <f aca="false">IFERROR(__xludf.dummyfunction("""COMPUTED_VALUE"""),"")</f>
        <v/>
      </c>
      <c r="T6" s="6" t="e">
        <f aca="false">SUM(R6-P6)</f>
        <v>#VALUE!</v>
      </c>
      <c r="V6" s="6" t="e">
        <f aca="false">SUM(N6-T6)</f>
        <v>#VALUE!</v>
      </c>
      <c r="X6" s="7"/>
    </row>
    <row r="7" customFormat="false" ht="13.8" hidden="false" customHeight="false" outlineLevel="0" collapsed="false">
      <c r="B7" s="3" t="n">
        <f aca="false">IFERROR(__xludf.dummyfunction("""COMPUTED_VALUE"""),43588.3550835417)</f>
        <v>43588.3550835417</v>
      </c>
      <c r="D7" s="0" t="str">
        <f aca="false">IFERROR(__xludf.dummyfunction("""COMPUTED_VALUE"""),"BURN.BRI.62886")</f>
        <v>BURN.BRI.62886</v>
      </c>
      <c r="F7" s="0" t="str">
        <f aca="false">IFERROR(__xludf.dummyfunction("""COMPUTED_VALUE"""),"4/24-4/30")</f>
        <v>4/24-4/30</v>
      </c>
      <c r="H7" s="4" t="n">
        <f aca="false">IFERROR(__xludf.dummyfunction("""COMPUTED_VALUE"""),43584)</f>
        <v>43584</v>
      </c>
      <c r="J7" s="5" t="n">
        <f aca="false">IFERROR(__xludf.dummyfunction("""COMPUTED_VALUE"""),0.333333333335759)</f>
        <v>0.333333333335759</v>
      </c>
      <c r="L7" s="5" t="n">
        <f aca="false">IFERROR(__xludf.dummyfunction("""COMPUTED_VALUE"""),0.583333333335759)</f>
        <v>0.583333333335759</v>
      </c>
      <c r="N7" s="6" t="n">
        <f aca="false">SUM(L7-J7)</f>
        <v>0.25</v>
      </c>
      <c r="P7" s="0" t="str">
        <f aca="false">IFERROR(__xludf.dummyfunction("""COMPUTED_VALUE"""),"")</f>
        <v/>
      </c>
      <c r="R7" s="0" t="str">
        <f aca="false">IFERROR(__xludf.dummyfunction("""COMPUTED_VALUE"""),"")</f>
        <v/>
      </c>
      <c r="T7" s="6" t="e">
        <f aca="false">SUM(R7-P7)</f>
        <v>#VALUE!</v>
      </c>
      <c r="V7" s="6" t="e">
        <f aca="false">SUM(N7-T7)</f>
        <v>#VALUE!</v>
      </c>
      <c r="X7" s="7"/>
    </row>
    <row r="8" customFormat="false" ht="13.8" hidden="false" customHeight="false" outlineLevel="0" collapsed="false">
      <c r="B8" s="3" t="n">
        <f aca="false">IFERROR(__xludf.dummyfunction("""COMPUTED_VALUE"""),43577.6975770602)</f>
        <v>43577.6975770602</v>
      </c>
      <c r="D8" s="0" t="str">
        <f aca="false">IFERROR(__xludf.dummyfunction("""COMPUTED_VALUE"""),"RALS.CHA.62959")</f>
        <v>RALS.CHA.62959</v>
      </c>
      <c r="F8" s="0" t="str">
        <f aca="false">IFERROR(__xludf.dummyfunction("""COMPUTED_VALUE"""),"5/22-5/28")</f>
        <v>5/22-5/28</v>
      </c>
      <c r="H8" s="4" t="n">
        <f aca="false">IFERROR(__xludf.dummyfunction("""COMPUTED_VALUE"""),43577)</f>
        <v>43577</v>
      </c>
      <c r="J8" s="5" t="n">
        <f aca="false">IFERROR(__xludf.dummyfunction("""COMPUTED_VALUE"""),0.291666666664241)</f>
        <v>0.291666666664241</v>
      </c>
      <c r="L8" s="5" t="n">
        <f aca="false">IFERROR(__xludf.dummyfunction("""COMPUTED_VALUE"""),0.625)</f>
        <v>0.625</v>
      </c>
      <c r="N8" s="6" t="n">
        <f aca="false">SUM(L8-J8)</f>
        <v>0.333333333335759</v>
      </c>
      <c r="P8" s="5" t="n">
        <f aca="false">IFERROR(__xludf.dummyfunction("""COMPUTED_VALUE"""),0.5)</f>
        <v>0.5</v>
      </c>
      <c r="R8" s="5" t="n">
        <f aca="false">IFERROR(__xludf.dummyfunction("""COMPUTED_VALUE"""),0.520833333335759)</f>
        <v>0.520833333335759</v>
      </c>
      <c r="T8" s="6" t="n">
        <f aca="false">SUM(R8-P8)</f>
        <v>0.020833333335759</v>
      </c>
      <c r="V8" s="6" t="n">
        <f aca="false">SUM(N8-T8)</f>
        <v>0.3125</v>
      </c>
      <c r="X8" s="7"/>
    </row>
    <row r="9" customFormat="false" ht="13.8" hidden="false" customHeight="false" outlineLevel="0" collapsed="false">
      <c r="B9" s="3" t="n">
        <f aca="false">IFERROR(__xludf.dummyfunction("""COMPUTED_VALUE"""),43577.7115842014)</f>
        <v>43577.7115842014</v>
      </c>
      <c r="D9" s="0" t="str">
        <f aca="false">IFERROR(__xludf.dummyfunction("""COMPUTED_VALUE"""),"Other")</f>
        <v>Other</v>
      </c>
      <c r="F9" s="0" t="str">
        <f aca="false">IFERROR(__xludf.dummyfunction("""COMPUTED_VALUE"""),"4/17-4/23")</f>
        <v>4/17-4/23</v>
      </c>
      <c r="H9" s="4" t="n">
        <f aca="false">IFERROR(__xludf.dummyfunction("""COMPUTED_VALUE"""),43577)</f>
        <v>43577</v>
      </c>
      <c r="J9" s="5" t="n">
        <f aca="false">IFERROR(__xludf.dummyfunction("""COMPUTED_VALUE"""),0.625)</f>
        <v>0.625</v>
      </c>
      <c r="L9" s="5" t="n">
        <f aca="false">IFERROR(__xludf.dummyfunction("""COMPUTED_VALUE"""),0.708333333335759)</f>
        <v>0.708333333335759</v>
      </c>
      <c r="N9" s="6" t="n">
        <f aca="false">SUM(L9-J9)</f>
        <v>0.0833333333357591</v>
      </c>
      <c r="P9" s="0" t="str">
        <f aca="false">IFERROR(__xludf.dummyfunction("""COMPUTED_VALUE"""),"")</f>
        <v/>
      </c>
      <c r="R9" s="0" t="str">
        <f aca="false">IFERROR(__xludf.dummyfunction("""COMPUTED_VALUE"""),"")</f>
        <v/>
      </c>
      <c r="T9" s="6" t="e">
        <f aca="false">SUM(R9-P9)</f>
        <v>#VALUE!</v>
      </c>
      <c r="V9" s="6" t="e">
        <f aca="false">SUM(N9-T9)</f>
        <v>#VALUE!</v>
      </c>
      <c r="X9" s="7"/>
    </row>
    <row r="10" customFormat="false" ht="13.8" hidden="false" customHeight="false" outlineLevel="0" collapsed="false">
      <c r="B10" s="3" t="n">
        <f aca="false">IFERROR(__xludf.dummyfunction("""COMPUTED_VALUE"""),43577.7128649884)</f>
        <v>43577.7128649884</v>
      </c>
      <c r="D10" s="0" t="str">
        <f aca="false">IFERROR(__xludf.dummyfunction("""COMPUTED_VALUE"""),"RALS.CHA.62959")</f>
        <v>RALS.CHA.62959</v>
      </c>
      <c r="F10" s="0" t="str">
        <f aca="false">IFERROR(__xludf.dummyfunction("""COMPUTED_VALUE"""),"4/17-4/23")</f>
        <v>4/17-4/23</v>
      </c>
      <c r="H10" s="4" t="n">
        <f aca="false">IFERROR(__xludf.dummyfunction("""COMPUTED_VALUE"""),43577)</f>
        <v>43577</v>
      </c>
      <c r="J10" s="5" t="n">
        <f aca="false">IFERROR(__xludf.dummyfunction("""COMPUTED_VALUE"""),0.291666666664241)</f>
        <v>0.291666666664241</v>
      </c>
      <c r="L10" s="5" t="n">
        <f aca="false">IFERROR(__xludf.dummyfunction("""COMPUTED_VALUE"""),0.625)</f>
        <v>0.625</v>
      </c>
      <c r="N10" s="6" t="n">
        <f aca="false">SUM(L10-J10)</f>
        <v>0.333333333335759</v>
      </c>
      <c r="P10" s="5" t="n">
        <f aca="false">IFERROR(__xludf.dummyfunction("""COMPUTED_VALUE"""),0.5)</f>
        <v>0.5</v>
      </c>
      <c r="R10" s="5" t="n">
        <f aca="false">IFERROR(__xludf.dummyfunction("""COMPUTED_VALUE"""),0.520833333335759)</f>
        <v>0.520833333335759</v>
      </c>
      <c r="T10" s="6" t="n">
        <f aca="false">SUM(R10-P10)</f>
        <v>0.020833333335759</v>
      </c>
      <c r="V10" s="6" t="n">
        <f aca="false">SUM(N10-T10)</f>
        <v>0.3125</v>
      </c>
      <c r="X10" s="7"/>
    </row>
    <row r="11" customFormat="false" ht="13.8" hidden="false" customHeight="false" outlineLevel="0" collapsed="false">
      <c r="B11" s="3" t="n">
        <f aca="false">IFERROR(__xludf.dummyfunction("""COMPUTED_VALUE"""),43577.7132927662)</f>
        <v>43577.7132927662</v>
      </c>
      <c r="D11" s="0" t="str">
        <f aca="false">IFERROR(__xludf.dummyfunction("""COMPUTED_VALUE"""),"Other")</f>
        <v>Other</v>
      </c>
      <c r="F11" s="0" t="str">
        <f aca="false">IFERROR(__xludf.dummyfunction("""COMPUTED_VALUE"""),"4/17-4/23")</f>
        <v>4/17-4/23</v>
      </c>
      <c r="H11" s="4" t="n">
        <f aca="false">IFERROR(__xludf.dummyfunction("""COMPUTED_VALUE"""),43577)</f>
        <v>43577</v>
      </c>
      <c r="J11" s="5" t="n">
        <f aca="false">IFERROR(__xludf.dummyfunction("""COMPUTED_VALUE"""),0.625)</f>
        <v>0.625</v>
      </c>
      <c r="L11" s="5" t="n">
        <f aca="false">IFERROR(__xludf.dummyfunction("""COMPUTED_VALUE"""),0.708333333335759)</f>
        <v>0.708333333335759</v>
      </c>
      <c r="N11" s="6" t="n">
        <f aca="false">SUM(L11-J11)</f>
        <v>0.0833333333357591</v>
      </c>
      <c r="P11" s="0" t="str">
        <f aca="false">IFERROR(__xludf.dummyfunction("""COMPUTED_VALUE"""),"")</f>
        <v/>
      </c>
      <c r="R11" s="0" t="str">
        <f aca="false">IFERROR(__xludf.dummyfunction("""COMPUTED_VALUE"""),"")</f>
        <v/>
      </c>
      <c r="T11" s="6" t="e">
        <f aca="false">SUM(R11-P11)</f>
        <v>#VALUE!</v>
      </c>
      <c r="V11" s="6" t="e">
        <f aca="false">SUM(N11-T11)</f>
        <v>#VALUE!</v>
      </c>
      <c r="X11" s="7"/>
    </row>
    <row r="12" customFormat="false" ht="13.8" hidden="false" customHeight="false" outlineLevel="0" collapsed="false">
      <c r="B12" s="3" t="n">
        <f aca="false">IFERROR(__xludf.dummyfunction("""COMPUTED_VALUE"""),43577.7137172685)</f>
        <v>43577.7137172685</v>
      </c>
      <c r="D12" s="0" t="str">
        <f aca="false">IFERROR(__xludf.dummyfunction("""COMPUTED_VALUE"""),"RALS.CHA.62959")</f>
        <v>RALS.CHA.62959</v>
      </c>
      <c r="F12" s="0" t="str">
        <f aca="false">IFERROR(__xludf.dummyfunction("""COMPUTED_VALUE"""),"4/17-4/23")</f>
        <v>4/17-4/23</v>
      </c>
      <c r="H12" s="4" t="n">
        <f aca="false">IFERROR(__xludf.dummyfunction("""COMPUTED_VALUE"""),43577)</f>
        <v>43577</v>
      </c>
      <c r="J12" s="5" t="n">
        <f aca="false">IFERROR(__xludf.dummyfunction("""COMPUTED_VALUE"""),0.291666666664241)</f>
        <v>0.291666666664241</v>
      </c>
      <c r="L12" s="5" t="n">
        <f aca="false">IFERROR(__xludf.dummyfunction("""COMPUTED_VALUE"""),0.625)</f>
        <v>0.625</v>
      </c>
      <c r="N12" s="6" t="n">
        <f aca="false">SUM(L12-J12)</f>
        <v>0.333333333335759</v>
      </c>
      <c r="P12" s="5" t="n">
        <f aca="false">IFERROR(__xludf.dummyfunction("""COMPUTED_VALUE"""),0.5)</f>
        <v>0.5</v>
      </c>
      <c r="R12" s="5" t="n">
        <f aca="false">IFERROR(__xludf.dummyfunction("""COMPUTED_VALUE"""),0.520833333335759)</f>
        <v>0.520833333335759</v>
      </c>
      <c r="T12" s="6" t="n">
        <f aca="false">SUM(R12-P12)</f>
        <v>0.020833333335759</v>
      </c>
      <c r="V12" s="6" t="n">
        <f aca="false">SUM(N12-T12)</f>
        <v>0.3125</v>
      </c>
      <c r="X12" s="7"/>
    </row>
    <row r="13" customFormat="false" ht="13.8" hidden="false" customHeight="false" outlineLevel="0" collapsed="false">
      <c r="B13" s="3" t="n">
        <f aca="false">IFERROR(__xludf.dummyfunction("""COMPUTED_VALUE"""),43577.7140481597)</f>
        <v>43577.7140481597</v>
      </c>
      <c r="D13" s="0" t="str">
        <f aca="false">IFERROR(__xludf.dummyfunction("""COMPUTED_VALUE"""),"BURN.BRI.62886")</f>
        <v>BURN.BRI.62886</v>
      </c>
      <c r="F13" s="0" t="str">
        <f aca="false">IFERROR(__xludf.dummyfunction("""COMPUTED_VALUE"""),"4/17-4/23")</f>
        <v>4/17-4/23</v>
      </c>
      <c r="H13" s="4" t="n">
        <f aca="false">IFERROR(__xludf.dummyfunction("""COMPUTED_VALUE"""),43577)</f>
        <v>43577</v>
      </c>
      <c r="J13" s="5" t="n">
        <f aca="false">IFERROR(__xludf.dummyfunction("""COMPUTED_VALUE"""),0.625)</f>
        <v>0.625</v>
      </c>
      <c r="L13" s="5" t="n">
        <f aca="false">IFERROR(__xludf.dummyfunction("""COMPUTED_VALUE"""),0.708333333335759)</f>
        <v>0.708333333335759</v>
      </c>
      <c r="N13" s="6" t="n">
        <f aca="false">SUM(L13-J13)</f>
        <v>0.0833333333357591</v>
      </c>
      <c r="P13" s="0" t="str">
        <f aca="false">IFERROR(__xludf.dummyfunction("""COMPUTED_VALUE"""),"")</f>
        <v/>
      </c>
      <c r="R13" s="0" t="str">
        <f aca="false">IFERROR(__xludf.dummyfunction("""COMPUTED_VALUE"""),"")</f>
        <v/>
      </c>
      <c r="T13" s="6" t="e">
        <f aca="false">SUM(R13-P13)</f>
        <v>#VALUE!</v>
      </c>
      <c r="V13" s="6" t="e">
        <f aca="false">SUM(N13-T13)</f>
        <v>#VALUE!</v>
      </c>
      <c r="X13" s="7"/>
    </row>
    <row r="14" customFormat="false" ht="13.8" hidden="false" customHeight="false" outlineLevel="0" collapsed="false">
      <c r="B14" s="3" t="n">
        <f aca="false">IFERROR(__xludf.dummyfunction("""COMPUTED_VALUE"""),43577.7159726736)</f>
        <v>43577.7159726736</v>
      </c>
      <c r="D14" s="0" t="str">
        <f aca="false">IFERROR(__xludf.dummyfunction("""COMPUTED_VALUE"""),"RALS.CHA.62959")</f>
        <v>RALS.CHA.62959</v>
      </c>
      <c r="F14" s="0" t="str">
        <f aca="false">IFERROR(__xludf.dummyfunction("""COMPUTED_VALUE"""),"4/17-4/23")</f>
        <v>4/17-4/23</v>
      </c>
      <c r="H14" s="4" t="n">
        <f aca="false">IFERROR(__xludf.dummyfunction("""COMPUTED_VALUE"""),43577)</f>
        <v>43577</v>
      </c>
      <c r="J14" s="5" t="n">
        <f aca="false">IFERROR(__xludf.dummyfunction("""COMPUTED_VALUE"""),0.291666666664241)</f>
        <v>0.291666666664241</v>
      </c>
      <c r="L14" s="5" t="n">
        <f aca="false">IFERROR(__xludf.dummyfunction("""COMPUTED_VALUE"""),0.625)</f>
        <v>0.625</v>
      </c>
      <c r="N14" s="6" t="n">
        <f aca="false">SUM(L14-J14)</f>
        <v>0.333333333335759</v>
      </c>
      <c r="P14" s="5" t="n">
        <f aca="false">IFERROR(__xludf.dummyfunction("""COMPUTED_VALUE"""),0.5)</f>
        <v>0.5</v>
      </c>
      <c r="R14" s="5" t="n">
        <f aca="false">IFERROR(__xludf.dummyfunction("""COMPUTED_VALUE"""),0.520833333335759)</f>
        <v>0.520833333335759</v>
      </c>
      <c r="T14" s="6" t="n">
        <f aca="false">SUM(R14-P14)</f>
        <v>0.020833333335759</v>
      </c>
      <c r="V14" s="6" t="n">
        <f aca="false">SUM(N14-T14)</f>
        <v>0.3125</v>
      </c>
      <c r="X14" s="7"/>
    </row>
    <row r="15" customFormat="false" ht="13.8" hidden="false" customHeight="false" outlineLevel="0" collapsed="false">
      <c r="B15" s="3" t="n">
        <f aca="false">IFERROR(__xludf.dummyfunction("""COMPUTED_VALUE"""),43577.7164707639)</f>
        <v>43577.7164707639</v>
      </c>
      <c r="D15" s="0" t="str">
        <f aca="false">IFERROR(__xludf.dummyfunction("""COMPUTED_VALUE"""),"BURN.BRI.62886")</f>
        <v>BURN.BRI.62886</v>
      </c>
      <c r="F15" s="0" t="str">
        <f aca="false">IFERROR(__xludf.dummyfunction("""COMPUTED_VALUE"""),"4/17-4/23")</f>
        <v>4/17-4/23</v>
      </c>
      <c r="H15" s="4" t="n">
        <f aca="false">IFERROR(__xludf.dummyfunction("""COMPUTED_VALUE"""),43577)</f>
        <v>43577</v>
      </c>
      <c r="J15" s="5" t="n">
        <f aca="false">IFERROR(__xludf.dummyfunction("""COMPUTED_VALUE"""),0.625)</f>
        <v>0.625</v>
      </c>
      <c r="L15" s="5" t="n">
        <f aca="false">IFERROR(__xludf.dummyfunction("""COMPUTED_VALUE"""),0.708333333335759)</f>
        <v>0.708333333335759</v>
      </c>
      <c r="N15" s="6" t="n">
        <f aca="false">SUM(L15-J15)</f>
        <v>0.0833333333357591</v>
      </c>
      <c r="P15" s="0" t="str">
        <f aca="false">IFERROR(__xludf.dummyfunction("""COMPUTED_VALUE"""),"")</f>
        <v/>
      </c>
      <c r="R15" s="0" t="str">
        <f aca="false">IFERROR(__xludf.dummyfunction("""COMPUTED_VALUE"""),"")</f>
        <v/>
      </c>
      <c r="T15" s="6" t="e">
        <f aca="false">SUM(R15-P15)</f>
        <v>#VALUE!</v>
      </c>
      <c r="V15" s="6" t="e">
        <f aca="false">SUM(N15-T15)</f>
        <v>#VALUE!</v>
      </c>
      <c r="X15" s="7"/>
    </row>
    <row r="16" customFormat="false" ht="13.8" hidden="false" customHeight="false" outlineLevel="0" collapsed="false">
      <c r="B16" s="3" t="n">
        <f aca="false">IFERROR(__xludf.dummyfunction("""COMPUTED_VALUE"""),43588.355451169)</f>
        <v>43588.355451169</v>
      </c>
      <c r="D16" s="0" t="str">
        <f aca="false">IFERROR(__xludf.dummyfunction("""COMPUTED_VALUE"""),"Office")</f>
        <v>Office</v>
      </c>
      <c r="F16" s="0" t="str">
        <f aca="false">IFERROR(__xludf.dummyfunction("""COMPUTED_VALUE"""),"4/24-4/30")</f>
        <v>4/24-4/30</v>
      </c>
      <c r="H16" s="4" t="n">
        <f aca="false">IFERROR(__xludf.dummyfunction("""COMPUTED_VALUE"""),43584)</f>
        <v>43584</v>
      </c>
      <c r="J16" s="5" t="n">
        <f aca="false">IFERROR(__xludf.dummyfunction("""COMPUTED_VALUE"""),0.583333333335759)</f>
        <v>0.583333333335759</v>
      </c>
      <c r="L16" s="5" t="n">
        <f aca="false">IFERROR(__xludf.dummyfunction("""COMPUTED_VALUE"""),0.697916666664241)</f>
        <v>0.697916666664241</v>
      </c>
      <c r="N16" s="6" t="n">
        <f aca="false">SUM(L16-J16)</f>
        <v>0.114583333328482</v>
      </c>
      <c r="P16" s="0" t="str">
        <f aca="false">IFERROR(__xludf.dummyfunction("""COMPUTED_VALUE"""),"")</f>
        <v/>
      </c>
      <c r="R16" s="0" t="str">
        <f aca="false">IFERROR(__xludf.dummyfunction("""COMPUTED_VALUE"""),"")</f>
        <v/>
      </c>
      <c r="T16" s="6" t="e">
        <f aca="false">SUM(R16-P16)</f>
        <v>#VALUE!</v>
      </c>
      <c r="V16" s="6" t="e">
        <f aca="false">SUM(N16-T16)</f>
        <v>#VALUE!</v>
      </c>
      <c r="X16" s="7"/>
    </row>
    <row r="17" customFormat="false" ht="13.8" hidden="false" customHeight="false" outlineLevel="0" collapsed="false">
      <c r="B17" s="3" t="n">
        <f aca="false">IFERROR(__xludf.dummyfunction("""COMPUTED_VALUE"""),43588.3511646181)</f>
        <v>43588.3511646181</v>
      </c>
      <c r="D17" s="0" t="str">
        <f aca="false">IFERROR(__xludf.dummyfunction("""COMPUTED_VALUE"""),"Office")</f>
        <v>Office</v>
      </c>
      <c r="F17" s="0" t="str">
        <f aca="false">IFERROR(__xludf.dummyfunction("""COMPUTED_VALUE"""),"4/24-4/30")</f>
        <v>4/24-4/30</v>
      </c>
      <c r="H17" s="4" t="n">
        <f aca="false">IFERROR(__xludf.dummyfunction("""COMPUTED_VALUE"""),43581)</f>
        <v>43581</v>
      </c>
      <c r="J17" s="5" t="n">
        <f aca="false">IFERROR(__xludf.dummyfunction("""COMPUTED_VALUE"""),0.333333333335759)</f>
        <v>0.333333333335759</v>
      </c>
      <c r="L17" s="5" t="n">
        <f aca="false">IFERROR(__xludf.dummyfunction("""COMPUTED_VALUE"""),0.416666666664241)</f>
        <v>0.416666666664241</v>
      </c>
      <c r="N17" s="6" t="n">
        <f aca="false">SUM(L17-J17)</f>
        <v>0.083333333328482</v>
      </c>
      <c r="P17" s="0" t="str">
        <f aca="false">IFERROR(__xludf.dummyfunction("""COMPUTED_VALUE"""),"")</f>
        <v/>
      </c>
      <c r="R17" s="0" t="str">
        <f aca="false">IFERROR(__xludf.dummyfunction("""COMPUTED_VALUE"""),"")</f>
        <v/>
      </c>
      <c r="T17" s="6" t="e">
        <f aca="false">SUM(R17-P17)</f>
        <v>#VALUE!</v>
      </c>
      <c r="V17" s="6" t="e">
        <f aca="false">SUM(N17-T17)</f>
        <v>#VALUE!</v>
      </c>
      <c r="X17" s="7"/>
    </row>
    <row r="18" customFormat="false" ht="13.8" hidden="false" customHeight="false" outlineLevel="0" collapsed="false">
      <c r="B18" s="3" t="n">
        <f aca="false">IFERROR(__xludf.dummyfunction("""COMPUTED_VALUE"""),43574.6912955324)</f>
        <v>43574.6912955324</v>
      </c>
      <c r="D18" s="0" t="str">
        <f aca="false">IFERROR(__xludf.dummyfunction("""COMPUTED_VALUE"""),"AES HQ")</f>
        <v>AES HQ</v>
      </c>
      <c r="F18" s="0" t="str">
        <f aca="false">IFERROR(__xludf.dummyfunction("""COMPUTED_VALUE"""),"4/17-4/23")</f>
        <v>4/17-4/23</v>
      </c>
      <c r="H18" s="4" t="n">
        <f aca="false">IFERROR(__xludf.dummyfunction("""COMPUTED_VALUE"""),43574)</f>
        <v>43574</v>
      </c>
      <c r="J18" s="5" t="n">
        <f aca="false">IFERROR(__xludf.dummyfunction("""COMPUTED_VALUE"""),0.3125)</f>
        <v>0.3125</v>
      </c>
      <c r="L18" s="5" t="n">
        <f aca="false">IFERROR(__xludf.dummyfunction("""COMPUTED_VALUE"""),0.6875)</f>
        <v>0.6875</v>
      </c>
      <c r="N18" s="6" t="n">
        <f aca="false">SUM(L18-J18)</f>
        <v>0.375</v>
      </c>
      <c r="P18" s="5" t="n">
        <f aca="false">IFERROR(__xludf.dummyfunction("""COMPUTED_VALUE"""),0.5)</f>
        <v>0.5</v>
      </c>
      <c r="R18" s="5" t="n">
        <f aca="false">IFERROR(__xludf.dummyfunction("""COMPUTED_VALUE"""),0.520833333335759)</f>
        <v>0.520833333335759</v>
      </c>
      <c r="T18" s="6" t="n">
        <f aca="false">SUM(R18-P18)</f>
        <v>0.020833333335759</v>
      </c>
      <c r="V18" s="6" t="n">
        <f aca="false">SUM(N18-T18)</f>
        <v>0.354166666664241</v>
      </c>
      <c r="X18" s="7"/>
    </row>
    <row r="19" customFormat="false" ht="13.8" hidden="false" customHeight="false" outlineLevel="0" collapsed="false">
      <c r="B19" s="3" t="n">
        <f aca="false">IFERROR(__xludf.dummyfunction("""COMPUTED_VALUE"""),43588.3517560764)</f>
        <v>43588.3517560764</v>
      </c>
      <c r="D19" s="0" t="str">
        <f aca="false">IFERROR(__xludf.dummyfunction("""COMPUTED_VALUE"""),"BLUM.LAW.62959")</f>
        <v>BLUM.LAW.62959</v>
      </c>
      <c r="F19" s="0" t="str">
        <f aca="false">IFERROR(__xludf.dummyfunction("""COMPUTED_VALUE"""),"4/24-4/30")</f>
        <v>4/24-4/30</v>
      </c>
      <c r="H19" s="4" t="n">
        <f aca="false">IFERROR(__xludf.dummyfunction("""COMPUTED_VALUE"""),43581)</f>
        <v>43581</v>
      </c>
      <c r="J19" s="5" t="n">
        <f aca="false">IFERROR(__xludf.dummyfunction("""COMPUTED_VALUE"""),0.416666666664241)</f>
        <v>0.416666666664241</v>
      </c>
      <c r="L19" s="5" t="n">
        <f aca="false">IFERROR(__xludf.dummyfunction("""COMPUTED_VALUE"""),0.458333333335759)</f>
        <v>0.458333333335759</v>
      </c>
      <c r="N19" s="6" t="n">
        <f aca="false">SUM(L19-J19)</f>
        <v>0.041666666671518</v>
      </c>
      <c r="P19" s="0" t="str">
        <f aca="false">IFERROR(__xludf.dummyfunction("""COMPUTED_VALUE"""),"")</f>
        <v/>
      </c>
      <c r="R19" s="0" t="str">
        <f aca="false">IFERROR(__xludf.dummyfunction("""COMPUTED_VALUE"""),"")</f>
        <v/>
      </c>
      <c r="T19" s="6" t="e">
        <f aca="false">SUM(R19-P19)</f>
        <v>#VALUE!</v>
      </c>
      <c r="V19" s="6" t="e">
        <f aca="false">SUM(N19-T19)</f>
        <v>#VALUE!</v>
      </c>
      <c r="X19" s="7"/>
    </row>
    <row r="20" customFormat="false" ht="13.8" hidden="false" customHeight="false" outlineLevel="0" collapsed="false">
      <c r="B20" s="3" t="n">
        <f aca="false">IFERROR(__xludf.dummyfunction("""COMPUTED_VALUE"""),43588.3524931713)</f>
        <v>43588.3524931713</v>
      </c>
      <c r="D20" s="0" t="str">
        <f aca="false">IFERROR(__xludf.dummyfunction("""COMPUTED_VALUE"""),"RALS.CHA.62959")</f>
        <v>RALS.CHA.62959</v>
      </c>
      <c r="F20" s="0" t="str">
        <f aca="false">IFERROR(__xludf.dummyfunction("""COMPUTED_VALUE"""),"4/24-4/30")</f>
        <v>4/24-4/30</v>
      </c>
      <c r="H20" s="4" t="n">
        <f aca="false">IFERROR(__xludf.dummyfunction("""COMPUTED_VALUE"""),43581)</f>
        <v>43581</v>
      </c>
      <c r="J20" s="5" t="n">
        <f aca="false">IFERROR(__xludf.dummyfunction("""COMPUTED_VALUE"""),0.458333333335759)</f>
        <v>0.458333333335759</v>
      </c>
      <c r="L20" s="5" t="n">
        <f aca="false">IFERROR(__xludf.dummyfunction("""COMPUTED_VALUE"""),0.489583333335759)</f>
        <v>0.489583333335759</v>
      </c>
      <c r="N20" s="6" t="n">
        <f aca="false">SUM(L20-J20)</f>
        <v>0.03125</v>
      </c>
      <c r="P20" s="0" t="str">
        <f aca="false">IFERROR(__xludf.dummyfunction("""COMPUTED_VALUE"""),"")</f>
        <v/>
      </c>
      <c r="R20" s="0" t="str">
        <f aca="false">IFERROR(__xludf.dummyfunction("""COMPUTED_VALUE"""),"")</f>
        <v/>
      </c>
      <c r="T20" s="6" t="e">
        <f aca="false">SUM(R20-P20)</f>
        <v>#VALUE!</v>
      </c>
      <c r="V20" s="6" t="e">
        <f aca="false">SUM(N20-T20)</f>
        <v>#VALUE!</v>
      </c>
      <c r="X20" s="7"/>
    </row>
    <row r="21" customFormat="false" ht="13.8" hidden="false" customHeight="false" outlineLevel="0" collapsed="false">
      <c r="B21" s="3" t="n">
        <f aca="false">IFERROR(__xludf.dummyfunction("""COMPUTED_VALUE"""),43572.7245109028)</f>
        <v>43572.7245109028</v>
      </c>
      <c r="D21" s="0" t="str">
        <f aca="false">IFERROR(__xludf.dummyfunction("""COMPUTED_VALUE"""),"BLUM.LAW.62959")</f>
        <v>BLUM.LAW.62959</v>
      </c>
      <c r="F21" s="0" t="str">
        <f aca="false">IFERROR(__xludf.dummyfunction("""COMPUTED_VALUE"""),"4/17-4/23")</f>
        <v>4/17-4/23</v>
      </c>
      <c r="H21" s="4" t="n">
        <f aca="false">IFERROR(__xludf.dummyfunction("""COMPUTED_VALUE"""),43572)</f>
        <v>43572</v>
      </c>
      <c r="J21" s="5" t="n">
        <f aca="false">IFERROR(__xludf.dummyfunction("""COMPUTED_VALUE"""),0.291666666664241)</f>
        <v>0.291666666664241</v>
      </c>
      <c r="L21" s="5" t="n">
        <f aca="false">IFERROR(__xludf.dummyfunction("""COMPUTED_VALUE"""),0.729166666664241)</f>
        <v>0.729166666664241</v>
      </c>
      <c r="N21" s="6" t="n">
        <f aca="false">SUM(L21-J21)</f>
        <v>0.4375</v>
      </c>
      <c r="P21" s="5" t="n">
        <f aca="false">IFERROR(__xludf.dummyfunction("""COMPUTED_VALUE"""),0.5)</f>
        <v>0.5</v>
      </c>
      <c r="R21" s="5" t="n">
        <f aca="false">IFERROR(__xludf.dummyfunction("""COMPUTED_VALUE"""),0.520833333335759)</f>
        <v>0.520833333335759</v>
      </c>
      <c r="T21" s="6" t="n">
        <f aca="false">SUM(R21-P21)</f>
        <v>0.020833333335759</v>
      </c>
      <c r="V21" s="6" t="n">
        <f aca="false">SUM(N21-T21)</f>
        <v>0.416666666664241</v>
      </c>
      <c r="X21" s="7"/>
    </row>
    <row r="22" customFormat="false" ht="13.8" hidden="false" customHeight="false" outlineLevel="0" collapsed="false">
      <c r="B22" s="3" t="n">
        <f aca="false">IFERROR(__xludf.dummyfunction("""COMPUTED_VALUE"""),43572.7252207176)</f>
        <v>43572.7252207176</v>
      </c>
      <c r="D22" s="0" t="str">
        <f aca="false">IFERROR(__xludf.dummyfunction("""COMPUTED_VALUE"""),"BLUM.LAW.62959")</f>
        <v>BLUM.LAW.62959</v>
      </c>
      <c r="F22" s="0" t="str">
        <f aca="false">IFERROR(__xludf.dummyfunction("""COMPUTED_VALUE"""),"4/17-4/23")</f>
        <v>4/17-4/23</v>
      </c>
      <c r="H22" s="4" t="n">
        <f aca="false">IFERROR(__xludf.dummyfunction("""COMPUTED_VALUE"""),43572)</f>
        <v>43572</v>
      </c>
      <c r="J22" s="5" t="n">
        <f aca="false">IFERROR(__xludf.dummyfunction("""COMPUTED_VALUE"""),0.291666666664241)</f>
        <v>0.291666666664241</v>
      </c>
      <c r="L22" s="5" t="n">
        <f aca="false">IFERROR(__xludf.dummyfunction("""COMPUTED_VALUE"""),0.729166666664241)</f>
        <v>0.729166666664241</v>
      </c>
      <c r="N22" s="6" t="n">
        <f aca="false">SUM(L22-J22)</f>
        <v>0.4375</v>
      </c>
      <c r="P22" s="5" t="n">
        <f aca="false">IFERROR(__xludf.dummyfunction("""COMPUTED_VALUE"""),0.5)</f>
        <v>0.5</v>
      </c>
      <c r="R22" s="5" t="n">
        <f aca="false">IFERROR(__xludf.dummyfunction("""COMPUTED_VALUE"""),0.520833333335759)</f>
        <v>0.520833333335759</v>
      </c>
      <c r="T22" s="6" t="n">
        <f aca="false">SUM(R22-P22)</f>
        <v>0.020833333335759</v>
      </c>
      <c r="V22" s="6" t="n">
        <f aca="false">SUM(N22-T22)</f>
        <v>0.416666666664241</v>
      </c>
      <c r="X22" s="7"/>
    </row>
    <row r="23" customFormat="false" ht="13.8" hidden="false" customHeight="false" outlineLevel="0" collapsed="false">
      <c r="B23" s="3" t="n">
        <f aca="false">IFERROR(__xludf.dummyfunction("""COMPUTED_VALUE"""),43572.7259541898)</f>
        <v>43572.7259541898</v>
      </c>
      <c r="D23" s="0" t="str">
        <f aca="false">IFERROR(__xludf.dummyfunction("""COMPUTED_VALUE"""),"BLUM.LAW.62959")</f>
        <v>BLUM.LAW.62959</v>
      </c>
      <c r="F23" s="0" t="str">
        <f aca="false">IFERROR(__xludf.dummyfunction("""COMPUTED_VALUE"""),"4/17-4/23")</f>
        <v>4/17-4/23</v>
      </c>
      <c r="H23" s="4" t="n">
        <f aca="false">IFERROR(__xludf.dummyfunction("""COMPUTED_VALUE"""),43572)</f>
        <v>43572</v>
      </c>
      <c r="J23" s="5" t="n">
        <f aca="false">IFERROR(__xludf.dummyfunction("""COMPUTED_VALUE"""),0.291666666664241)</f>
        <v>0.291666666664241</v>
      </c>
      <c r="L23" s="5" t="n">
        <f aca="false">IFERROR(__xludf.dummyfunction("""COMPUTED_VALUE"""),0.729166666664241)</f>
        <v>0.729166666664241</v>
      </c>
      <c r="N23" s="6" t="n">
        <f aca="false">SUM(L23-J23)</f>
        <v>0.4375</v>
      </c>
      <c r="P23" s="5" t="n">
        <f aca="false">IFERROR(__xludf.dummyfunction("""COMPUTED_VALUE"""),0.5)</f>
        <v>0.5</v>
      </c>
      <c r="R23" s="5" t="n">
        <f aca="false">IFERROR(__xludf.dummyfunction("""COMPUTED_VALUE"""),0.520833333335759)</f>
        <v>0.520833333335759</v>
      </c>
      <c r="T23" s="6" t="n">
        <f aca="false">SUM(R23-P23)</f>
        <v>0.020833333335759</v>
      </c>
      <c r="V23" s="6" t="n">
        <f aca="false">SUM(N23-T23)</f>
        <v>0.416666666664241</v>
      </c>
      <c r="X23" s="7"/>
    </row>
    <row r="24" customFormat="false" ht="13.8" hidden="false" customHeight="false" outlineLevel="0" collapsed="false">
      <c r="B24" s="3" t="n">
        <f aca="false">IFERROR(__xludf.dummyfunction("""COMPUTED_VALUE"""),43572.7267049884)</f>
        <v>43572.7267049884</v>
      </c>
      <c r="D24" s="0" t="str">
        <f aca="false">IFERROR(__xludf.dummyfunction("""COMPUTED_VALUE"""),"BLUM.LAW.62959")</f>
        <v>BLUM.LAW.62959</v>
      </c>
      <c r="F24" s="0" t="str">
        <f aca="false">IFERROR(__xludf.dummyfunction("""COMPUTED_VALUE"""),"4/17-4/23")</f>
        <v>4/17-4/23</v>
      </c>
      <c r="H24" s="4" t="n">
        <f aca="false">IFERROR(__xludf.dummyfunction("""COMPUTED_VALUE"""),43572)</f>
        <v>43572</v>
      </c>
      <c r="J24" s="5" t="n">
        <f aca="false">IFERROR(__xludf.dummyfunction("""COMPUTED_VALUE"""),0.291666666666667)</f>
        <v>0.291666666666667</v>
      </c>
      <c r="L24" s="5" t="n">
        <f aca="false">IFERROR(__xludf.dummyfunction("""COMPUTED_VALUE"""),0.729166666664241)</f>
        <v>0.729166666664241</v>
      </c>
      <c r="N24" s="6" t="n">
        <f aca="false">SUM(L24-J24)</f>
        <v>0.437499999997574</v>
      </c>
      <c r="P24" s="5" t="n">
        <f aca="false">IFERROR(__xludf.dummyfunction("""COMPUTED_VALUE"""),0.5)</f>
        <v>0.5</v>
      </c>
      <c r="R24" s="5" t="n">
        <f aca="false">IFERROR(__xludf.dummyfunction("""COMPUTED_VALUE"""),0.520833333335759)</f>
        <v>0.520833333335759</v>
      </c>
      <c r="T24" s="6" t="n">
        <f aca="false">SUM(R24-P24)</f>
        <v>0.020833333335759</v>
      </c>
      <c r="V24" s="6" t="n">
        <f aca="false">SUM(N24-T24)</f>
        <v>0.416666666661816</v>
      </c>
      <c r="X24" s="7"/>
    </row>
    <row r="25" customFormat="false" ht="13.8" hidden="false" customHeight="false" outlineLevel="0" collapsed="false">
      <c r="B25" s="3" t="n">
        <f aca="false">IFERROR(__xludf.dummyfunction("""COMPUTED_VALUE"""),43588.3540112153)</f>
        <v>43588.3540112153</v>
      </c>
      <c r="D25" s="0" t="str">
        <f aca="false">IFERROR(__xludf.dummyfunction("""COMPUTED_VALUE"""),"Office")</f>
        <v>Office</v>
      </c>
      <c r="F25" s="0" t="str">
        <f aca="false">IFERROR(__xludf.dummyfunction("""COMPUTED_VALUE"""),"4/24-4/30")</f>
        <v>4/24-4/30</v>
      </c>
      <c r="H25" s="4" t="n">
        <f aca="false">IFERROR(__xludf.dummyfunction("""COMPUTED_VALUE"""),43581)</f>
        <v>43581</v>
      </c>
      <c r="J25" s="5" t="n">
        <f aca="false">IFERROR(__xludf.dummyfunction("""COMPUTED_VALUE"""),0.489583333335759)</f>
        <v>0.489583333335759</v>
      </c>
      <c r="L25" s="5" t="n">
        <f aca="false">IFERROR(__xludf.dummyfunction("""COMPUTED_VALUE"""),0.625)</f>
        <v>0.625</v>
      </c>
      <c r="N25" s="6" t="n">
        <f aca="false">SUM(L25-J25)</f>
        <v>0.135416666664241</v>
      </c>
      <c r="P25" s="0" t="str">
        <f aca="false">IFERROR(__xludf.dummyfunction("""COMPUTED_VALUE"""),"")</f>
        <v/>
      </c>
      <c r="R25" s="0" t="str">
        <f aca="false">IFERROR(__xludf.dummyfunction("""COMPUTED_VALUE"""),"")</f>
        <v/>
      </c>
      <c r="T25" s="6" t="e">
        <f aca="false">SUM(R25-P25)</f>
        <v>#VALUE!</v>
      </c>
      <c r="V25" s="6" t="e">
        <f aca="false">SUM(N25-T25)</f>
        <v>#VALUE!</v>
      </c>
      <c r="X25" s="7"/>
    </row>
    <row r="26" customFormat="false" ht="13.8" hidden="false" customHeight="false" outlineLevel="0" collapsed="false">
      <c r="B26" s="3" t="n">
        <f aca="false">IFERROR(__xludf.dummyfunction("""COMPUTED_VALUE"""),43588.3486925926)</f>
        <v>43588.3486925926</v>
      </c>
      <c r="D26" s="0" t="str">
        <f aca="false">IFERROR(__xludf.dummyfunction("""COMPUTED_VALUE"""),"Office")</f>
        <v>Office</v>
      </c>
      <c r="F26" s="0" t="str">
        <f aca="false">IFERROR(__xludf.dummyfunction("""COMPUTED_VALUE"""),"4/24-4/30")</f>
        <v>4/24-4/30</v>
      </c>
      <c r="H26" s="4" t="n">
        <f aca="false">IFERROR(__xludf.dummyfunction("""COMPUTED_VALUE"""),43580)</f>
        <v>43580</v>
      </c>
      <c r="J26" s="5" t="n">
        <f aca="false">IFERROR(__xludf.dummyfunction("""COMPUTED_VALUE"""),0.322916666664241)</f>
        <v>0.322916666664241</v>
      </c>
      <c r="L26" s="5" t="n">
        <f aca="false">IFERROR(__xludf.dummyfunction("""COMPUTED_VALUE"""),0.347222222218988)</f>
        <v>0.347222222218988</v>
      </c>
      <c r="N26" s="6" t="n">
        <f aca="false">SUM(L26-J26)</f>
        <v>0.024305555554747</v>
      </c>
      <c r="P26" s="0" t="str">
        <f aca="false">IFERROR(__xludf.dummyfunction("""COMPUTED_VALUE"""),"")</f>
        <v/>
      </c>
      <c r="R26" s="0" t="str">
        <f aca="false">IFERROR(__xludf.dummyfunction("""COMPUTED_VALUE"""),"")</f>
        <v/>
      </c>
      <c r="T26" s="6" t="e">
        <f aca="false">SUM(R26-P26)</f>
        <v>#VALUE!</v>
      </c>
      <c r="V26" s="6" t="e">
        <f aca="false">SUM(N26-T26)</f>
        <v>#VALUE!</v>
      </c>
      <c r="X26" s="7"/>
    </row>
    <row r="27" customFormat="false" ht="13.8" hidden="false" customHeight="false" outlineLevel="0" collapsed="false">
      <c r="B27" s="3" t="n">
        <f aca="false">IFERROR(__xludf.dummyfunction("""COMPUTED_VALUE"""),43588.3491172917)</f>
        <v>43588.3491172917</v>
      </c>
      <c r="D27" s="0" t="str">
        <f aca="false">IFERROR(__xludf.dummyfunction("""COMPUTED_VALUE"""),"RALS.CHA.62959")</f>
        <v>RALS.CHA.62959</v>
      </c>
      <c r="F27" s="0" t="str">
        <f aca="false">IFERROR(__xludf.dummyfunction("""COMPUTED_VALUE"""),"4/24-4/30")</f>
        <v>4/24-4/30</v>
      </c>
      <c r="H27" s="4" t="n">
        <f aca="false">IFERROR(__xludf.dummyfunction("""COMPUTED_VALUE"""),43580)</f>
        <v>43580</v>
      </c>
      <c r="J27" s="5" t="n">
        <f aca="false">IFERROR(__xludf.dummyfunction("""COMPUTED_VALUE"""),0.347222222218988)</f>
        <v>0.347222222218988</v>
      </c>
      <c r="L27" s="5" t="n">
        <f aca="false">IFERROR(__xludf.dummyfunction("""COMPUTED_VALUE"""),0.402777777781012)</f>
        <v>0.402777777781012</v>
      </c>
      <c r="N27" s="6" t="n">
        <f aca="false">SUM(L27-J27)</f>
        <v>0.055555555562024</v>
      </c>
      <c r="P27" s="0" t="str">
        <f aca="false">IFERROR(__xludf.dummyfunction("""COMPUTED_VALUE"""),"")</f>
        <v/>
      </c>
      <c r="R27" s="0" t="str">
        <f aca="false">IFERROR(__xludf.dummyfunction("""COMPUTED_VALUE"""),"")</f>
        <v/>
      </c>
      <c r="T27" s="6" t="e">
        <f aca="false">SUM(R27-P27)</f>
        <v>#VALUE!</v>
      </c>
      <c r="V27" s="6" t="e">
        <f aca="false">SUM(N27-T27)</f>
        <v>#VALUE!</v>
      </c>
      <c r="X27" s="7"/>
    </row>
    <row r="28" customFormat="false" ht="13.8" hidden="false" customHeight="false" outlineLevel="0" collapsed="false">
      <c r="B28" s="3" t="n">
        <f aca="false">IFERROR(__xludf.dummyfunction("""COMPUTED_VALUE"""),43588.3503808796)</f>
        <v>43588.3503808796</v>
      </c>
      <c r="D28" s="0" t="str">
        <f aca="false">IFERROR(__xludf.dummyfunction("""COMPUTED_VALUE"""),"Office")</f>
        <v>Office</v>
      </c>
      <c r="F28" s="0" t="str">
        <f aca="false">IFERROR(__xludf.dummyfunction("""COMPUTED_VALUE"""),"4/24-4/30")</f>
        <v>4/24-4/30</v>
      </c>
      <c r="H28" s="4" t="n">
        <f aca="false">IFERROR(__xludf.dummyfunction("""COMPUTED_VALUE"""),43580)</f>
        <v>43580</v>
      </c>
      <c r="J28" s="5" t="n">
        <f aca="false">IFERROR(__xludf.dummyfunction("""COMPUTED_VALUE"""),0.402777777781012)</f>
        <v>0.402777777781012</v>
      </c>
      <c r="L28" s="5" t="n">
        <f aca="false">IFERROR(__xludf.dummyfunction("""COMPUTED_VALUE"""),0.71875)</f>
        <v>0.71875</v>
      </c>
      <c r="N28" s="6" t="n">
        <f aca="false">SUM(L28-J28)</f>
        <v>0.315972222218988</v>
      </c>
      <c r="P28" s="5" t="n">
        <f aca="false">IFERROR(__xludf.dummyfunction("""COMPUTED_VALUE"""),0.5)</f>
        <v>0.5</v>
      </c>
      <c r="R28" s="5" t="n">
        <f aca="false">IFERROR(__xludf.dummyfunction("""COMPUTED_VALUE"""),0.541666666664241)</f>
        <v>0.541666666664241</v>
      </c>
      <c r="T28" s="6" t="n">
        <f aca="false">SUM(R28-P28)</f>
        <v>0.041666666664241</v>
      </c>
      <c r="V28" s="6" t="n">
        <f aca="false">SUM(N28-T28)</f>
        <v>0.274305555554747</v>
      </c>
      <c r="X28" s="7"/>
    </row>
    <row r="29" customFormat="false" ht="13.8" hidden="false" customHeight="false" outlineLevel="0" collapsed="false">
      <c r="B29" s="3" t="n">
        <f aca="false">IFERROR(__xludf.dummyfunction("""COMPUTED_VALUE"""),43580.4407808681)</f>
        <v>43580.4407808681</v>
      </c>
      <c r="D29" s="0" t="str">
        <f aca="false">IFERROR(__xludf.dummyfunction("""COMPUTED_VALUE"""),"Office")</f>
        <v>Office</v>
      </c>
      <c r="F29" s="0" t="str">
        <f aca="false">IFERROR(__xludf.dummyfunction("""COMPUTED_VALUE"""),"4/24-4/30")</f>
        <v>4/24-4/30</v>
      </c>
      <c r="H29" s="4" t="n">
        <f aca="false">IFERROR(__xludf.dummyfunction("""COMPUTED_VALUE"""),43579)</f>
        <v>43579</v>
      </c>
      <c r="J29" s="5" t="n">
        <f aca="false">IFERROR(__xludf.dummyfunction("""COMPUTED_VALUE"""),0.34375)</f>
        <v>0.34375</v>
      </c>
      <c r="L29" s="5" t="n">
        <f aca="false">IFERROR(__xludf.dummyfunction("""COMPUTED_VALUE"""),0.708333333335759)</f>
        <v>0.708333333335759</v>
      </c>
      <c r="N29" s="6" t="n">
        <f aca="false">SUM(L29-J29)</f>
        <v>0.364583333335759</v>
      </c>
      <c r="P29" s="5" t="n">
        <f aca="false">IFERROR(__xludf.dummyfunction("""COMPUTED_VALUE"""),0.541666666664241)</f>
        <v>0.541666666664241</v>
      </c>
      <c r="R29" s="5" t="n">
        <f aca="false">IFERROR(__xludf.dummyfunction("""COMPUTED_VALUE"""),0.5625)</f>
        <v>0.5625</v>
      </c>
      <c r="T29" s="6" t="n">
        <f aca="false">SUM(R29-P29)</f>
        <v>0.020833333335759</v>
      </c>
      <c r="V29" s="6" t="n">
        <f aca="false">SUM(N29-T29)</f>
        <v>0.34375</v>
      </c>
      <c r="X29" s="7"/>
    </row>
    <row r="30" customFormat="false" ht="13.8" hidden="false" customHeight="false" outlineLevel="0" collapsed="false">
      <c r="B30" s="3" t="n">
        <f aca="false">IFERROR(__xludf.dummyfunction("""COMPUTED_VALUE"""),43571.7286809375)</f>
        <v>43571.7286809375</v>
      </c>
      <c r="D30" s="0" t="str">
        <f aca="false">IFERROR(__xludf.dummyfunction("""COMPUTED_VALUE"""),"BLUM.LAW.62959")</f>
        <v>BLUM.LAW.62959</v>
      </c>
      <c r="F30" s="0" t="str">
        <f aca="false">IFERROR(__xludf.dummyfunction("""COMPUTED_VALUE"""),"4/10-4/16")</f>
        <v>4/10-4/16</v>
      </c>
      <c r="H30" s="4" t="n">
        <f aca="false">IFERROR(__xludf.dummyfunction("""COMPUTED_VALUE"""),43571)</f>
        <v>43571</v>
      </c>
      <c r="J30" s="5" t="n">
        <f aca="false">IFERROR(__xludf.dummyfunction("""COMPUTED_VALUE"""),0.291666666664241)</f>
        <v>0.291666666664241</v>
      </c>
      <c r="L30" s="5" t="n">
        <f aca="false">IFERROR(__xludf.dummyfunction("""COMPUTED_VALUE"""),0.729166666664241)</f>
        <v>0.729166666664241</v>
      </c>
      <c r="N30" s="6" t="n">
        <f aca="false">SUM(L30-J30)</f>
        <v>0.4375</v>
      </c>
      <c r="P30" s="5" t="n">
        <f aca="false">IFERROR(__xludf.dummyfunction("""COMPUTED_VALUE"""),0.5)</f>
        <v>0.5</v>
      </c>
      <c r="R30" s="5" t="n">
        <f aca="false">IFERROR(__xludf.dummyfunction("""COMPUTED_VALUE"""),0.520833333335759)</f>
        <v>0.520833333335759</v>
      </c>
      <c r="T30" s="6" t="n">
        <f aca="false">SUM(R30-P30)</f>
        <v>0.020833333335759</v>
      </c>
      <c r="V30" s="6" t="n">
        <f aca="false">SUM(N30-T30)</f>
        <v>0.416666666664241</v>
      </c>
      <c r="X30" s="7"/>
    </row>
    <row r="31" customFormat="false" ht="13.8" hidden="false" customHeight="false" outlineLevel="0" collapsed="false">
      <c r="B31" s="3" t="n">
        <f aca="false">IFERROR(__xludf.dummyfunction("""COMPUTED_VALUE"""),43571.7290003472)</f>
        <v>43571.7290003472</v>
      </c>
      <c r="D31" s="0" t="str">
        <f aca="false">IFERROR(__xludf.dummyfunction("""COMPUTED_VALUE"""),"AES HQ")</f>
        <v>AES HQ</v>
      </c>
      <c r="F31" s="0" t="str">
        <f aca="false">IFERROR(__xludf.dummyfunction("""COMPUTED_VALUE"""),"4/10-4/16")</f>
        <v>4/10-4/16</v>
      </c>
      <c r="H31" s="4" t="n">
        <f aca="false">IFERROR(__xludf.dummyfunction("""COMPUTED_VALUE"""),43571)</f>
        <v>43571</v>
      </c>
      <c r="J31" s="5" t="n">
        <f aca="false">IFERROR(__xludf.dummyfunction("""COMPUTED_VALUE"""),0.291666666664241)</f>
        <v>0.291666666664241</v>
      </c>
      <c r="L31" s="5" t="n">
        <f aca="false">IFERROR(__xludf.dummyfunction("""COMPUTED_VALUE"""),0.395833333335759)</f>
        <v>0.395833333335759</v>
      </c>
      <c r="N31" s="6" t="n">
        <f aca="false">SUM(L31-J31)</f>
        <v>0.104166666671518</v>
      </c>
      <c r="P31" s="0" t="str">
        <f aca="false">IFERROR(__xludf.dummyfunction("""COMPUTED_VALUE"""),"")</f>
        <v/>
      </c>
      <c r="R31" s="0" t="str">
        <f aca="false">IFERROR(__xludf.dummyfunction("""COMPUTED_VALUE"""),"")</f>
        <v/>
      </c>
      <c r="T31" s="6" t="e">
        <f aca="false">SUM(R31-P31)</f>
        <v>#VALUE!</v>
      </c>
      <c r="V31" s="6" t="e">
        <f aca="false">SUM(N31-T31)</f>
        <v>#VALUE!</v>
      </c>
      <c r="X31" s="7"/>
    </row>
    <row r="32" customFormat="false" ht="13.8" hidden="false" customHeight="false" outlineLevel="0" collapsed="false">
      <c r="B32" s="3" t="n">
        <f aca="false">IFERROR(__xludf.dummyfunction("""COMPUTED_VALUE"""),43571.7294940972)</f>
        <v>43571.7294940972</v>
      </c>
      <c r="D32" s="0" t="str">
        <f aca="false">IFERROR(__xludf.dummyfunction("""COMPUTED_VALUE"""),"BLUM.LAW.62959")</f>
        <v>BLUM.LAW.62959</v>
      </c>
      <c r="F32" s="0" t="str">
        <f aca="false">IFERROR(__xludf.dummyfunction("""COMPUTED_VALUE"""),"4/10-4/16")</f>
        <v>4/10-4/16</v>
      </c>
      <c r="H32" s="4" t="n">
        <f aca="false">IFERROR(__xludf.dummyfunction("""COMPUTED_VALUE"""),43571)</f>
        <v>43571</v>
      </c>
      <c r="J32" s="5" t="n">
        <f aca="false">IFERROR(__xludf.dummyfunction("""COMPUTED_VALUE"""),0.395833333335759)</f>
        <v>0.395833333335759</v>
      </c>
      <c r="L32" s="5" t="n">
        <f aca="false">IFERROR(__xludf.dummyfunction("""COMPUTED_VALUE"""),0.729166666664241)</f>
        <v>0.729166666664241</v>
      </c>
      <c r="N32" s="6" t="n">
        <f aca="false">SUM(L32-J32)</f>
        <v>0.333333333328482</v>
      </c>
      <c r="P32" s="5" t="n">
        <f aca="false">IFERROR(__xludf.dummyfunction("""COMPUTED_VALUE"""),0.5)</f>
        <v>0.5</v>
      </c>
      <c r="R32" s="5" t="n">
        <f aca="false">IFERROR(__xludf.dummyfunction("""COMPUTED_VALUE"""),0.520833333335759)</f>
        <v>0.520833333335759</v>
      </c>
      <c r="T32" s="6" t="n">
        <f aca="false">SUM(R32-P32)</f>
        <v>0.020833333335759</v>
      </c>
      <c r="V32" s="6" t="n">
        <f aca="false">SUM(N32-T32)</f>
        <v>0.312499999992724</v>
      </c>
      <c r="X32" s="7"/>
    </row>
    <row r="33" customFormat="false" ht="13.8" hidden="false" customHeight="false" outlineLevel="0" collapsed="false">
      <c r="B33" s="3" t="n">
        <f aca="false">IFERROR(__xludf.dummyfunction("""COMPUTED_VALUE"""),43571.7300702894)</f>
        <v>43571.7300702894</v>
      </c>
      <c r="D33" s="0" t="str">
        <f aca="false">IFERROR(__xludf.dummyfunction("""COMPUTED_VALUE"""),"AES HQ")</f>
        <v>AES HQ</v>
      </c>
      <c r="F33" s="0" t="str">
        <f aca="false">IFERROR(__xludf.dummyfunction("""COMPUTED_VALUE"""),"4/10-4/16")</f>
        <v>4/10-4/16</v>
      </c>
      <c r="H33" s="4" t="n">
        <f aca="false">IFERROR(__xludf.dummyfunction("""COMPUTED_VALUE"""),43571)</f>
        <v>43571</v>
      </c>
      <c r="J33" s="5" t="n">
        <f aca="false">IFERROR(__xludf.dummyfunction("""COMPUTED_VALUE"""),0.291666666664241)</f>
        <v>0.291666666664241</v>
      </c>
      <c r="L33" s="5" t="n">
        <f aca="false">IFERROR(__xludf.dummyfunction("""COMPUTED_VALUE"""),0.541666666664241)</f>
        <v>0.541666666664241</v>
      </c>
      <c r="N33" s="6" t="n">
        <f aca="false">SUM(L33-J33)</f>
        <v>0.25</v>
      </c>
      <c r="P33" s="0" t="str">
        <f aca="false">IFERROR(__xludf.dummyfunction("""COMPUTED_VALUE"""),"")</f>
        <v/>
      </c>
      <c r="R33" s="0" t="str">
        <f aca="false">IFERROR(__xludf.dummyfunction("""COMPUTED_VALUE"""),"")</f>
        <v/>
      </c>
      <c r="T33" s="6" t="e">
        <f aca="false">SUM(R33-P33)</f>
        <v>#VALUE!</v>
      </c>
      <c r="V33" s="6" t="e">
        <f aca="false">SUM(N33-T33)</f>
        <v>#VALUE!</v>
      </c>
      <c r="X33" s="7"/>
    </row>
    <row r="34" customFormat="false" ht="13.8" hidden="false" customHeight="false" outlineLevel="0" collapsed="false">
      <c r="B34" s="3" t="n">
        <f aca="false">IFERROR(__xludf.dummyfunction("""COMPUTED_VALUE"""),43571.7314640857)</f>
        <v>43571.7314640857</v>
      </c>
      <c r="D34" s="0" t="str">
        <f aca="false">IFERROR(__xludf.dummyfunction("""COMPUTED_VALUE"""),"BLUM.LAW.62959")</f>
        <v>BLUM.LAW.62959</v>
      </c>
      <c r="F34" s="0" t="str">
        <f aca="false">IFERROR(__xludf.dummyfunction("""COMPUTED_VALUE"""),"4/10-4/16")</f>
        <v>4/10-4/16</v>
      </c>
      <c r="H34" s="4" t="n">
        <f aca="false">IFERROR(__xludf.dummyfunction("""COMPUTED_VALUE"""),43571)</f>
        <v>43571</v>
      </c>
      <c r="J34" s="5" t="n">
        <f aca="false">IFERROR(__xludf.dummyfunction("""COMPUTED_VALUE"""),0.5625)</f>
        <v>0.5625</v>
      </c>
      <c r="L34" s="5" t="n">
        <f aca="false">IFERROR(__xludf.dummyfunction("""COMPUTED_VALUE"""),0.729166666664241)</f>
        <v>0.729166666664241</v>
      </c>
      <c r="N34" s="6" t="n">
        <f aca="false">SUM(L34-J34)</f>
        <v>0.166666666664241</v>
      </c>
      <c r="P34" s="0" t="str">
        <f aca="false">IFERROR(__xludf.dummyfunction("""COMPUTED_VALUE"""),"")</f>
        <v/>
      </c>
      <c r="R34" s="0" t="str">
        <f aca="false">IFERROR(__xludf.dummyfunction("""COMPUTED_VALUE"""),"")</f>
        <v/>
      </c>
      <c r="T34" s="6" t="e">
        <f aca="false">SUM(R34-P34)</f>
        <v>#VALUE!</v>
      </c>
      <c r="V34" s="6" t="e">
        <f aca="false">SUM(N34-T34)</f>
        <v>#VALUE!</v>
      </c>
      <c r="X34" s="7"/>
    </row>
    <row r="35" customFormat="false" ht="13.8" hidden="false" customHeight="false" outlineLevel="0" collapsed="false">
      <c r="B35" s="3" t="n">
        <f aca="false">IFERROR(__xludf.dummyfunction("""COMPUTED_VALUE"""),43580.4368270718)</f>
        <v>43580.4368270718</v>
      </c>
      <c r="D35" s="0" t="str">
        <f aca="false">IFERROR(__xludf.dummyfunction("""COMPUTED_VALUE"""),"BURN.BRI.62886")</f>
        <v>BURN.BRI.62886</v>
      </c>
      <c r="F35" s="0" t="str">
        <f aca="false">IFERROR(__xludf.dummyfunction("""COMPUTED_VALUE"""),"4/17-4/23")</f>
        <v>4/17-4/23</v>
      </c>
      <c r="H35" s="4" t="n">
        <f aca="false">IFERROR(__xludf.dummyfunction("""COMPUTED_VALUE"""),43578)</f>
        <v>43578</v>
      </c>
      <c r="J35" s="5" t="n">
        <f aca="false">IFERROR(__xludf.dummyfunction("""COMPUTED_VALUE"""),0.333333333335759)</f>
        <v>0.333333333335759</v>
      </c>
      <c r="L35" s="5" t="n">
        <f aca="false">IFERROR(__xludf.dummyfunction("""COMPUTED_VALUE"""),0.642361111109494)</f>
        <v>0.642361111109494</v>
      </c>
      <c r="N35" s="6" t="n">
        <f aca="false">SUM(L35-J35)</f>
        <v>0.309027777773735</v>
      </c>
      <c r="P35" s="5" t="n">
        <f aca="false">IFERROR(__xludf.dummyfunction("""COMPUTED_VALUE"""),0.5)</f>
        <v>0.5</v>
      </c>
      <c r="R35" s="5" t="n">
        <f aca="false">IFERROR(__xludf.dummyfunction("""COMPUTED_VALUE"""),0.520833333335759)</f>
        <v>0.520833333335759</v>
      </c>
      <c r="T35" s="6" t="n">
        <f aca="false">SUM(R35-P35)</f>
        <v>0.020833333335759</v>
      </c>
      <c r="V35" s="6" t="n">
        <f aca="false">SUM(N35-T35)</f>
        <v>0.288194444437977</v>
      </c>
      <c r="X35" s="7"/>
    </row>
    <row r="36" customFormat="false" ht="13.8" hidden="false" customHeight="false" outlineLevel="0" collapsed="false">
      <c r="B36" s="3" t="n">
        <f aca="false">IFERROR(__xludf.dummyfunction("""COMPUTED_VALUE"""),43580.4374512732)</f>
        <v>43580.4374512732</v>
      </c>
      <c r="D36" s="0" t="str">
        <f aca="false">IFERROR(__xludf.dummyfunction("""COMPUTED_VALUE"""),"Office")</f>
        <v>Office</v>
      </c>
      <c r="F36" s="0" t="str">
        <f aca="false">IFERROR(__xludf.dummyfunction("""COMPUTED_VALUE"""),"4/17-4/23")</f>
        <v>4/17-4/23</v>
      </c>
      <c r="H36" s="4" t="n">
        <f aca="false">IFERROR(__xludf.dummyfunction("""COMPUTED_VALUE"""),43578)</f>
        <v>43578</v>
      </c>
      <c r="J36" s="5" t="n">
        <f aca="false">IFERROR(__xludf.dummyfunction("""COMPUTED_VALUE"""),0.638888888890506)</f>
        <v>0.638888888890506</v>
      </c>
      <c r="L36" s="5" t="n">
        <f aca="false">IFERROR(__xludf.dummyfunction("""COMPUTED_VALUE"""),0.71875)</f>
        <v>0.71875</v>
      </c>
      <c r="N36" s="6" t="n">
        <f aca="false">SUM(L36-J36)</f>
        <v>0.079861111109494</v>
      </c>
      <c r="P36" s="0" t="str">
        <f aca="false">IFERROR(__xludf.dummyfunction("""COMPUTED_VALUE"""),"")</f>
        <v/>
      </c>
      <c r="R36" s="0" t="str">
        <f aca="false">IFERROR(__xludf.dummyfunction("""COMPUTED_VALUE"""),"")</f>
        <v/>
      </c>
      <c r="T36" s="6" t="e">
        <f aca="false">SUM(R36-P36)</f>
        <v>#VALUE!</v>
      </c>
      <c r="V36" s="6" t="e">
        <f aca="false">SUM(N36-T36)</f>
        <v>#VALUE!</v>
      </c>
      <c r="X36" s="7"/>
    </row>
    <row r="37" customFormat="false" ht="13.8" hidden="false" customHeight="false" outlineLevel="0" collapsed="false">
      <c r="B37" s="3" t="n">
        <f aca="false">IFERROR(__xludf.dummyfunction("""COMPUTED_VALUE"""),43580.435318831)</f>
        <v>43580.435318831</v>
      </c>
      <c r="D37" s="0" t="str">
        <f aca="false">IFERROR(__xludf.dummyfunction("""COMPUTED_VALUE"""),"Site Visit, Pre Sale")</f>
        <v>Site Visit, Pre Sale</v>
      </c>
      <c r="F37" s="0" t="str">
        <f aca="false">IFERROR(__xludf.dummyfunction("""COMPUTED_VALUE"""),"4/17-4/23")</f>
        <v>4/17-4/23</v>
      </c>
      <c r="H37" s="4" t="n">
        <f aca="false">IFERROR(__xludf.dummyfunction("""COMPUTED_VALUE"""),43577)</f>
        <v>43577</v>
      </c>
      <c r="J37" s="5" t="n">
        <f aca="false">IFERROR(__xludf.dummyfunction("""COMPUTED_VALUE"""),0.291666666664241)</f>
        <v>0.291666666664241</v>
      </c>
      <c r="L37" s="5" t="n">
        <f aca="false">IFERROR(__xludf.dummyfunction("""COMPUTED_VALUE"""),0.638888888890506)</f>
        <v>0.638888888890506</v>
      </c>
      <c r="N37" s="6" t="n">
        <f aca="false">SUM(L37-J37)</f>
        <v>0.347222222226265</v>
      </c>
      <c r="P37" s="5" t="n">
        <f aca="false">IFERROR(__xludf.dummyfunction("""COMPUTED_VALUE"""),0.5)</f>
        <v>0.5</v>
      </c>
      <c r="R37" s="5" t="n">
        <f aca="false">IFERROR(__xludf.dummyfunction("""COMPUTED_VALUE"""),0.520833333335759)</f>
        <v>0.520833333335759</v>
      </c>
      <c r="T37" s="6" t="n">
        <f aca="false">SUM(R37-P37)</f>
        <v>0.020833333335759</v>
      </c>
      <c r="V37" s="6" t="n">
        <f aca="false">SUM(N37-T37)</f>
        <v>0.326388888890506</v>
      </c>
      <c r="X37" s="7"/>
    </row>
    <row r="38" customFormat="false" ht="13.8" hidden="false" customHeight="false" outlineLevel="0" collapsed="false">
      <c r="B38" s="3" t="n">
        <f aca="false">IFERROR(__xludf.dummyfunction("""COMPUTED_VALUE"""),43580.4358987153)</f>
        <v>43580.4358987153</v>
      </c>
      <c r="D38" s="0" t="str">
        <f aca="false">IFERROR(__xludf.dummyfunction("""COMPUTED_VALUE"""),"Office")</f>
        <v>Office</v>
      </c>
      <c r="F38" s="0" t="str">
        <f aca="false">IFERROR(__xludf.dummyfunction("""COMPUTED_VALUE"""),"4/17-4/23")</f>
        <v>4/17-4/23</v>
      </c>
      <c r="H38" s="4" t="n">
        <f aca="false">IFERROR(__xludf.dummyfunction("""COMPUTED_VALUE"""),43577)</f>
        <v>43577</v>
      </c>
      <c r="J38" s="5" t="n">
        <f aca="false">IFERROR(__xludf.dummyfunction("""COMPUTED_VALUE"""),0.638888888890506)</f>
        <v>0.638888888890506</v>
      </c>
      <c r="L38" s="5" t="n">
        <f aca="false">IFERROR(__xludf.dummyfunction("""COMPUTED_VALUE"""),0.71875)</f>
        <v>0.71875</v>
      </c>
      <c r="N38" s="6" t="n">
        <f aca="false">SUM(L38-J38)</f>
        <v>0.079861111109494</v>
      </c>
      <c r="P38" s="0" t="str">
        <f aca="false">IFERROR(__xludf.dummyfunction("""COMPUTED_VALUE"""),"")</f>
        <v/>
      </c>
      <c r="R38" s="0" t="str">
        <f aca="false">IFERROR(__xludf.dummyfunction("""COMPUTED_VALUE"""),"")</f>
        <v/>
      </c>
      <c r="T38" s="6" t="e">
        <f aca="false">SUM(R38-P38)</f>
        <v>#VALUE!</v>
      </c>
      <c r="V38" s="6" t="e">
        <f aca="false">SUM(N38-T38)</f>
        <v>#VALUE!</v>
      </c>
      <c r="X38" s="7"/>
    </row>
    <row r="39" customFormat="false" ht="13.8" hidden="false" customHeight="false" outlineLevel="0" collapsed="false">
      <c r="B39" s="3" t="n">
        <f aca="false">IFERROR(__xludf.dummyfunction("""COMPUTED_VALUE"""),43580.4327278009)</f>
        <v>43580.4327278009</v>
      </c>
      <c r="D39" s="0" t="str">
        <f aca="false">IFERROR(__xludf.dummyfunction("""COMPUTED_VALUE"""),"Office")</f>
        <v>Office</v>
      </c>
      <c r="F39" s="0" t="str">
        <f aca="false">IFERROR(__xludf.dummyfunction("""COMPUTED_VALUE"""),"4/17-4/23")</f>
        <v>4/17-4/23</v>
      </c>
      <c r="H39" s="4" t="n">
        <f aca="false">IFERROR(__xludf.dummyfunction("""COMPUTED_VALUE"""),43574)</f>
        <v>43574</v>
      </c>
      <c r="J39" s="5" t="n">
        <f aca="false">IFERROR(__xludf.dummyfunction("""COMPUTED_VALUE"""),0.375)</f>
        <v>0.375</v>
      </c>
      <c r="L39" s="5" t="n">
        <f aca="false">IFERROR(__xludf.dummyfunction("""COMPUTED_VALUE"""),0.75)</f>
        <v>0.75</v>
      </c>
      <c r="N39" s="6" t="n">
        <f aca="false">SUM(L39-J39)</f>
        <v>0.375</v>
      </c>
      <c r="P39" s="0" t="str">
        <f aca="false">IFERROR(__xludf.dummyfunction("""COMPUTED_VALUE"""),"")</f>
        <v/>
      </c>
      <c r="R39" s="0" t="str">
        <f aca="false">IFERROR(__xludf.dummyfunction("""COMPUTED_VALUE"""),"")</f>
        <v/>
      </c>
      <c r="T39" s="6" t="e">
        <f aca="false">SUM(R39-P39)</f>
        <v>#VALUE!</v>
      </c>
      <c r="V39" s="6" t="e">
        <f aca="false">SUM(N39-T39)</f>
        <v>#VALUE!</v>
      </c>
      <c r="X39" s="7"/>
    </row>
    <row r="40" customFormat="false" ht="13.8" hidden="false" customHeight="false" outlineLevel="0" collapsed="false">
      <c r="B40" s="3" t="n">
        <f aca="false">IFERROR(__xludf.dummyfunction("""COMPUTED_VALUE"""),43570.6900194907)</f>
        <v>43570.6900194907</v>
      </c>
      <c r="D40" s="0" t="str">
        <f aca="false">IFERROR(__xludf.dummyfunction("""COMPUTED_VALUE"""),"HARR.DEN.62883")</f>
        <v>HARR.DEN.62883</v>
      </c>
      <c r="F40" s="0" t="str">
        <f aca="false">IFERROR(__xludf.dummyfunction("""COMPUTED_VALUE"""),"4/10-4/16")</f>
        <v>4/10-4/16</v>
      </c>
      <c r="H40" s="4" t="n">
        <f aca="false">IFERROR(__xludf.dummyfunction("""COMPUTED_VALUE"""),43570)</f>
        <v>43570</v>
      </c>
      <c r="J40" s="5" t="n">
        <f aca="false">IFERROR(__xludf.dummyfunction("""COMPUTED_VALUE"""),0.291666666664241)</f>
        <v>0.291666666664241</v>
      </c>
      <c r="L40" s="5" t="n">
        <f aca="false">IFERROR(__xludf.dummyfunction("""COMPUTED_VALUE"""),0.6875)</f>
        <v>0.6875</v>
      </c>
      <c r="N40" s="6" t="n">
        <f aca="false">SUM(L40-J40)</f>
        <v>0.395833333335759</v>
      </c>
      <c r="P40" s="5" t="n">
        <f aca="false">IFERROR(__xludf.dummyfunction("""COMPUTED_VALUE"""),0.5)</f>
        <v>0.5</v>
      </c>
      <c r="R40" s="5" t="n">
        <f aca="false">IFERROR(__xludf.dummyfunction("""COMPUTED_VALUE"""),0.520833333335759)</f>
        <v>0.520833333335759</v>
      </c>
      <c r="T40" s="6" t="n">
        <f aca="false">SUM(R40-P40)</f>
        <v>0.020833333335759</v>
      </c>
      <c r="V40" s="6" t="n">
        <f aca="false">SUM(N40-T40)</f>
        <v>0.375</v>
      </c>
      <c r="X40" s="7"/>
    </row>
    <row r="41" customFormat="false" ht="13.8" hidden="false" customHeight="false" outlineLevel="0" collapsed="false">
      <c r="B41" s="3" t="n">
        <f aca="false">IFERROR(__xludf.dummyfunction("""COMPUTED_VALUE"""),43570.7042461343)</f>
        <v>43570.7042461343</v>
      </c>
      <c r="D41" s="0" t="str">
        <f aca="false">IFERROR(__xludf.dummyfunction("""COMPUTED_VALUE"""),"HARR.DEN.62883")</f>
        <v>HARR.DEN.62883</v>
      </c>
      <c r="F41" s="0" t="str">
        <f aca="false">IFERROR(__xludf.dummyfunction("""COMPUTED_VALUE"""),"4/10-4/16")</f>
        <v>4/10-4/16</v>
      </c>
      <c r="H41" s="4" t="n">
        <f aca="false">IFERROR(__xludf.dummyfunction("""COMPUTED_VALUE"""),43570)</f>
        <v>43570</v>
      </c>
      <c r="J41" s="5" t="n">
        <f aca="false">IFERROR(__xludf.dummyfunction("""COMPUTED_VALUE"""),0.291666666664241)</f>
        <v>0.291666666664241</v>
      </c>
      <c r="L41" s="5" t="n">
        <f aca="false">IFERROR(__xludf.dummyfunction("""COMPUTED_VALUE"""),0.645833333335759)</f>
        <v>0.645833333335759</v>
      </c>
      <c r="N41" s="6" t="n">
        <f aca="false">SUM(L41-J41)</f>
        <v>0.354166666671518</v>
      </c>
      <c r="P41" s="5" t="n">
        <f aca="false">IFERROR(__xludf.dummyfunction("""COMPUTED_VALUE"""),0.5)</f>
        <v>0.5</v>
      </c>
      <c r="R41" s="5" t="n">
        <f aca="false">IFERROR(__xludf.dummyfunction("""COMPUTED_VALUE"""),0.520833333335759)</f>
        <v>0.520833333335759</v>
      </c>
      <c r="T41" s="6" t="n">
        <f aca="false">SUM(R41-P41)</f>
        <v>0.020833333335759</v>
      </c>
      <c r="V41" s="6" t="n">
        <f aca="false">SUM(N41-T41)</f>
        <v>0.333333333335759</v>
      </c>
      <c r="X41" s="7"/>
    </row>
    <row r="42" customFormat="false" ht="13.8" hidden="false" customHeight="false" outlineLevel="0" collapsed="false">
      <c r="B42" s="3" t="n">
        <f aca="false">IFERROR(__xludf.dummyfunction("""COMPUTED_VALUE"""),43570.7046646991)</f>
        <v>43570.7046646991</v>
      </c>
      <c r="D42" s="0" t="str">
        <f aca="false">IFERROR(__xludf.dummyfunction("""COMPUTED_VALUE"""),"AES HQ")</f>
        <v>AES HQ</v>
      </c>
      <c r="F42" s="0" t="str">
        <f aca="false">IFERROR(__xludf.dummyfunction("""COMPUTED_VALUE"""),"4/10-4/16")</f>
        <v>4/10-4/16</v>
      </c>
      <c r="H42" s="4" t="n">
        <f aca="false">IFERROR(__xludf.dummyfunction("""COMPUTED_VALUE"""),43570)</f>
        <v>43570</v>
      </c>
      <c r="J42" s="5" t="n">
        <f aca="false">IFERROR(__xludf.dummyfunction("""COMPUTED_VALUE"""),0.645833333335759)</f>
        <v>0.645833333335759</v>
      </c>
      <c r="L42" s="5" t="n">
        <f aca="false">IFERROR(__xludf.dummyfunction("""COMPUTED_VALUE"""),0.708333333335759)</f>
        <v>0.708333333335759</v>
      </c>
      <c r="N42" s="6" t="n">
        <f aca="false">SUM(L42-J42)</f>
        <v>0.0625</v>
      </c>
      <c r="P42" s="0" t="str">
        <f aca="false">IFERROR(__xludf.dummyfunction("""COMPUTED_VALUE"""),"")</f>
        <v/>
      </c>
      <c r="R42" s="0" t="str">
        <f aca="false">IFERROR(__xludf.dummyfunction("""COMPUTED_VALUE"""),"")</f>
        <v/>
      </c>
      <c r="T42" s="6" t="e">
        <f aca="false">SUM(R42-P42)</f>
        <v>#VALUE!</v>
      </c>
      <c r="V42" s="6" t="e">
        <f aca="false">SUM(N42-T42)</f>
        <v>#VALUE!</v>
      </c>
      <c r="X42" s="7"/>
    </row>
    <row r="43" customFormat="false" ht="13.8" hidden="false" customHeight="false" outlineLevel="0" collapsed="false">
      <c r="B43" s="3" t="n">
        <f aca="false">IFERROR(__xludf.dummyfunction("""COMPUTED_VALUE"""),43570.7053063889)</f>
        <v>43570.7053063889</v>
      </c>
      <c r="D43" s="0" t="str">
        <f aca="false">IFERROR(__xludf.dummyfunction("""COMPUTED_VALUE"""),"HARR.DEN.62883")</f>
        <v>HARR.DEN.62883</v>
      </c>
      <c r="F43" s="0" t="str">
        <f aca="false">IFERROR(__xludf.dummyfunction("""COMPUTED_VALUE"""),"4/10-4/16")</f>
        <v>4/10-4/16</v>
      </c>
      <c r="H43" s="4" t="n">
        <f aca="false">IFERROR(__xludf.dummyfunction("""COMPUTED_VALUE"""),43570)</f>
        <v>43570</v>
      </c>
      <c r="J43" s="5" t="n">
        <f aca="false">IFERROR(__xludf.dummyfunction("""COMPUTED_VALUE"""),0.291666666664241)</f>
        <v>0.291666666664241</v>
      </c>
      <c r="L43" s="5" t="n">
        <f aca="false">IFERROR(__xludf.dummyfunction("""COMPUTED_VALUE"""),0.666666666664241)</f>
        <v>0.666666666664241</v>
      </c>
      <c r="N43" s="6" t="n">
        <f aca="false">SUM(L43-J43)</f>
        <v>0.375</v>
      </c>
      <c r="P43" s="5" t="n">
        <f aca="false">IFERROR(__xludf.dummyfunction("""COMPUTED_VALUE"""),0.5)</f>
        <v>0.5</v>
      </c>
      <c r="R43" s="5" t="n">
        <f aca="false">IFERROR(__xludf.dummyfunction("""COMPUTED_VALUE"""),0.520833333335759)</f>
        <v>0.520833333335759</v>
      </c>
      <c r="T43" s="6" t="n">
        <f aca="false">SUM(R43-P43)</f>
        <v>0.020833333335759</v>
      </c>
      <c r="V43" s="6" t="n">
        <f aca="false">SUM(N43-T43)</f>
        <v>0.354166666664241</v>
      </c>
      <c r="X43" s="7"/>
    </row>
    <row r="44" customFormat="false" ht="13.8" hidden="false" customHeight="false" outlineLevel="0" collapsed="false">
      <c r="B44" s="3" t="n">
        <f aca="false">IFERROR(__xludf.dummyfunction("""COMPUTED_VALUE"""),43570.7056408102)</f>
        <v>43570.7056408102</v>
      </c>
      <c r="D44" s="0" t="str">
        <f aca="false">IFERROR(__xludf.dummyfunction("""COMPUTED_VALUE"""),"AES HQ")</f>
        <v>AES HQ</v>
      </c>
      <c r="F44" s="0" t="str">
        <f aca="false">IFERROR(__xludf.dummyfunction("""COMPUTED_VALUE"""),"4/10-4/16")</f>
        <v>4/10-4/16</v>
      </c>
      <c r="H44" s="4" t="n">
        <f aca="false">IFERROR(__xludf.dummyfunction("""COMPUTED_VALUE"""),43570)</f>
        <v>43570</v>
      </c>
      <c r="J44" s="5" t="n">
        <f aca="false">IFERROR(__xludf.dummyfunction("""COMPUTED_VALUE"""),0.666666666664241)</f>
        <v>0.666666666664241</v>
      </c>
      <c r="L44" s="5" t="n">
        <f aca="false">IFERROR(__xludf.dummyfunction("""COMPUTED_VALUE"""),0.708333333335759)</f>
        <v>0.708333333335759</v>
      </c>
      <c r="N44" s="6" t="n">
        <f aca="false">SUM(L44-J44)</f>
        <v>0.0416666666715181</v>
      </c>
      <c r="P44" s="0" t="str">
        <f aca="false">IFERROR(__xludf.dummyfunction("""COMPUTED_VALUE"""),"")</f>
        <v/>
      </c>
      <c r="R44" s="0" t="str">
        <f aca="false">IFERROR(__xludf.dummyfunction("""COMPUTED_VALUE"""),"")</f>
        <v/>
      </c>
      <c r="T44" s="6" t="e">
        <f aca="false">SUM(R44-P44)</f>
        <v>#VALUE!</v>
      </c>
      <c r="V44" s="6" t="e">
        <f aca="false">SUM(N44-T44)</f>
        <v>#VALUE!</v>
      </c>
      <c r="X44" s="7"/>
    </row>
    <row r="45" customFormat="false" ht="13.8" hidden="false" customHeight="false" outlineLevel="0" collapsed="false">
      <c r="B45" s="3" t="n">
        <f aca="false">IFERROR(__xludf.dummyfunction("""COMPUTED_VALUE"""),43570.7061101505)</f>
        <v>43570.7061101505</v>
      </c>
      <c r="D45" s="0" t="str">
        <f aca="false">IFERROR(__xludf.dummyfunction("""COMPUTED_VALUE"""),"HARR.DEN.62883")</f>
        <v>HARR.DEN.62883</v>
      </c>
      <c r="F45" s="0" t="str">
        <f aca="false">IFERROR(__xludf.dummyfunction("""COMPUTED_VALUE"""),"4/10-4/16")</f>
        <v>4/10-4/16</v>
      </c>
      <c r="H45" s="4" t="n">
        <f aca="false">IFERROR(__xludf.dummyfunction("""COMPUTED_VALUE"""),43570)</f>
        <v>43570</v>
      </c>
      <c r="J45" s="5" t="n">
        <f aca="false">IFERROR(__xludf.dummyfunction("""COMPUTED_VALUE"""),0.291666666664241)</f>
        <v>0.291666666664241</v>
      </c>
      <c r="L45" s="5" t="n">
        <f aca="false">IFERROR(__xludf.dummyfunction("""COMPUTED_VALUE"""),0.666666666664241)</f>
        <v>0.666666666664241</v>
      </c>
      <c r="N45" s="6" t="n">
        <f aca="false">SUM(L45-J45)</f>
        <v>0.375</v>
      </c>
      <c r="P45" s="5" t="n">
        <f aca="false">IFERROR(__xludf.dummyfunction("""COMPUTED_VALUE"""),0.5)</f>
        <v>0.5</v>
      </c>
      <c r="R45" s="5" t="n">
        <f aca="false">IFERROR(__xludf.dummyfunction("""COMPUTED_VALUE"""),0.520833333335759)</f>
        <v>0.520833333335759</v>
      </c>
      <c r="T45" s="6" t="n">
        <f aca="false">SUM(R45-P45)</f>
        <v>0.020833333335759</v>
      </c>
      <c r="V45" s="6" t="n">
        <f aca="false">SUM(N45-T45)</f>
        <v>0.354166666664241</v>
      </c>
      <c r="X45" s="7"/>
    </row>
    <row r="46" customFormat="false" ht="13.8" hidden="false" customHeight="false" outlineLevel="0" collapsed="false">
      <c r="B46" s="3" t="n">
        <f aca="false">IFERROR(__xludf.dummyfunction("""COMPUTED_VALUE"""),43570.7064679051)</f>
        <v>43570.7064679051</v>
      </c>
      <c r="D46" s="0" t="str">
        <f aca="false">IFERROR(__xludf.dummyfunction("""COMPUTED_VALUE"""),"AES HQ")</f>
        <v>AES HQ</v>
      </c>
      <c r="F46" s="0" t="str">
        <f aca="false">IFERROR(__xludf.dummyfunction("""COMPUTED_VALUE"""),"4/10-4/16")</f>
        <v>4/10-4/16</v>
      </c>
      <c r="H46" s="4" t="n">
        <f aca="false">IFERROR(__xludf.dummyfunction("""COMPUTED_VALUE"""),43570)</f>
        <v>43570</v>
      </c>
      <c r="I46" s="8"/>
      <c r="J46" s="8" t="n">
        <f aca="false">IFERROR(__xludf.dummyfunction("""COMPUTED_VALUE"""),0.666666666664241)</f>
        <v>0.666666666664241</v>
      </c>
      <c r="L46" s="8" t="n">
        <f aca="false">IFERROR(__xludf.dummyfunction("""COMPUTED_VALUE"""),0.708333333335759)</f>
        <v>0.708333333335759</v>
      </c>
      <c r="N46" s="6" t="n">
        <f aca="false">SUM(L46-J46)</f>
        <v>0.0416666666715181</v>
      </c>
      <c r="P46" s="0" t="str">
        <f aca="false">IFERROR(__xludf.dummyfunction("""COMPUTED_VALUE"""),"")</f>
        <v/>
      </c>
      <c r="R46" s="0" t="str">
        <f aca="false">IFERROR(__xludf.dummyfunction("""COMPUTED_VALUE"""),"")</f>
        <v/>
      </c>
      <c r="T46" s="6" t="e">
        <f aca="false">SUM(R46-P46)</f>
        <v>#VALUE!</v>
      </c>
      <c r="V46" s="6" t="e">
        <f aca="false">SUM(N46-T46)</f>
        <v>#VALUE!</v>
      </c>
      <c r="X46" s="7"/>
    </row>
    <row r="47" customFormat="false" ht="13.8" hidden="false" customHeight="false" outlineLevel="0" collapsed="false">
      <c r="B47" s="3" t="n">
        <f aca="false">IFERROR(__xludf.dummyfunction("""COMPUTED_VALUE"""),43574.4707426273)</f>
        <v>43574.4707426273</v>
      </c>
      <c r="D47" s="0" t="str">
        <f aca="false">IFERROR(__xludf.dummyfunction("""COMPUTED_VALUE"""),"Office")</f>
        <v>Office</v>
      </c>
      <c r="F47" s="0" t="str">
        <f aca="false">IFERROR(__xludf.dummyfunction("""COMPUTED_VALUE"""),"4/17-4/23")</f>
        <v>4/17-4/23</v>
      </c>
      <c r="H47" s="4" t="n">
        <f aca="false">IFERROR(__xludf.dummyfunction("""COMPUTED_VALUE"""),43573)</f>
        <v>43573</v>
      </c>
      <c r="J47" s="5" t="n">
        <f aca="false">IFERROR(__xludf.dummyfunction("""COMPUTED_VALUE"""),0.395833333335759)</f>
        <v>0.395833333335759</v>
      </c>
      <c r="L47" s="5" t="n">
        <f aca="false">IFERROR(__xludf.dummyfunction("""COMPUTED_VALUE"""),0.708333333335759)</f>
        <v>0.708333333335759</v>
      </c>
      <c r="N47" s="6" t="n">
        <f aca="false">SUM(L47-J47)</f>
        <v>0.3125</v>
      </c>
      <c r="P47" s="0" t="str">
        <f aca="false">IFERROR(__xludf.dummyfunction("""COMPUTED_VALUE"""),"")</f>
        <v/>
      </c>
      <c r="R47" s="0" t="str">
        <f aca="false">IFERROR(__xludf.dummyfunction("""COMPUTED_VALUE"""),"")</f>
        <v/>
      </c>
      <c r="T47" s="6" t="e">
        <f aca="false">SUM(R47-P47)</f>
        <v>#VALUE!</v>
      </c>
      <c r="V47" s="6" t="e">
        <f aca="false">SUM(N47-T47)</f>
        <v>#VALUE!</v>
      </c>
      <c r="X47" s="7"/>
    </row>
    <row r="48" customFormat="false" ht="13.8" hidden="false" customHeight="false" outlineLevel="0" collapsed="false">
      <c r="B48" s="3" t="n">
        <f aca="false">IFERROR(__xludf.dummyfunction("""COMPUTED_VALUE"""),43574.4675411574)</f>
        <v>43574.4675411574</v>
      </c>
      <c r="D48" s="0" t="str">
        <f aca="false">IFERROR(__xludf.dummyfunction("""COMPUTED_VALUE"""),"Site Visit, Post Sale")</f>
        <v>Site Visit, Post Sale</v>
      </c>
      <c r="F48" s="0" t="str">
        <f aca="false">IFERROR(__xludf.dummyfunction("""COMPUTED_VALUE"""),"4/17-4/23")</f>
        <v>4/17-4/23</v>
      </c>
      <c r="H48" s="4" t="n">
        <f aca="false">IFERROR(__xludf.dummyfunction("""COMPUTED_VALUE"""),43572)</f>
        <v>43572</v>
      </c>
      <c r="J48" s="5" t="n">
        <f aca="false">IFERROR(__xludf.dummyfunction("""COMPUTED_VALUE"""),0.326388888890506)</f>
        <v>0.326388888890506</v>
      </c>
      <c r="L48" s="5" t="n">
        <f aca="false">IFERROR(__xludf.dummyfunction("""COMPUTED_VALUE"""),0.458333333335759)</f>
        <v>0.458333333335759</v>
      </c>
      <c r="N48" s="6" t="n">
        <f aca="false">SUM(L48-J48)</f>
        <v>0.131944444445253</v>
      </c>
      <c r="P48" s="0" t="str">
        <f aca="false">IFERROR(__xludf.dummyfunction("""COMPUTED_VALUE"""),"")</f>
        <v/>
      </c>
      <c r="R48" s="0" t="str">
        <f aca="false">IFERROR(__xludf.dummyfunction("""COMPUTED_VALUE"""),"")</f>
        <v/>
      </c>
      <c r="T48" s="6" t="e">
        <f aca="false">SUM(R48-P48)</f>
        <v>#VALUE!</v>
      </c>
      <c r="V48" s="6" t="e">
        <f aca="false">SUM(N48-T48)</f>
        <v>#VALUE!</v>
      </c>
      <c r="X48" s="7"/>
    </row>
    <row r="49" customFormat="false" ht="13.8" hidden="false" customHeight="false" outlineLevel="0" collapsed="false">
      <c r="B49" s="3" t="n">
        <f aca="false">IFERROR(__xludf.dummyfunction("""COMPUTED_VALUE"""),43574.4680894907)</f>
        <v>43574.4680894907</v>
      </c>
      <c r="D49" s="0" t="str">
        <f aca="false">IFERROR(__xludf.dummyfunction("""COMPUTED_VALUE"""),"Site Visit, Pre Sale")</f>
        <v>Site Visit, Pre Sale</v>
      </c>
      <c r="F49" s="0" t="str">
        <f aca="false">IFERROR(__xludf.dummyfunction("""COMPUTED_VALUE"""),"4/17-4/23")</f>
        <v>4/17-4/23</v>
      </c>
      <c r="H49" s="4" t="n">
        <f aca="false">IFERROR(__xludf.dummyfunction("""COMPUTED_VALUE"""),43572)</f>
        <v>43572</v>
      </c>
      <c r="J49" s="5" t="n">
        <f aca="false">IFERROR(__xludf.dummyfunction("""COMPUTED_VALUE"""),0.458333333335759)</f>
        <v>0.458333333335759</v>
      </c>
      <c r="L49" s="5" t="n">
        <f aca="false">IFERROR(__xludf.dummyfunction("""COMPUTED_VALUE"""),0.541666666664241)</f>
        <v>0.541666666664241</v>
      </c>
      <c r="N49" s="6" t="n">
        <f aca="false">SUM(L49-J49)</f>
        <v>0.083333333328482</v>
      </c>
      <c r="P49" s="0" t="str">
        <f aca="false">IFERROR(__xludf.dummyfunction("""COMPUTED_VALUE"""),"")</f>
        <v/>
      </c>
      <c r="R49" s="0" t="str">
        <f aca="false">IFERROR(__xludf.dummyfunction("""COMPUTED_VALUE"""),"")</f>
        <v/>
      </c>
      <c r="T49" s="6" t="e">
        <f aca="false">SUM(R49-P49)</f>
        <v>#VALUE!</v>
      </c>
      <c r="V49" s="6" t="e">
        <f aca="false">SUM(N49-T49)</f>
        <v>#VALUE!</v>
      </c>
      <c r="X49" s="7"/>
    </row>
    <row r="50" customFormat="false" ht="13.8" hidden="false" customHeight="false" outlineLevel="0" collapsed="false">
      <c r="B50" s="3" t="n">
        <f aca="false">IFERROR(__xludf.dummyfunction("""COMPUTED_VALUE"""),43574.4685859491)</f>
        <v>43574.4685859491</v>
      </c>
      <c r="D50" s="0" t="str">
        <f aca="false">IFERROR(__xludf.dummyfunction("""COMPUTED_VALUE"""),"RALS.CHA.62959")</f>
        <v>RALS.CHA.62959</v>
      </c>
      <c r="F50" s="0" t="str">
        <f aca="false">IFERROR(__xludf.dummyfunction("""COMPUTED_VALUE"""),"4/17-4/23")</f>
        <v>4/17-4/23</v>
      </c>
      <c r="H50" s="4" t="n">
        <f aca="false">IFERROR(__xludf.dummyfunction("""COMPUTED_VALUE"""),43572)</f>
        <v>43572</v>
      </c>
      <c r="J50" s="5" t="n">
        <f aca="false">IFERROR(__xludf.dummyfunction("""COMPUTED_VALUE"""),0.541666666664241)</f>
        <v>0.541666666664241</v>
      </c>
      <c r="L50" s="5" t="n">
        <f aca="false">IFERROR(__xludf.dummyfunction("""COMPUTED_VALUE"""),0.625)</f>
        <v>0.625</v>
      </c>
      <c r="N50" s="6" t="n">
        <f aca="false">SUM(L50-J50)</f>
        <v>0.083333333335759</v>
      </c>
      <c r="P50" s="0" t="str">
        <f aca="false">IFERROR(__xludf.dummyfunction("""COMPUTED_VALUE"""),"")</f>
        <v/>
      </c>
      <c r="R50" s="0" t="str">
        <f aca="false">IFERROR(__xludf.dummyfunction("""COMPUTED_VALUE"""),"")</f>
        <v/>
      </c>
      <c r="T50" s="6" t="e">
        <f aca="false">SUM(R50-P50)</f>
        <v>#VALUE!</v>
      </c>
      <c r="V50" s="6" t="e">
        <f aca="false">SUM(N50-T50)</f>
        <v>#VALUE!</v>
      </c>
      <c r="X50" s="7"/>
    </row>
    <row r="51" customFormat="false" ht="13.8" hidden="false" customHeight="false" outlineLevel="0" collapsed="false">
      <c r="B51" s="3" t="n">
        <f aca="false">IFERROR(__xludf.dummyfunction("""COMPUTED_VALUE"""),43574.4690960995)</f>
        <v>43574.4690960995</v>
      </c>
      <c r="D51" s="0" t="str">
        <f aca="false">IFERROR(__xludf.dummyfunction("""COMPUTED_VALUE"""),"Office")</f>
        <v>Office</v>
      </c>
      <c r="F51" s="0" t="str">
        <f aca="false">IFERROR(__xludf.dummyfunction("""COMPUTED_VALUE"""),"4/17-4/23")</f>
        <v>4/17-4/23</v>
      </c>
      <c r="H51" s="4" t="n">
        <f aca="false">IFERROR(__xludf.dummyfunction("""COMPUTED_VALUE"""),43572)</f>
        <v>43572</v>
      </c>
      <c r="J51" s="5" t="n">
        <f aca="false">IFERROR(__xludf.dummyfunction("""COMPUTED_VALUE"""),0.625)</f>
        <v>0.625</v>
      </c>
      <c r="L51" s="5" t="n">
        <f aca="false">IFERROR(__xludf.dummyfunction("""COMPUTED_VALUE"""),0.666666666664241)</f>
        <v>0.666666666664241</v>
      </c>
      <c r="N51" s="6" t="n">
        <f aca="false">SUM(L51-J51)</f>
        <v>0.041666666664241</v>
      </c>
      <c r="P51" s="0" t="str">
        <f aca="false">IFERROR(__xludf.dummyfunction("""COMPUTED_VALUE"""),"")</f>
        <v/>
      </c>
      <c r="R51" s="0" t="str">
        <f aca="false">IFERROR(__xludf.dummyfunction("""COMPUTED_VALUE"""),"")</f>
        <v/>
      </c>
      <c r="T51" s="6" t="e">
        <f aca="false">SUM(R51-P51)</f>
        <v>#VALUE!</v>
      </c>
      <c r="V51" s="6" t="e">
        <f aca="false">SUM(N51-T51)</f>
        <v>#VALUE!</v>
      </c>
      <c r="X51" s="7"/>
    </row>
    <row r="52" customFormat="false" ht="13.8" hidden="false" customHeight="false" outlineLevel="0" collapsed="false">
      <c r="B52" s="3" t="n">
        <f aca="false">IFERROR(__xludf.dummyfunction("""COMPUTED_VALUE"""),43574.4697908333)</f>
        <v>43574.4697908333</v>
      </c>
      <c r="D52" s="0" t="str">
        <f aca="false">IFERROR(__xludf.dummyfunction("""COMPUTED_VALUE"""),"Other")</f>
        <v>Other</v>
      </c>
      <c r="F52" s="0" t="str">
        <f aca="false">IFERROR(__xludf.dummyfunction("""COMPUTED_VALUE"""),"4/17-4/23")</f>
        <v>4/17-4/23</v>
      </c>
      <c r="H52" s="4" t="n">
        <f aca="false">IFERROR(__xludf.dummyfunction("""COMPUTED_VALUE"""),43572)</f>
        <v>43572</v>
      </c>
      <c r="J52" s="5" t="n">
        <f aca="false">IFERROR(__xludf.dummyfunction("""COMPUTED_VALUE"""),0.666666666664241)</f>
        <v>0.666666666664241</v>
      </c>
      <c r="L52" s="5" t="n">
        <f aca="false">IFERROR(__xludf.dummyfunction("""COMPUTED_VALUE"""),0.729166666664241)</f>
        <v>0.729166666664241</v>
      </c>
      <c r="N52" s="6" t="n">
        <f aca="false">SUM(L52-J52)</f>
        <v>0.0625</v>
      </c>
      <c r="P52" s="0" t="str">
        <f aca="false">IFERROR(__xludf.dummyfunction("""COMPUTED_VALUE"""),"")</f>
        <v/>
      </c>
      <c r="R52" s="0" t="str">
        <f aca="false">IFERROR(__xludf.dummyfunction("""COMPUTED_VALUE"""),"")</f>
        <v/>
      </c>
      <c r="T52" s="6" t="e">
        <f aca="false">SUM(R52-P52)</f>
        <v>#VALUE!</v>
      </c>
      <c r="V52" s="6" t="e">
        <f aca="false">SUM(N52-T52)</f>
        <v>#VALUE!</v>
      </c>
      <c r="X52" s="7"/>
    </row>
    <row r="53" customFormat="false" ht="13.8" hidden="false" customHeight="false" outlineLevel="0" collapsed="false">
      <c r="B53" s="3" t="n">
        <f aca="false">IFERROR(__xludf.dummyfunction("""COMPUTED_VALUE"""),43574.4591740162)</f>
        <v>43574.4591740162</v>
      </c>
      <c r="D53" s="0" t="str">
        <f aca="false">IFERROR(__xludf.dummyfunction("""COMPUTED_VALUE"""),"BLUM.LAW.62959")</f>
        <v>BLUM.LAW.62959</v>
      </c>
      <c r="F53" s="0" t="str">
        <f aca="false">IFERROR(__xludf.dummyfunction("""COMPUTED_VALUE"""),"4/10-4/16")</f>
        <v>4/10-4/16</v>
      </c>
      <c r="H53" s="4" t="n">
        <f aca="false">IFERROR(__xludf.dummyfunction("""COMPUTED_VALUE"""),43571)</f>
        <v>43571</v>
      </c>
      <c r="J53" s="5" t="n">
        <f aca="false">IFERROR(__xludf.dummyfunction("""COMPUTED_VALUE"""),0.319444444445253)</f>
        <v>0.319444444445253</v>
      </c>
      <c r="L53" s="5" t="n">
        <f aca="false">IFERROR(__xludf.dummyfunction("""COMPUTED_VALUE"""),0.427777777775191)</f>
        <v>0.427777777775191</v>
      </c>
      <c r="N53" s="6" t="n">
        <f aca="false">SUM(L53-J53)</f>
        <v>0.108333333329938</v>
      </c>
      <c r="P53" s="0" t="str">
        <f aca="false">IFERROR(__xludf.dummyfunction("""COMPUTED_VALUE"""),"")</f>
        <v/>
      </c>
      <c r="R53" s="0" t="str">
        <f aca="false">IFERROR(__xludf.dummyfunction("""COMPUTED_VALUE"""),"")</f>
        <v/>
      </c>
      <c r="T53" s="6" t="e">
        <f aca="false">SUM(R53-P53)</f>
        <v>#VALUE!</v>
      </c>
      <c r="V53" s="6" t="e">
        <f aca="false">SUM(N53-T53)</f>
        <v>#VALUE!</v>
      </c>
      <c r="X53" s="7"/>
    </row>
    <row r="54" customFormat="false" ht="13.8" hidden="false" customHeight="false" outlineLevel="0" collapsed="false">
      <c r="B54" s="3" t="n">
        <f aca="false">IFERROR(__xludf.dummyfunction("""COMPUTED_VALUE"""),43566.7084267708)</f>
        <v>43566.7084267708</v>
      </c>
      <c r="D54" s="0" t="str">
        <f aca="false">IFERROR(__xludf.dummyfunction("""COMPUTED_VALUE"""),"HARR.DEN.62883")</f>
        <v>HARR.DEN.62883</v>
      </c>
      <c r="F54" s="0" t="str">
        <f aca="false">IFERROR(__xludf.dummyfunction("""COMPUTED_VALUE"""),"4/10-4/16")</f>
        <v>4/10-4/16</v>
      </c>
      <c r="H54" s="4" t="n">
        <f aca="false">IFERROR(__xludf.dummyfunction("""COMPUTED_VALUE"""),43566)</f>
        <v>43566</v>
      </c>
      <c r="J54" s="5" t="n">
        <f aca="false">IFERROR(__xludf.dummyfunction("""COMPUTED_VALUE"""),0.291666666664241)</f>
        <v>0.291666666664241</v>
      </c>
      <c r="L54" s="5" t="n">
        <f aca="false">IFERROR(__xludf.dummyfunction("""COMPUTED_VALUE"""),0.708333333335759)</f>
        <v>0.708333333335759</v>
      </c>
      <c r="N54" s="6" t="n">
        <f aca="false">SUM(L54-J54)</f>
        <v>0.416666666671518</v>
      </c>
      <c r="P54" s="5" t="n">
        <f aca="false">IFERROR(__xludf.dummyfunction("""COMPUTED_VALUE"""),0.5)</f>
        <v>0.5</v>
      </c>
      <c r="R54" s="5" t="n">
        <f aca="false">IFERROR(__xludf.dummyfunction("""COMPUTED_VALUE"""),0.520833333335759)</f>
        <v>0.520833333335759</v>
      </c>
      <c r="T54" s="6" t="n">
        <f aca="false">SUM(R54-P54)</f>
        <v>0.020833333335759</v>
      </c>
      <c r="V54" s="6" t="n">
        <f aca="false">SUM(N54-T54)</f>
        <v>0.395833333335759</v>
      </c>
      <c r="X54" s="7"/>
    </row>
    <row r="55" customFormat="false" ht="13.8" hidden="false" customHeight="false" outlineLevel="0" collapsed="false">
      <c r="B55" s="3" t="n">
        <f aca="false">IFERROR(__xludf.dummyfunction("""COMPUTED_VALUE"""),43566.7090935069)</f>
        <v>43566.7090935069</v>
      </c>
      <c r="D55" s="0" t="str">
        <f aca="false">IFERROR(__xludf.dummyfunction("""COMPUTED_VALUE"""),"HARR.DEN.62883")</f>
        <v>HARR.DEN.62883</v>
      </c>
      <c r="F55" s="0" t="str">
        <f aca="false">IFERROR(__xludf.dummyfunction("""COMPUTED_VALUE"""),"4/10-4/16")</f>
        <v>4/10-4/16</v>
      </c>
      <c r="H55" s="4" t="n">
        <f aca="false">IFERROR(__xludf.dummyfunction("""COMPUTED_VALUE"""),43566)</f>
        <v>43566</v>
      </c>
      <c r="J55" s="5" t="n">
        <f aca="false">IFERROR(__xludf.dummyfunction("""COMPUTED_VALUE"""),0.291666666664241)</f>
        <v>0.291666666664241</v>
      </c>
      <c r="L55" s="5" t="n">
        <f aca="false">IFERROR(__xludf.dummyfunction("""COMPUTED_VALUE"""),0.708333333335759)</f>
        <v>0.708333333335759</v>
      </c>
      <c r="N55" s="6" t="n">
        <f aca="false">SUM(L55-J55)</f>
        <v>0.416666666671518</v>
      </c>
      <c r="P55" s="5" t="n">
        <f aca="false">IFERROR(__xludf.dummyfunction("""COMPUTED_VALUE"""),0.5)</f>
        <v>0.5</v>
      </c>
      <c r="R55" s="5" t="n">
        <f aca="false">IFERROR(__xludf.dummyfunction("""COMPUTED_VALUE"""),0.520833333335759)</f>
        <v>0.520833333335759</v>
      </c>
      <c r="T55" s="6" t="n">
        <f aca="false">SUM(R55-P55)</f>
        <v>0.020833333335759</v>
      </c>
      <c r="V55" s="6" t="n">
        <f aca="false">SUM(N55-T55)</f>
        <v>0.395833333335759</v>
      </c>
      <c r="X55" s="7"/>
    </row>
    <row r="56" customFormat="false" ht="13.8" hidden="false" customHeight="false" outlineLevel="0" collapsed="false">
      <c r="B56" s="3" t="n">
        <f aca="false">IFERROR(__xludf.dummyfunction("""COMPUTED_VALUE"""),43566.7101378704)</f>
        <v>43566.7101378704</v>
      </c>
      <c r="D56" s="0" t="str">
        <f aca="false">IFERROR(__xludf.dummyfunction("""COMPUTED_VALUE"""),"HARR.DEN.62883")</f>
        <v>HARR.DEN.62883</v>
      </c>
      <c r="F56" s="0" t="str">
        <f aca="false">IFERROR(__xludf.dummyfunction("""COMPUTED_VALUE"""),"4/10-4/16")</f>
        <v>4/10-4/16</v>
      </c>
      <c r="H56" s="4" t="n">
        <f aca="false">IFERROR(__xludf.dummyfunction("""COMPUTED_VALUE"""),43566)</f>
        <v>43566</v>
      </c>
      <c r="J56" s="5" t="n">
        <f aca="false">IFERROR(__xludf.dummyfunction("""COMPUTED_VALUE"""),0.291666666664241)</f>
        <v>0.291666666664241</v>
      </c>
      <c r="L56" s="5" t="n">
        <f aca="false">IFERROR(__xludf.dummyfunction("""COMPUTED_VALUE"""),0.708333333335759)</f>
        <v>0.708333333335759</v>
      </c>
      <c r="N56" s="6" t="n">
        <f aca="false">SUM(L56-J56)</f>
        <v>0.416666666671518</v>
      </c>
      <c r="P56" s="5" t="n">
        <f aca="false">IFERROR(__xludf.dummyfunction("""COMPUTED_VALUE"""),0.5)</f>
        <v>0.5</v>
      </c>
      <c r="R56" s="5" t="n">
        <f aca="false">IFERROR(__xludf.dummyfunction("""COMPUTED_VALUE"""),0.520833333335759)</f>
        <v>0.520833333335759</v>
      </c>
      <c r="T56" s="6" t="n">
        <f aca="false">SUM(R56-P56)</f>
        <v>0.020833333335759</v>
      </c>
      <c r="V56" s="6" t="n">
        <f aca="false">SUM(N56-T56)</f>
        <v>0.395833333335759</v>
      </c>
      <c r="X56" s="7"/>
    </row>
    <row r="57" customFormat="false" ht="13.8" hidden="false" customHeight="false" outlineLevel="0" collapsed="false">
      <c r="B57" s="3" t="n">
        <f aca="false">IFERROR(__xludf.dummyfunction("""COMPUTED_VALUE"""),43566.7113267245)</f>
        <v>43566.7113267245</v>
      </c>
      <c r="D57" s="0" t="str">
        <f aca="false">IFERROR(__xludf.dummyfunction("""COMPUTED_VALUE"""),"HARR.DEN.62883")</f>
        <v>HARR.DEN.62883</v>
      </c>
      <c r="F57" s="0" t="str">
        <f aca="false">IFERROR(__xludf.dummyfunction("""COMPUTED_VALUE"""),"4/10-4/16")</f>
        <v>4/10-4/16</v>
      </c>
      <c r="H57" s="4" t="n">
        <f aca="false">IFERROR(__xludf.dummyfunction("""COMPUTED_VALUE"""),43566)</f>
        <v>43566</v>
      </c>
      <c r="J57" s="5" t="n">
        <f aca="false">IFERROR(__xludf.dummyfunction("""COMPUTED_VALUE"""),0.291666666664241)</f>
        <v>0.291666666664241</v>
      </c>
      <c r="L57" s="5" t="n">
        <f aca="false">IFERROR(__xludf.dummyfunction("""COMPUTED_VALUE"""),0.708333333335759)</f>
        <v>0.708333333335759</v>
      </c>
      <c r="N57" s="6" t="n">
        <f aca="false">SUM(L57-J57)</f>
        <v>0.416666666671518</v>
      </c>
      <c r="P57" s="5" t="n">
        <f aca="false">IFERROR(__xludf.dummyfunction("""COMPUTED_VALUE"""),0.5)</f>
        <v>0.5</v>
      </c>
      <c r="R57" s="5" t="n">
        <f aca="false">IFERROR(__xludf.dummyfunction("""COMPUTED_VALUE"""),0.520833333335759)</f>
        <v>0.520833333335759</v>
      </c>
      <c r="T57" s="6" t="n">
        <f aca="false">SUM(R57-P57)</f>
        <v>0.020833333335759</v>
      </c>
      <c r="V57" s="6" t="n">
        <f aca="false">SUM(N57-T57)</f>
        <v>0.395833333335759</v>
      </c>
      <c r="X57" s="7"/>
    </row>
    <row r="58" customFormat="false" ht="13.8" hidden="false" customHeight="false" outlineLevel="0" collapsed="false">
      <c r="B58" s="3" t="n">
        <f aca="false">IFERROR(__xludf.dummyfunction("""COMPUTED_VALUE"""),43574.4602887269)</f>
        <v>43574.4602887269</v>
      </c>
      <c r="D58" s="0" t="str">
        <f aca="false">IFERROR(__xludf.dummyfunction("""COMPUTED_VALUE"""),"Site Visit, Post Sale")</f>
        <v>Site Visit, Post Sale</v>
      </c>
      <c r="F58" s="0" t="str">
        <f aca="false">IFERROR(__xludf.dummyfunction("""COMPUTED_VALUE"""),"4/10-4/16")</f>
        <v>4/10-4/16</v>
      </c>
      <c r="H58" s="4" t="n">
        <f aca="false">IFERROR(__xludf.dummyfunction("""COMPUTED_VALUE"""),43571)</f>
        <v>43571</v>
      </c>
      <c r="J58" s="5" t="n">
        <f aca="false">IFERROR(__xludf.dummyfunction("""COMPUTED_VALUE"""),0.427083333335759)</f>
        <v>0.427083333335759</v>
      </c>
      <c r="L58" s="5" t="n">
        <f aca="false">IFERROR(__xludf.dummyfunction("""COMPUTED_VALUE"""),0.552083333335759)</f>
        <v>0.552083333335759</v>
      </c>
      <c r="N58" s="6" t="n">
        <f aca="false">SUM(L58-J58)</f>
        <v>0.125</v>
      </c>
      <c r="P58" s="0" t="str">
        <f aca="false">IFERROR(__xludf.dummyfunction("""COMPUTED_VALUE"""),"")</f>
        <v/>
      </c>
      <c r="R58" s="0" t="str">
        <f aca="false">IFERROR(__xludf.dummyfunction("""COMPUTED_VALUE"""),"")</f>
        <v/>
      </c>
      <c r="T58" s="6" t="e">
        <f aca="false">SUM(R58-P58)</f>
        <v>#VALUE!</v>
      </c>
      <c r="V58" s="6" t="e">
        <f aca="false">SUM(N58-T58)</f>
        <v>#VALUE!</v>
      </c>
      <c r="X58" s="7"/>
    </row>
    <row r="59" customFormat="false" ht="13.8" hidden="false" customHeight="false" outlineLevel="0" collapsed="false">
      <c r="B59" s="3" t="n">
        <f aca="false">IFERROR(__xludf.dummyfunction("""COMPUTED_VALUE"""),43574.4608984144)</f>
        <v>43574.4608984144</v>
      </c>
      <c r="D59" s="0" t="str">
        <f aca="false">IFERROR(__xludf.dummyfunction("""COMPUTED_VALUE"""),"Site Visit, Pre Sale")</f>
        <v>Site Visit, Pre Sale</v>
      </c>
      <c r="F59" s="0" t="str">
        <f aca="false">IFERROR(__xludf.dummyfunction("""COMPUTED_VALUE"""),"4/10-4/16")</f>
        <v>4/10-4/16</v>
      </c>
      <c r="H59" s="4" t="n">
        <f aca="false">IFERROR(__xludf.dummyfunction("""COMPUTED_VALUE"""),43571)</f>
        <v>43571</v>
      </c>
      <c r="J59" s="5" t="n">
        <f aca="false">IFERROR(__xludf.dummyfunction("""COMPUTED_VALUE"""),0.416666666664241)</f>
        <v>0.416666666664241</v>
      </c>
      <c r="L59" s="5" t="n">
        <f aca="false">IFERROR(__xludf.dummyfunction("""COMPUTED_VALUE"""),0.479166666664241)</f>
        <v>0.479166666664241</v>
      </c>
      <c r="N59" s="6" t="n">
        <f aca="false">SUM(L59-J59)</f>
        <v>0.0625</v>
      </c>
      <c r="P59" s="0" t="str">
        <f aca="false">IFERROR(__xludf.dummyfunction("""COMPUTED_VALUE"""),"")</f>
        <v/>
      </c>
      <c r="R59" s="0" t="str">
        <f aca="false">IFERROR(__xludf.dummyfunction("""COMPUTED_VALUE"""),"")</f>
        <v/>
      </c>
      <c r="T59" s="6" t="e">
        <f aca="false">SUM(R59-P59)</f>
        <v>#VALUE!</v>
      </c>
      <c r="V59" s="6" t="e">
        <f aca="false">SUM(N59-T59)</f>
        <v>#VALUE!</v>
      </c>
      <c r="X59" s="7"/>
    </row>
    <row r="60" customFormat="false" ht="13.8" hidden="false" customHeight="false" outlineLevel="0" collapsed="false">
      <c r="B60" s="3" t="n">
        <f aca="false">IFERROR(__xludf.dummyfunction("""COMPUTED_VALUE"""),43565.7257145602)</f>
        <v>43565.7257145602</v>
      </c>
      <c r="D60" s="0" t="str">
        <f aca="false">IFERROR(__xludf.dummyfunction("""COMPUTED_VALUE"""),"AES HQ")</f>
        <v>AES HQ</v>
      </c>
      <c r="F60" s="0" t="str">
        <f aca="false">IFERROR(__xludf.dummyfunction("""COMPUTED_VALUE"""),"4/10-4/16")</f>
        <v>4/10-4/16</v>
      </c>
      <c r="H60" s="4" t="n">
        <f aca="false">IFERROR(__xludf.dummyfunction("""COMPUTED_VALUE"""),43565)</f>
        <v>43565</v>
      </c>
      <c r="J60" s="5" t="n">
        <f aca="false">IFERROR(__xludf.dummyfunction("""COMPUTED_VALUE"""),0.291666666664241)</f>
        <v>0.291666666664241</v>
      </c>
      <c r="L60" s="5" t="n">
        <f aca="false">IFERROR(__xludf.dummyfunction("""COMPUTED_VALUE"""),0.395833333335759)</f>
        <v>0.395833333335759</v>
      </c>
      <c r="N60" s="6" t="n">
        <f aca="false">SUM(L60-J60)</f>
        <v>0.104166666671518</v>
      </c>
      <c r="P60" s="0" t="str">
        <f aca="false">IFERROR(__xludf.dummyfunction("""COMPUTED_VALUE"""),"")</f>
        <v/>
      </c>
      <c r="R60" s="0" t="str">
        <f aca="false">IFERROR(__xludf.dummyfunction("""COMPUTED_VALUE"""),"")</f>
        <v/>
      </c>
      <c r="T60" s="6" t="e">
        <f aca="false">SUM(R60-P60)</f>
        <v>#VALUE!</v>
      </c>
      <c r="V60" s="6" t="e">
        <f aca="false">SUM(N60-T60)</f>
        <v>#VALUE!</v>
      </c>
      <c r="X60" s="7"/>
    </row>
    <row r="61" customFormat="false" ht="13.8" hidden="false" customHeight="false" outlineLevel="0" collapsed="false">
      <c r="B61" s="3" t="n">
        <f aca="false">IFERROR(__xludf.dummyfunction("""COMPUTED_VALUE"""),43565.7261295139)</f>
        <v>43565.7261295139</v>
      </c>
      <c r="D61" s="0" t="str">
        <f aca="false">IFERROR(__xludf.dummyfunction("""COMPUTED_VALUE"""),"RALS.CHA.62959")</f>
        <v>RALS.CHA.62959</v>
      </c>
      <c r="F61" s="0" t="str">
        <f aca="false">IFERROR(__xludf.dummyfunction("""COMPUTED_VALUE"""),"4/10-4/16")</f>
        <v>4/10-4/16</v>
      </c>
      <c r="H61" s="4" t="n">
        <f aca="false">IFERROR(__xludf.dummyfunction("""COMPUTED_VALUE"""),43565)</f>
        <v>43565</v>
      </c>
      <c r="J61" s="5" t="n">
        <f aca="false">IFERROR(__xludf.dummyfunction("""COMPUTED_VALUE"""),0.395833333335759)</f>
        <v>0.395833333335759</v>
      </c>
      <c r="L61" s="5" t="n">
        <f aca="false">IFERROR(__xludf.dummyfunction("""COMPUTED_VALUE"""),0.729166666664241)</f>
        <v>0.729166666664241</v>
      </c>
      <c r="N61" s="6" t="n">
        <f aca="false">SUM(L61-J61)</f>
        <v>0.333333333328482</v>
      </c>
      <c r="P61" s="5" t="n">
        <f aca="false">IFERROR(__xludf.dummyfunction("""COMPUTED_VALUE"""),0.5)</f>
        <v>0.5</v>
      </c>
      <c r="R61" s="5" t="n">
        <f aca="false">IFERROR(__xludf.dummyfunction("""COMPUTED_VALUE"""),0.520833333335759)</f>
        <v>0.520833333335759</v>
      </c>
      <c r="T61" s="6" t="n">
        <f aca="false">SUM(R61-P61)</f>
        <v>0.020833333335759</v>
      </c>
      <c r="V61" s="6" t="n">
        <f aca="false">SUM(N61-T61)</f>
        <v>0.312499999992724</v>
      </c>
      <c r="X61" s="7"/>
    </row>
    <row r="62" customFormat="false" ht="13.8" hidden="false" customHeight="false" outlineLevel="0" collapsed="false">
      <c r="B62" s="3" t="n">
        <f aca="false">IFERROR(__xludf.dummyfunction("""COMPUTED_VALUE"""),43565.726735)</f>
        <v>43565.726735</v>
      </c>
      <c r="D62" s="0" t="str">
        <f aca="false">IFERROR(__xludf.dummyfunction("""COMPUTED_VALUE"""),"AES HQ")</f>
        <v>AES HQ</v>
      </c>
      <c r="F62" s="0" t="str">
        <f aca="false">IFERROR(__xludf.dummyfunction("""COMPUTED_VALUE"""),"4/10-4/16")</f>
        <v>4/10-4/16</v>
      </c>
      <c r="H62" s="4" t="n">
        <f aca="false">IFERROR(__xludf.dummyfunction("""COMPUTED_VALUE"""),43565)</f>
        <v>43565</v>
      </c>
      <c r="J62" s="5" t="n">
        <f aca="false">IFERROR(__xludf.dummyfunction("""COMPUTED_VALUE"""),0.291666666664241)</f>
        <v>0.291666666664241</v>
      </c>
      <c r="L62" s="5" t="n">
        <f aca="false">IFERROR(__xludf.dummyfunction("""COMPUTED_VALUE"""),0.395833333335759)</f>
        <v>0.395833333335759</v>
      </c>
      <c r="N62" s="6" t="n">
        <f aca="false">SUM(L62-J62)</f>
        <v>0.104166666671518</v>
      </c>
      <c r="P62" s="0" t="str">
        <f aca="false">IFERROR(__xludf.dummyfunction("""COMPUTED_VALUE"""),"")</f>
        <v/>
      </c>
      <c r="R62" s="0" t="str">
        <f aca="false">IFERROR(__xludf.dummyfunction("""COMPUTED_VALUE"""),"")</f>
        <v/>
      </c>
      <c r="T62" s="6" t="e">
        <f aca="false">SUM(R62-P62)</f>
        <v>#VALUE!</v>
      </c>
      <c r="V62" s="6" t="e">
        <f aca="false">SUM(N62-T62)</f>
        <v>#VALUE!</v>
      </c>
      <c r="X62" s="7"/>
    </row>
    <row r="63" customFormat="false" ht="13.8" hidden="false" customHeight="false" outlineLevel="0" collapsed="false">
      <c r="B63" s="3" t="n">
        <f aca="false">IFERROR(__xludf.dummyfunction("""COMPUTED_VALUE"""),43565.7272853819)</f>
        <v>43565.7272853819</v>
      </c>
      <c r="D63" s="0" t="str">
        <f aca="false">IFERROR(__xludf.dummyfunction("""COMPUTED_VALUE"""),"RALS.CHA.62959")</f>
        <v>RALS.CHA.62959</v>
      </c>
      <c r="F63" s="0" t="str">
        <f aca="false">IFERROR(__xludf.dummyfunction("""COMPUTED_VALUE"""),"4/10-4/16")</f>
        <v>4/10-4/16</v>
      </c>
      <c r="H63" s="4" t="n">
        <f aca="false">IFERROR(__xludf.dummyfunction("""COMPUTED_VALUE"""),43565)</f>
        <v>43565</v>
      </c>
      <c r="J63" s="5" t="n">
        <f aca="false">IFERROR(__xludf.dummyfunction("""COMPUTED_VALUE"""),0.395833333335759)</f>
        <v>0.395833333335759</v>
      </c>
      <c r="L63" s="5" t="n">
        <f aca="false">IFERROR(__xludf.dummyfunction("""COMPUTED_VALUE"""),0.729166666664241)</f>
        <v>0.729166666664241</v>
      </c>
      <c r="N63" s="6" t="n">
        <f aca="false">SUM(L63-J63)</f>
        <v>0.333333333328482</v>
      </c>
      <c r="P63" s="5" t="n">
        <f aca="false">IFERROR(__xludf.dummyfunction("""COMPUTED_VALUE"""),0.5)</f>
        <v>0.5</v>
      </c>
      <c r="R63" s="5" t="n">
        <f aca="false">IFERROR(__xludf.dummyfunction("""COMPUTED_VALUE"""),0.520833333335759)</f>
        <v>0.520833333335759</v>
      </c>
      <c r="T63" s="6" t="n">
        <f aca="false">SUM(R63-P63)</f>
        <v>0.020833333335759</v>
      </c>
      <c r="V63" s="6" t="n">
        <f aca="false">SUM(N63-T63)</f>
        <v>0.312499999992724</v>
      </c>
      <c r="X63" s="7"/>
    </row>
    <row r="64" customFormat="false" ht="13.8" hidden="false" customHeight="false" outlineLevel="0" collapsed="false">
      <c r="B64" s="3" t="n">
        <f aca="false">IFERROR(__xludf.dummyfunction("""COMPUTED_VALUE"""),43565.7276628704)</f>
        <v>43565.7276628704</v>
      </c>
      <c r="D64" s="0" t="str">
        <f aca="false">IFERROR(__xludf.dummyfunction("""COMPUTED_VALUE"""),"AES HQ")</f>
        <v>AES HQ</v>
      </c>
      <c r="F64" s="0" t="str">
        <f aca="false">IFERROR(__xludf.dummyfunction("""COMPUTED_VALUE"""),"4/10-4/16")</f>
        <v>4/10-4/16</v>
      </c>
      <c r="H64" s="4" t="n">
        <f aca="false">IFERROR(__xludf.dummyfunction("""COMPUTED_VALUE"""),43565)</f>
        <v>43565</v>
      </c>
      <c r="J64" s="5" t="n">
        <f aca="false">IFERROR(__xludf.dummyfunction("""COMPUTED_VALUE"""),0.291666666664241)</f>
        <v>0.291666666664241</v>
      </c>
      <c r="L64" s="5" t="n">
        <f aca="false">IFERROR(__xludf.dummyfunction("""COMPUTED_VALUE"""),0.375)</f>
        <v>0.375</v>
      </c>
      <c r="N64" s="6" t="n">
        <f aca="false">SUM(L64-J64)</f>
        <v>0.083333333335759</v>
      </c>
      <c r="P64" s="0" t="str">
        <f aca="false">IFERROR(__xludf.dummyfunction("""COMPUTED_VALUE"""),"")</f>
        <v/>
      </c>
      <c r="R64" s="0" t="str">
        <f aca="false">IFERROR(__xludf.dummyfunction("""COMPUTED_VALUE"""),"")</f>
        <v/>
      </c>
      <c r="T64" s="6" t="e">
        <f aca="false">SUM(R64-P64)</f>
        <v>#VALUE!</v>
      </c>
      <c r="V64" s="6" t="e">
        <f aca="false">SUM(N64-T64)</f>
        <v>#VALUE!</v>
      </c>
      <c r="X64" s="7"/>
    </row>
    <row r="65" customFormat="false" ht="13.8" hidden="false" customHeight="false" outlineLevel="0" collapsed="false">
      <c r="B65" s="3" t="n">
        <f aca="false">IFERROR(__xludf.dummyfunction("""COMPUTED_VALUE"""),43565.7280292708)</f>
        <v>43565.7280292708</v>
      </c>
      <c r="D65" s="0" t="str">
        <f aca="false">IFERROR(__xludf.dummyfunction("""COMPUTED_VALUE"""),"RALS.CHA.62959")</f>
        <v>RALS.CHA.62959</v>
      </c>
      <c r="F65" s="0" t="str">
        <f aca="false">IFERROR(__xludf.dummyfunction("""COMPUTED_VALUE"""),"4/10-4/16")</f>
        <v>4/10-4/16</v>
      </c>
      <c r="H65" s="4" t="n">
        <f aca="false">IFERROR(__xludf.dummyfunction("""COMPUTED_VALUE"""),43565)</f>
        <v>43565</v>
      </c>
      <c r="J65" s="5" t="n">
        <f aca="false">IFERROR(__xludf.dummyfunction("""COMPUTED_VALUE"""),0.375)</f>
        <v>0.375</v>
      </c>
      <c r="L65" s="5" t="n">
        <f aca="false">IFERROR(__xludf.dummyfunction("""COMPUTED_VALUE"""),0.729166666664241)</f>
        <v>0.729166666664241</v>
      </c>
      <c r="N65" s="6" t="n">
        <f aca="false">SUM(L65-J65)</f>
        <v>0.354166666664241</v>
      </c>
      <c r="P65" s="5" t="n">
        <f aca="false">IFERROR(__xludf.dummyfunction("""COMPUTED_VALUE"""),0.5)</f>
        <v>0.5</v>
      </c>
      <c r="R65" s="5" t="n">
        <f aca="false">IFERROR(__xludf.dummyfunction("""COMPUTED_VALUE"""),0.520833333335759)</f>
        <v>0.520833333335759</v>
      </c>
      <c r="T65" s="6" t="n">
        <f aca="false">SUM(R65-P65)</f>
        <v>0.020833333335759</v>
      </c>
      <c r="V65" s="6" t="n">
        <f aca="false">SUM(N65-T65)</f>
        <v>0.333333333328483</v>
      </c>
      <c r="X65" s="7"/>
    </row>
    <row r="66" customFormat="false" ht="13.8" hidden="false" customHeight="false" outlineLevel="0" collapsed="false">
      <c r="B66" s="3" t="n">
        <f aca="false">IFERROR(__xludf.dummyfunction("""COMPUTED_VALUE"""),43565.728384213)</f>
        <v>43565.728384213</v>
      </c>
      <c r="D66" s="0" t="str">
        <f aca="false">IFERROR(__xludf.dummyfunction("""COMPUTED_VALUE"""),"AES HQ")</f>
        <v>AES HQ</v>
      </c>
      <c r="F66" s="0" t="str">
        <f aca="false">IFERROR(__xludf.dummyfunction("""COMPUTED_VALUE"""),"4/10-4/16")</f>
        <v>4/10-4/16</v>
      </c>
      <c r="H66" s="4" t="n">
        <f aca="false">IFERROR(__xludf.dummyfunction("""COMPUTED_VALUE"""),43565)</f>
        <v>43565</v>
      </c>
      <c r="J66" s="5" t="n">
        <f aca="false">IFERROR(__xludf.dummyfunction("""COMPUTED_VALUE"""),0.3125)</f>
        <v>0.3125</v>
      </c>
      <c r="L66" s="5" t="n">
        <f aca="false">IFERROR(__xludf.dummyfunction("""COMPUTED_VALUE"""),0.395833333335759)</f>
        <v>0.395833333335759</v>
      </c>
      <c r="N66" s="6" t="n">
        <f aca="false">SUM(L66-J66)</f>
        <v>0.083333333335759</v>
      </c>
      <c r="P66" s="0" t="str">
        <f aca="false">IFERROR(__xludf.dummyfunction("""COMPUTED_VALUE"""),"")</f>
        <v/>
      </c>
      <c r="R66" s="0" t="str">
        <f aca="false">IFERROR(__xludf.dummyfunction("""COMPUTED_VALUE"""),"")</f>
        <v/>
      </c>
      <c r="T66" s="6" t="e">
        <f aca="false">SUM(R66-P66)</f>
        <v>#VALUE!</v>
      </c>
      <c r="V66" s="6" t="e">
        <f aca="false">SUM(N66-T66)</f>
        <v>#VALUE!</v>
      </c>
      <c r="X66" s="7"/>
    </row>
    <row r="67" customFormat="false" ht="13.8" hidden="false" customHeight="false" outlineLevel="0" collapsed="false">
      <c r="B67" s="3" t="n">
        <f aca="false">IFERROR(__xludf.dummyfunction("""COMPUTED_VALUE"""),43565.7287970023)</f>
        <v>43565.7287970023</v>
      </c>
      <c r="D67" s="0" t="str">
        <f aca="false">IFERROR(__xludf.dummyfunction("""COMPUTED_VALUE"""),"RALS.CHA.62959")</f>
        <v>RALS.CHA.62959</v>
      </c>
      <c r="F67" s="0" t="str">
        <f aca="false">IFERROR(__xludf.dummyfunction("""COMPUTED_VALUE"""),"4/10-4/16")</f>
        <v>4/10-4/16</v>
      </c>
      <c r="H67" s="4" t="n">
        <f aca="false">IFERROR(__xludf.dummyfunction("""COMPUTED_VALUE"""),43565)</f>
        <v>43565</v>
      </c>
      <c r="J67" s="5" t="n">
        <f aca="false">IFERROR(__xludf.dummyfunction("""COMPUTED_VALUE"""),0.395833333335759)</f>
        <v>0.395833333335759</v>
      </c>
      <c r="L67" s="5" t="n">
        <f aca="false">IFERROR(__xludf.dummyfunction("""COMPUTED_VALUE"""),0.729166666664241)</f>
        <v>0.729166666664241</v>
      </c>
      <c r="N67" s="6" t="n">
        <f aca="false">SUM(L67-J67)</f>
        <v>0.333333333328482</v>
      </c>
      <c r="P67" s="5" t="n">
        <f aca="false">IFERROR(__xludf.dummyfunction("""COMPUTED_VALUE"""),0.5)</f>
        <v>0.5</v>
      </c>
      <c r="R67" s="5" t="n">
        <f aca="false">IFERROR(__xludf.dummyfunction("""COMPUTED_VALUE"""),0.520833333335759)</f>
        <v>0.520833333335759</v>
      </c>
      <c r="T67" s="6" t="n">
        <f aca="false">SUM(R67-P67)</f>
        <v>0.020833333335759</v>
      </c>
      <c r="V67" s="6" t="n">
        <f aca="false">SUM(N67-T67)</f>
        <v>0.312499999992724</v>
      </c>
      <c r="X67" s="7"/>
    </row>
    <row r="68" customFormat="false" ht="13.8" hidden="false" customHeight="false" outlineLevel="0" collapsed="false">
      <c r="B68" s="3" t="n">
        <f aca="false">IFERROR(__xludf.dummyfunction("""COMPUTED_VALUE"""),43574.4615119676)</f>
        <v>43574.4615119676</v>
      </c>
      <c r="D68" s="0" t="str">
        <f aca="false">IFERROR(__xludf.dummyfunction("""COMPUTED_VALUE"""),"BLUM.LAW.62959")</f>
        <v>BLUM.LAW.62959</v>
      </c>
      <c r="F68" s="0" t="str">
        <f aca="false">IFERROR(__xludf.dummyfunction("""COMPUTED_VALUE"""),"4/10-4/16")</f>
        <v>4/10-4/16</v>
      </c>
      <c r="H68" s="4" t="n">
        <f aca="false">IFERROR(__xludf.dummyfunction("""COMPUTED_VALUE"""),43571)</f>
        <v>43571</v>
      </c>
      <c r="J68" s="5" t="n">
        <f aca="false">IFERROR(__xludf.dummyfunction("""COMPUTED_VALUE"""),0.552083333335759)</f>
        <v>0.552083333335759</v>
      </c>
      <c r="L68" s="5" t="n">
        <f aca="false">IFERROR(__xludf.dummyfunction("""COMPUTED_VALUE"""),0.645833333335759)</f>
        <v>0.645833333335759</v>
      </c>
      <c r="N68" s="6" t="n">
        <f aca="false">SUM(L68-J68)</f>
        <v>0.09375</v>
      </c>
      <c r="P68" s="0" t="str">
        <f aca="false">IFERROR(__xludf.dummyfunction("""COMPUTED_VALUE"""),"")</f>
        <v/>
      </c>
      <c r="R68" s="0" t="str">
        <f aca="false">IFERROR(__xludf.dummyfunction("""COMPUTED_VALUE"""),"")</f>
        <v/>
      </c>
      <c r="T68" s="6" t="e">
        <f aca="false">SUM(R68-P68)</f>
        <v>#VALUE!</v>
      </c>
      <c r="V68" s="6" t="e">
        <f aca="false">SUM(N68-T68)</f>
        <v>#VALUE!</v>
      </c>
      <c r="X68" s="7"/>
    </row>
    <row r="69" customFormat="false" ht="13.8" hidden="false" customHeight="false" outlineLevel="0" collapsed="false">
      <c r="B69" s="3" t="n">
        <f aca="false">IFERROR(__xludf.dummyfunction("""COMPUTED_VALUE"""),43574.4618621412)</f>
        <v>43574.4618621412</v>
      </c>
      <c r="D69" s="0" t="str">
        <f aca="false">IFERROR(__xludf.dummyfunction("""COMPUTED_VALUE"""),"Office")</f>
        <v>Office</v>
      </c>
      <c r="F69" s="0" t="str">
        <f aca="false">IFERROR(__xludf.dummyfunction("""COMPUTED_VALUE"""),"4/10-4/16")</f>
        <v>4/10-4/16</v>
      </c>
      <c r="H69" s="4" t="n">
        <f aca="false">IFERROR(__xludf.dummyfunction("""COMPUTED_VALUE"""),43571)</f>
        <v>43571</v>
      </c>
      <c r="J69" s="5" t="n">
        <f aca="false">IFERROR(__xludf.dummyfunction("""COMPUTED_VALUE"""),0.645833333335759)</f>
        <v>0.645833333335759</v>
      </c>
      <c r="L69" s="5" t="n">
        <f aca="false">IFERROR(__xludf.dummyfunction("""COMPUTED_VALUE"""),0.715972222220444)</f>
        <v>0.715972222220444</v>
      </c>
      <c r="N69" s="6" t="n">
        <f aca="false">SUM(L69-J69)</f>
        <v>0.070138888884685</v>
      </c>
      <c r="P69" s="0" t="str">
        <f aca="false">IFERROR(__xludf.dummyfunction("""COMPUTED_VALUE"""),"")</f>
        <v/>
      </c>
      <c r="R69" s="0" t="str">
        <f aca="false">IFERROR(__xludf.dummyfunction("""COMPUTED_VALUE"""),"")</f>
        <v/>
      </c>
      <c r="T69" s="6" t="e">
        <f aca="false">SUM(R69-P69)</f>
        <v>#VALUE!</v>
      </c>
      <c r="V69" s="6" t="e">
        <f aca="false">SUM(N69-T69)</f>
        <v>#VALUE!</v>
      </c>
      <c r="X69" s="7"/>
    </row>
    <row r="70" customFormat="false" ht="13.8" hidden="false" customHeight="false" outlineLevel="0" collapsed="false">
      <c r="B70" s="3" t="n">
        <f aca="false">IFERROR(__xludf.dummyfunction("""COMPUTED_VALUE"""),43564.6624617361)</f>
        <v>43564.6624617361</v>
      </c>
      <c r="D70" s="0" t="str">
        <f aca="false">IFERROR(__xludf.dummyfunction("""COMPUTED_VALUE"""),"SUIT.JAM.62930")</f>
        <v>SUIT.JAM.62930</v>
      </c>
      <c r="F70" s="0" t="str">
        <f aca="false">IFERROR(__xludf.dummyfunction("""COMPUTED_VALUE"""),"4/3-4/9")</f>
        <v>4/3-4/9</v>
      </c>
      <c r="H70" s="4" t="n">
        <f aca="false">IFERROR(__xludf.dummyfunction("""COMPUTED_VALUE"""),43564)</f>
        <v>43564</v>
      </c>
      <c r="J70" s="5" t="n">
        <f aca="false">IFERROR(__xludf.dummyfunction("""COMPUTED_VALUE"""),0.291666666664241)</f>
        <v>0.291666666664241</v>
      </c>
      <c r="L70" s="5" t="n">
        <f aca="false">IFERROR(__xludf.dummyfunction("""COMPUTED_VALUE"""),0.666666666664241)</f>
        <v>0.666666666664241</v>
      </c>
      <c r="N70" s="6" t="n">
        <f aca="false">SUM(L70-J70)</f>
        <v>0.375</v>
      </c>
      <c r="P70" s="5" t="n">
        <f aca="false">IFERROR(__xludf.dummyfunction("""COMPUTED_VALUE"""),0.5)</f>
        <v>0.5</v>
      </c>
      <c r="R70" s="5" t="n">
        <f aca="false">IFERROR(__xludf.dummyfunction("""COMPUTED_VALUE"""),0.520833333335759)</f>
        <v>0.520833333335759</v>
      </c>
      <c r="T70" s="6" t="n">
        <f aca="false">SUM(R70-P70)</f>
        <v>0.020833333335759</v>
      </c>
      <c r="V70" s="6" t="n">
        <f aca="false">SUM(N70-T70)</f>
        <v>0.354166666664241</v>
      </c>
      <c r="X70" s="7"/>
    </row>
    <row r="71" customFormat="false" ht="13.8" hidden="false" customHeight="false" outlineLevel="0" collapsed="false">
      <c r="B71" s="3" t="n">
        <f aca="false">IFERROR(__xludf.dummyfunction("""COMPUTED_VALUE"""),43564.6777060995)</f>
        <v>43564.6777060995</v>
      </c>
      <c r="D71" s="0" t="str">
        <f aca="false">IFERROR(__xludf.dummyfunction("""COMPUTED_VALUE"""),"SUIT.JAM.62930")</f>
        <v>SUIT.JAM.62930</v>
      </c>
      <c r="F71" s="0" t="str">
        <f aca="false">IFERROR(__xludf.dummyfunction("""COMPUTED_VALUE"""),"4/3-4/9")</f>
        <v>4/3-4/9</v>
      </c>
      <c r="H71" s="4" t="n">
        <f aca="false">IFERROR(__xludf.dummyfunction("""COMPUTED_VALUE"""),43564)</f>
        <v>43564</v>
      </c>
      <c r="J71" s="5" t="n">
        <f aca="false">IFERROR(__xludf.dummyfunction("""COMPUTED_VALUE"""),0.291666666664241)</f>
        <v>0.291666666664241</v>
      </c>
      <c r="L71" s="5" t="n">
        <f aca="false">IFERROR(__xludf.dummyfunction("""COMPUTED_VALUE"""),0.677083333335759)</f>
        <v>0.677083333335759</v>
      </c>
      <c r="N71" s="6" t="n">
        <f aca="false">SUM(L71-J71)</f>
        <v>0.385416666671518</v>
      </c>
      <c r="P71" s="5" t="n">
        <f aca="false">IFERROR(__xludf.dummyfunction("""COMPUTED_VALUE"""),0.5)</f>
        <v>0.5</v>
      </c>
      <c r="R71" s="5" t="n">
        <f aca="false">IFERROR(__xludf.dummyfunction("""COMPUTED_VALUE"""),0.520833333335759)</f>
        <v>0.520833333335759</v>
      </c>
      <c r="T71" s="6" t="n">
        <f aca="false">SUM(R71-P71)</f>
        <v>0.020833333335759</v>
      </c>
      <c r="V71" s="6" t="n">
        <f aca="false">SUM(N71-T71)</f>
        <v>0.364583333335759</v>
      </c>
      <c r="X71" s="7"/>
    </row>
    <row r="72" customFormat="false" ht="13.8" hidden="false" customHeight="false" outlineLevel="0" collapsed="false">
      <c r="B72" s="3" t="n">
        <f aca="false">IFERROR(__xludf.dummyfunction("""COMPUTED_VALUE"""),43564.6799900463)</f>
        <v>43564.6799900463</v>
      </c>
      <c r="D72" s="0" t="str">
        <f aca="false">IFERROR(__xludf.dummyfunction("""COMPUTED_VALUE"""),"SUIT.JAM.62930")</f>
        <v>SUIT.JAM.62930</v>
      </c>
      <c r="F72" s="0" t="str">
        <f aca="false">IFERROR(__xludf.dummyfunction("""COMPUTED_VALUE"""),"4/3-4/9")</f>
        <v>4/3-4/9</v>
      </c>
      <c r="H72" s="4" t="n">
        <f aca="false">IFERROR(__xludf.dummyfunction("""COMPUTED_VALUE"""),43564)</f>
        <v>43564</v>
      </c>
      <c r="J72" s="5" t="n">
        <f aca="false">IFERROR(__xludf.dummyfunction("""COMPUTED_VALUE"""),0.291666666664241)</f>
        <v>0.291666666664241</v>
      </c>
      <c r="L72" s="5" t="n">
        <f aca="false">IFERROR(__xludf.dummyfunction("""COMPUTED_VALUE"""),0.677083333335759)</f>
        <v>0.677083333335759</v>
      </c>
      <c r="N72" s="6" t="n">
        <f aca="false">SUM(L72-J72)</f>
        <v>0.385416666671518</v>
      </c>
      <c r="P72" s="5" t="n">
        <f aca="false">IFERROR(__xludf.dummyfunction("""COMPUTED_VALUE"""),0.5)</f>
        <v>0.5</v>
      </c>
      <c r="R72" s="5" t="n">
        <f aca="false">IFERROR(__xludf.dummyfunction("""COMPUTED_VALUE"""),0.520833333335759)</f>
        <v>0.520833333335759</v>
      </c>
      <c r="T72" s="6" t="n">
        <f aca="false">SUM(R72-P72)</f>
        <v>0.020833333335759</v>
      </c>
      <c r="V72" s="6" t="n">
        <f aca="false">SUM(N72-T72)</f>
        <v>0.364583333335759</v>
      </c>
      <c r="X72" s="7"/>
    </row>
    <row r="73" customFormat="false" ht="13.8" hidden="false" customHeight="false" outlineLevel="0" collapsed="false">
      <c r="B73" s="3" t="n">
        <f aca="false">IFERROR(__xludf.dummyfunction("""COMPUTED_VALUE"""),43574.455231412)</f>
        <v>43574.455231412</v>
      </c>
      <c r="D73" s="0" t="str">
        <f aca="false">IFERROR(__xludf.dummyfunction("""COMPUTED_VALUE"""),"Office")</f>
        <v>Office</v>
      </c>
      <c r="F73" s="0" t="str">
        <f aca="false">IFERROR(__xludf.dummyfunction("""COMPUTED_VALUE"""),"4/10-4/16")</f>
        <v>4/10-4/16</v>
      </c>
      <c r="H73" s="4" t="n">
        <f aca="false">IFERROR(__xludf.dummyfunction("""COMPUTED_VALUE"""),43570)</f>
        <v>43570</v>
      </c>
      <c r="J73" s="5" t="n">
        <f aca="false">IFERROR(__xludf.dummyfunction("""COMPUTED_VALUE"""),0.416666666664241)</f>
        <v>0.416666666664241</v>
      </c>
      <c r="L73" s="5" t="n">
        <f aca="false">IFERROR(__xludf.dummyfunction("""COMPUTED_VALUE"""),0.541666666664241)</f>
        <v>0.541666666664241</v>
      </c>
      <c r="N73" s="6" t="n">
        <f aca="false">SUM(L73-J73)</f>
        <v>0.125</v>
      </c>
      <c r="P73" s="0" t="str">
        <f aca="false">IFERROR(__xludf.dummyfunction("""COMPUTED_VALUE"""),"")</f>
        <v/>
      </c>
      <c r="R73" s="0" t="str">
        <f aca="false">IFERROR(__xludf.dummyfunction("""COMPUTED_VALUE"""),"")</f>
        <v/>
      </c>
      <c r="T73" s="6" t="e">
        <f aca="false">SUM(R73-P73)</f>
        <v>#VALUE!</v>
      </c>
      <c r="V73" s="6" t="e">
        <f aca="false">SUM(N73-T73)</f>
        <v>#VALUE!</v>
      </c>
      <c r="X73" s="7"/>
    </row>
    <row r="74" customFormat="false" ht="13.8" hidden="false" customHeight="false" outlineLevel="0" collapsed="false">
      <c r="B74" s="3" t="n">
        <f aca="false">IFERROR(__xludf.dummyfunction("""COMPUTED_VALUE"""),43574.4575031134)</f>
        <v>43574.4575031134</v>
      </c>
      <c r="D74" s="0" t="str">
        <f aca="false">IFERROR(__xludf.dummyfunction("""COMPUTED_VALUE"""),"Kamper""s Supply")</f>
        <v>Kamper"s Supply</v>
      </c>
      <c r="F74" s="0" t="str">
        <f aca="false">IFERROR(__xludf.dummyfunction("""COMPUTED_VALUE"""),"4/10-4/16")</f>
        <v>4/10-4/16</v>
      </c>
      <c r="H74" s="4" t="n">
        <f aca="false">IFERROR(__xludf.dummyfunction("""COMPUTED_VALUE"""),43570)</f>
        <v>43570</v>
      </c>
      <c r="J74" s="5" t="n">
        <f aca="false">IFERROR(__xludf.dummyfunction("""COMPUTED_VALUE"""),0.541666666664241)</f>
        <v>0.541666666664241</v>
      </c>
      <c r="L74" s="5" t="n">
        <f aca="false">IFERROR(__xludf.dummyfunction("""COMPUTED_VALUE"""),0.583333333335759)</f>
        <v>0.583333333335759</v>
      </c>
      <c r="N74" s="6" t="n">
        <f aca="false">SUM(L74-J74)</f>
        <v>0.0416666666715181</v>
      </c>
      <c r="P74" s="0" t="str">
        <f aca="false">IFERROR(__xludf.dummyfunction("""COMPUTED_VALUE"""),"")</f>
        <v/>
      </c>
      <c r="R74" s="0" t="str">
        <f aca="false">IFERROR(__xludf.dummyfunction("""COMPUTED_VALUE"""),"")</f>
        <v/>
      </c>
      <c r="T74" s="6" t="e">
        <f aca="false">SUM(R74-P74)</f>
        <v>#VALUE!</v>
      </c>
      <c r="V74" s="6" t="e">
        <f aca="false">SUM(N74-T74)</f>
        <v>#VALUE!</v>
      </c>
      <c r="X74" s="7"/>
    </row>
    <row r="75" customFormat="false" ht="13.8" hidden="false" customHeight="false" outlineLevel="0" collapsed="false">
      <c r="B75" s="3" t="n">
        <f aca="false">IFERROR(__xludf.dummyfunction("""COMPUTED_VALUE"""),43563.7191580556)</f>
        <v>43563.7191580556</v>
      </c>
      <c r="D75" s="0" t="str">
        <f aca="false">IFERROR(__xludf.dummyfunction("""COMPUTED_VALUE"""),"SUIT.JAM.62930")</f>
        <v>SUIT.JAM.62930</v>
      </c>
      <c r="F75" s="0" t="str">
        <f aca="false">IFERROR(__xludf.dummyfunction("""COMPUTED_VALUE"""),"4/3-4/9")</f>
        <v>4/3-4/9</v>
      </c>
      <c r="H75" s="4" t="n">
        <f aca="false">IFERROR(__xludf.dummyfunction("""COMPUTED_VALUE"""),43563)</f>
        <v>43563</v>
      </c>
      <c r="J75" s="5" t="n">
        <f aca="false">IFERROR(__xludf.dummyfunction("""COMPUTED_VALUE"""),0.291666666664241)</f>
        <v>0.291666666664241</v>
      </c>
      <c r="L75" s="5" t="n">
        <f aca="false">IFERROR(__xludf.dummyfunction("""COMPUTED_VALUE"""),0.71875)</f>
        <v>0.71875</v>
      </c>
      <c r="N75" s="6" t="n">
        <f aca="false">SUM(L75-J75)</f>
        <v>0.427083333335759</v>
      </c>
      <c r="P75" s="5" t="n">
        <f aca="false">IFERROR(__xludf.dummyfunction("""COMPUTED_VALUE"""),0.5)</f>
        <v>0.5</v>
      </c>
      <c r="R75" s="5" t="n">
        <f aca="false">IFERROR(__xludf.dummyfunction("""COMPUTED_VALUE"""),0.520833333335759)</f>
        <v>0.520833333335759</v>
      </c>
      <c r="T75" s="6" t="n">
        <f aca="false">SUM(R75-P75)</f>
        <v>0.020833333335759</v>
      </c>
      <c r="V75" s="6" t="n">
        <f aca="false">SUM(N75-T75)</f>
        <v>0.40625</v>
      </c>
      <c r="X75" s="7"/>
    </row>
    <row r="76" customFormat="false" ht="13.8" hidden="false" customHeight="false" outlineLevel="0" collapsed="false">
      <c r="B76" s="3" t="n">
        <f aca="false">IFERROR(__xludf.dummyfunction("""COMPUTED_VALUE"""),43563.7199007176)</f>
        <v>43563.7199007176</v>
      </c>
      <c r="D76" s="0" t="str">
        <f aca="false">IFERROR(__xludf.dummyfunction("""COMPUTED_VALUE"""),"SUIT.JAM.62930")</f>
        <v>SUIT.JAM.62930</v>
      </c>
      <c r="F76" s="0" t="str">
        <f aca="false">IFERROR(__xludf.dummyfunction("""COMPUTED_VALUE"""),"4/3-4/9")</f>
        <v>4/3-4/9</v>
      </c>
      <c r="H76" s="4" t="n">
        <f aca="false">IFERROR(__xludf.dummyfunction("""COMPUTED_VALUE"""),43563)</f>
        <v>43563</v>
      </c>
      <c r="J76" s="5" t="n">
        <f aca="false">IFERROR(__xludf.dummyfunction("""COMPUTED_VALUE"""),0.291666666664241)</f>
        <v>0.291666666664241</v>
      </c>
      <c r="L76" s="5" t="n">
        <f aca="false">IFERROR(__xludf.dummyfunction("""COMPUTED_VALUE"""),0.71875)</f>
        <v>0.71875</v>
      </c>
      <c r="N76" s="6" t="n">
        <f aca="false">SUM(L76-J76)</f>
        <v>0.427083333335759</v>
      </c>
      <c r="P76" s="5" t="n">
        <f aca="false">IFERROR(__xludf.dummyfunction("""COMPUTED_VALUE"""),0.5)</f>
        <v>0.5</v>
      </c>
      <c r="R76" s="5" t="n">
        <f aca="false">IFERROR(__xludf.dummyfunction("""COMPUTED_VALUE"""),0.520833333335759)</f>
        <v>0.520833333335759</v>
      </c>
      <c r="T76" s="6" t="n">
        <f aca="false">SUM(R76-P76)</f>
        <v>0.020833333335759</v>
      </c>
      <c r="V76" s="6" t="n">
        <f aca="false">SUM(N76-T76)</f>
        <v>0.40625</v>
      </c>
      <c r="X76" s="7"/>
    </row>
    <row r="77" customFormat="false" ht="13.8" hidden="false" customHeight="false" outlineLevel="0" collapsed="false">
      <c r="B77" s="3" t="n">
        <f aca="false">IFERROR(__xludf.dummyfunction("""COMPUTED_VALUE"""),43563.7203709375)</f>
        <v>43563.7203709375</v>
      </c>
      <c r="D77" s="0" t="str">
        <f aca="false">IFERROR(__xludf.dummyfunction("""COMPUTED_VALUE"""),"SUIT.JAM.62930")</f>
        <v>SUIT.JAM.62930</v>
      </c>
      <c r="F77" s="0" t="str">
        <f aca="false">IFERROR(__xludf.dummyfunction("""COMPUTED_VALUE"""),"4/3-4/9")</f>
        <v>4/3-4/9</v>
      </c>
      <c r="H77" s="4" t="n">
        <f aca="false">IFERROR(__xludf.dummyfunction("""COMPUTED_VALUE"""),43563)</f>
        <v>43563</v>
      </c>
      <c r="J77" s="5" t="n">
        <f aca="false">IFERROR(__xludf.dummyfunction("""COMPUTED_VALUE"""),0.291666666664241)</f>
        <v>0.291666666664241</v>
      </c>
      <c r="L77" s="5" t="n">
        <f aca="false">IFERROR(__xludf.dummyfunction("""COMPUTED_VALUE"""),0.722222222218988)</f>
        <v>0.722222222218988</v>
      </c>
      <c r="N77" s="6" t="n">
        <f aca="false">SUM(L77-J77)</f>
        <v>0.430555555554747</v>
      </c>
      <c r="P77" s="5" t="n">
        <f aca="false">IFERROR(__xludf.dummyfunction("""COMPUTED_VALUE"""),0.5)</f>
        <v>0.5</v>
      </c>
      <c r="R77" s="5" t="n">
        <f aca="false">IFERROR(__xludf.dummyfunction("""COMPUTED_VALUE"""),0.520833333335759)</f>
        <v>0.520833333335759</v>
      </c>
      <c r="T77" s="6" t="n">
        <f aca="false">SUM(R77-P77)</f>
        <v>0.020833333335759</v>
      </c>
      <c r="V77" s="6" t="n">
        <f aca="false">SUM(N77-T77)</f>
        <v>0.409722222218988</v>
      </c>
      <c r="X77" s="7"/>
    </row>
    <row r="78" customFormat="false" ht="13.8" hidden="false" customHeight="false" outlineLevel="0" collapsed="false">
      <c r="B78" s="3" t="n">
        <f aca="false">IFERROR(__xludf.dummyfunction("""COMPUTED_VALUE"""),43563.7216248148)</f>
        <v>43563.7216248148</v>
      </c>
      <c r="D78" s="0" t="str">
        <f aca="false">IFERROR(__xludf.dummyfunction("""COMPUTED_VALUE"""),"SUIT.JAM.62930")</f>
        <v>SUIT.JAM.62930</v>
      </c>
      <c r="F78" s="0" t="str">
        <f aca="false">IFERROR(__xludf.dummyfunction("""COMPUTED_VALUE"""),"4/3-4/9")</f>
        <v>4/3-4/9</v>
      </c>
      <c r="H78" s="4" t="n">
        <f aca="false">IFERROR(__xludf.dummyfunction("""COMPUTED_VALUE"""),43563)</f>
        <v>43563</v>
      </c>
      <c r="J78" s="5" t="n">
        <f aca="false">IFERROR(__xludf.dummyfunction("""COMPUTED_VALUE"""),0.291666666664241)</f>
        <v>0.291666666664241</v>
      </c>
      <c r="L78" s="5" t="n">
        <f aca="false">IFERROR(__xludf.dummyfunction("""COMPUTED_VALUE"""),0.729166666664241)</f>
        <v>0.729166666664241</v>
      </c>
      <c r="N78" s="6" t="n">
        <f aca="false">SUM(L78-J78)</f>
        <v>0.4375</v>
      </c>
      <c r="P78" s="5" t="n">
        <f aca="false">IFERROR(__xludf.dummyfunction("""COMPUTED_VALUE"""),0.5)</f>
        <v>0.5</v>
      </c>
      <c r="R78" s="5" t="n">
        <f aca="false">IFERROR(__xludf.dummyfunction("""COMPUTED_VALUE"""),0.520833333335759)</f>
        <v>0.520833333335759</v>
      </c>
      <c r="T78" s="6" t="n">
        <f aca="false">SUM(R78-P78)</f>
        <v>0.020833333335759</v>
      </c>
      <c r="V78" s="6" t="n">
        <f aca="false">SUM(N78-T78)</f>
        <v>0.416666666664241</v>
      </c>
      <c r="X78" s="7"/>
    </row>
    <row r="79" customFormat="false" ht="13.8" hidden="false" customHeight="false" outlineLevel="0" collapsed="false">
      <c r="B79" s="3" t="n">
        <f aca="false">IFERROR(__xludf.dummyfunction("""COMPUTED_VALUE"""),43574.457861632)</f>
        <v>43574.457861632</v>
      </c>
      <c r="D79" s="0" t="str">
        <f aca="false">IFERROR(__xludf.dummyfunction("""COMPUTED_VALUE"""),"Office")</f>
        <v>Office</v>
      </c>
      <c r="F79" s="0" t="str">
        <f aca="false">IFERROR(__xludf.dummyfunction("""COMPUTED_VALUE"""),"4/10-4/16")</f>
        <v>4/10-4/16</v>
      </c>
      <c r="H79" s="4" t="n">
        <f aca="false">IFERROR(__xludf.dummyfunction("""COMPUTED_VALUE"""),43570)</f>
        <v>43570</v>
      </c>
      <c r="J79" s="5" t="n">
        <f aca="false">IFERROR(__xludf.dummyfunction("""COMPUTED_VALUE"""),0.583333333335759)</f>
        <v>0.583333333335759</v>
      </c>
      <c r="L79" s="5" t="n">
        <f aca="false">IFERROR(__xludf.dummyfunction("""COMPUTED_VALUE"""),0.708333333335759)</f>
        <v>0.708333333335759</v>
      </c>
      <c r="N79" s="6" t="n">
        <f aca="false">SUM(L79-J79)</f>
        <v>0.125</v>
      </c>
      <c r="P79" s="0" t="str">
        <f aca="false">IFERROR(__xludf.dummyfunction("""COMPUTED_VALUE"""),"")</f>
        <v/>
      </c>
      <c r="R79" s="0" t="str">
        <f aca="false">IFERROR(__xludf.dummyfunction("""COMPUTED_VALUE"""),"")</f>
        <v/>
      </c>
      <c r="T79" s="6" t="e">
        <f aca="false">SUM(R79-P79)</f>
        <v>#VALUE!</v>
      </c>
      <c r="V79" s="6" t="e">
        <f aca="false">SUM(N79-T79)</f>
        <v>#VALUE!</v>
      </c>
      <c r="X79" s="7"/>
    </row>
    <row r="80" customFormat="false" ht="13.8" hidden="false" customHeight="false" outlineLevel="0" collapsed="false">
      <c r="B80" s="3" t="n">
        <f aca="false">IFERROR(__xludf.dummyfunction("""COMPUTED_VALUE"""),43574.4493314931)</f>
        <v>43574.4493314931</v>
      </c>
      <c r="D80" s="0" t="str">
        <f aca="false">IFERROR(__xludf.dummyfunction("""COMPUTED_VALUE"""),"Office")</f>
        <v>Office</v>
      </c>
      <c r="F80" s="0" t="str">
        <f aca="false">IFERROR(__xludf.dummyfunction("""COMPUTED_VALUE"""),"4/10-4/16")</f>
        <v>4/10-4/16</v>
      </c>
      <c r="H80" s="4" t="n">
        <f aca="false">IFERROR(__xludf.dummyfunction("""COMPUTED_VALUE"""),43567)</f>
        <v>43567</v>
      </c>
      <c r="J80" s="5" t="n">
        <f aca="false">IFERROR(__xludf.dummyfunction("""COMPUTED_VALUE"""),0.364583333335759)</f>
        <v>0.364583333335759</v>
      </c>
      <c r="L80" s="5" t="n">
        <f aca="false">IFERROR(__xludf.dummyfunction("""COMPUTED_VALUE"""),0.397916666668607)</f>
        <v>0.397916666668607</v>
      </c>
      <c r="N80" s="6" t="n">
        <f aca="false">SUM(L80-J80)</f>
        <v>0.033333333332848</v>
      </c>
      <c r="P80" s="0" t="str">
        <f aca="false">IFERROR(__xludf.dummyfunction("""COMPUTED_VALUE"""),"")</f>
        <v/>
      </c>
      <c r="R80" s="0" t="str">
        <f aca="false">IFERROR(__xludf.dummyfunction("""COMPUTED_VALUE"""),"")</f>
        <v/>
      </c>
      <c r="T80" s="6" t="e">
        <f aca="false">SUM(R80-P80)</f>
        <v>#VALUE!</v>
      </c>
      <c r="V80" s="6" t="e">
        <f aca="false">SUM(N80-T80)</f>
        <v>#VALUE!</v>
      </c>
      <c r="X80" s="7"/>
    </row>
    <row r="81" customFormat="false" ht="13.8" hidden="false" customHeight="false" outlineLevel="0" collapsed="false">
      <c r="B81" s="3" t="n">
        <f aca="false">IFERROR(__xludf.dummyfunction("""COMPUTED_VALUE"""),43560.5923286111)</f>
        <v>43560.5923286111</v>
      </c>
      <c r="D81" s="0" t="str">
        <f aca="false">IFERROR(__xludf.dummyfunction("""COMPUTED_VALUE"""),"AES HQ")</f>
        <v>AES HQ</v>
      </c>
      <c r="F81" s="0" t="str">
        <f aca="false">IFERROR(__xludf.dummyfunction("""COMPUTED_VALUE"""),"4/3-4/9")</f>
        <v>4/3-4/9</v>
      </c>
      <c r="H81" s="4" t="n">
        <f aca="false">IFERROR(__xludf.dummyfunction("""COMPUTED_VALUE"""),43560)</f>
        <v>43560</v>
      </c>
      <c r="I81" s="8"/>
      <c r="J81" s="8" t="n">
        <f aca="false">IFERROR(__xludf.dummyfunction("""COMPUTED_VALUE"""),0.291666666664241)</f>
        <v>0.291666666664241</v>
      </c>
      <c r="L81" s="8" t="n">
        <f aca="false">IFERROR(__xludf.dummyfunction("""COMPUTED_VALUE"""),0.59375)</f>
        <v>0.59375</v>
      </c>
      <c r="N81" s="6" t="n">
        <f aca="false">SUM(L81-J81)</f>
        <v>0.302083333335759</v>
      </c>
      <c r="P81" s="5" t="n">
        <f aca="false">IFERROR(__xludf.dummyfunction("""COMPUTED_VALUE"""),0.5)</f>
        <v>0.5</v>
      </c>
      <c r="R81" s="5" t="n">
        <f aca="false">IFERROR(__xludf.dummyfunction("""COMPUTED_VALUE"""),0.520833333335759)</f>
        <v>0.520833333335759</v>
      </c>
      <c r="T81" s="6" t="n">
        <f aca="false">SUM(R81-P81)</f>
        <v>0.020833333335759</v>
      </c>
      <c r="V81" s="6" t="n">
        <f aca="false">SUM(N81-T81)</f>
        <v>0.28125</v>
      </c>
      <c r="X81" s="7"/>
    </row>
    <row r="82" customFormat="false" ht="13.8" hidden="false" customHeight="false" outlineLevel="0" collapsed="false">
      <c r="B82" s="3" t="n">
        <f aca="false">IFERROR(__xludf.dummyfunction("""COMPUTED_VALUE"""),43560.6141002778)</f>
        <v>43560.6141002778</v>
      </c>
      <c r="D82" s="0" t="str">
        <f aca="false">IFERROR(__xludf.dummyfunction("""COMPUTED_VALUE"""),"Kamper""s Supply")</f>
        <v>Kamper"s Supply</v>
      </c>
      <c r="F82" s="0" t="str">
        <f aca="false">IFERROR(__xludf.dummyfunction("""COMPUTED_VALUE"""),"4/3-4/9")</f>
        <v>4/3-4/9</v>
      </c>
      <c r="H82" s="4" t="n">
        <f aca="false">IFERROR(__xludf.dummyfunction("""COMPUTED_VALUE"""),43560)</f>
        <v>43560</v>
      </c>
      <c r="J82" s="5" t="n">
        <f aca="false">IFERROR(__xludf.dummyfunction("""COMPUTED_VALUE"""),0.291666666664241)</f>
        <v>0.291666666664241</v>
      </c>
      <c r="L82" s="5" t="n">
        <f aca="false">IFERROR(__xludf.dummyfunction("""COMPUTED_VALUE"""),0.4375)</f>
        <v>0.4375</v>
      </c>
      <c r="N82" s="6" t="n">
        <f aca="false">SUM(L82-J82)</f>
        <v>0.145833333335759</v>
      </c>
      <c r="P82" s="0" t="str">
        <f aca="false">IFERROR(__xludf.dummyfunction("""COMPUTED_VALUE"""),"")</f>
        <v/>
      </c>
      <c r="R82" s="0" t="str">
        <f aca="false">IFERROR(__xludf.dummyfunction("""COMPUTED_VALUE"""),"")</f>
        <v/>
      </c>
      <c r="T82" s="6" t="e">
        <f aca="false">SUM(R82-P82)</f>
        <v>#VALUE!</v>
      </c>
      <c r="V82" s="6" t="e">
        <f aca="false">SUM(N82-T82)</f>
        <v>#VALUE!</v>
      </c>
      <c r="X82" s="7"/>
    </row>
    <row r="83" customFormat="false" ht="13.8" hidden="false" customHeight="false" outlineLevel="0" collapsed="false">
      <c r="B83" s="3" t="n">
        <f aca="false">IFERROR(__xludf.dummyfunction("""COMPUTED_VALUE"""),43560.6145455787)</f>
        <v>43560.6145455787</v>
      </c>
      <c r="D83" s="9" t="str">
        <f aca="false">IFERROR(__xludf.dummyfunction("""COMPUTED_VALUE"""),"COHE.JOE.62906.BIZ")</f>
        <v>COHE.JOE.62906.BIZ</v>
      </c>
      <c r="F83" s="0" t="str">
        <f aca="false">IFERROR(__xludf.dummyfunction("""COMPUTED_VALUE"""),"4/3-4/9")</f>
        <v>4/3-4/9</v>
      </c>
      <c r="H83" s="4" t="n">
        <f aca="false">IFERROR(__xludf.dummyfunction("""COMPUTED_VALUE"""),43560)</f>
        <v>43560</v>
      </c>
      <c r="J83" s="5" t="n">
        <f aca="false">IFERROR(__xludf.dummyfunction("""COMPUTED_VALUE"""),0.4375)</f>
        <v>0.4375</v>
      </c>
      <c r="L83" s="5" t="n">
        <f aca="false">IFERROR(__xludf.dummyfunction("""COMPUTED_VALUE"""),0.614583333335759)</f>
        <v>0.614583333335759</v>
      </c>
      <c r="N83" s="6" t="n">
        <f aca="false">SUM(L83-J83)</f>
        <v>0.177083333335759</v>
      </c>
      <c r="P83" s="5" t="n">
        <f aca="false">IFERROR(__xludf.dummyfunction("""COMPUTED_VALUE"""),0.541666666664241)</f>
        <v>0.541666666664241</v>
      </c>
      <c r="R83" s="5" t="n">
        <f aca="false">IFERROR(__xludf.dummyfunction("""COMPUTED_VALUE"""),0.5625)</f>
        <v>0.5625</v>
      </c>
      <c r="T83" s="6" t="n">
        <f aca="false">SUM(R83-P83)</f>
        <v>0.020833333335759</v>
      </c>
      <c r="V83" s="6" t="n">
        <f aca="false">SUM(N83-T83)</f>
        <v>0.15625</v>
      </c>
      <c r="X83" s="7"/>
    </row>
    <row r="84" customFormat="false" ht="13.8" hidden="false" customHeight="false" outlineLevel="0" collapsed="false">
      <c r="B84" s="3" t="n">
        <f aca="false">IFERROR(__xludf.dummyfunction("""COMPUTED_VALUE"""),43560.7314500694)</f>
        <v>43560.7314500694</v>
      </c>
      <c r="D84" s="0" t="str">
        <f aca="false">IFERROR(__xludf.dummyfunction("""COMPUTED_VALUE"""),"AES HQ")</f>
        <v>AES HQ</v>
      </c>
      <c r="F84" s="0" t="str">
        <f aca="false">IFERROR(__xludf.dummyfunction("""COMPUTED_VALUE"""),"4/3-4/9")</f>
        <v>4/3-4/9</v>
      </c>
      <c r="H84" s="4" t="n">
        <f aca="false">IFERROR(__xludf.dummyfunction("""COMPUTED_VALUE"""),43560)</f>
        <v>43560</v>
      </c>
      <c r="J84" s="5" t="n">
        <f aca="false">IFERROR(__xludf.dummyfunction("""COMPUTED_VALUE"""),0.291666666664241)</f>
        <v>0.291666666664241</v>
      </c>
      <c r="L84" s="5" t="n">
        <f aca="false">IFERROR(__xludf.dummyfunction("""COMPUTED_VALUE"""),0.729166666664241)</f>
        <v>0.729166666664241</v>
      </c>
      <c r="N84" s="6" t="n">
        <f aca="false">SUM(L84-J84)</f>
        <v>0.4375</v>
      </c>
      <c r="P84" s="5" t="n">
        <f aca="false">IFERROR(__xludf.dummyfunction("""COMPUTED_VALUE"""),0.5)</f>
        <v>0.5</v>
      </c>
      <c r="R84" s="5" t="n">
        <f aca="false">IFERROR(__xludf.dummyfunction("""COMPUTED_VALUE"""),0.520833333335759)</f>
        <v>0.520833333335759</v>
      </c>
      <c r="T84" s="6" t="n">
        <f aca="false">SUM(R84-P84)</f>
        <v>0.020833333335759</v>
      </c>
      <c r="V84" s="6" t="n">
        <f aca="false">SUM(N84-T84)</f>
        <v>0.416666666664241</v>
      </c>
      <c r="X84" s="7"/>
    </row>
    <row r="85" customFormat="false" ht="13.8" hidden="false" customHeight="false" outlineLevel="0" collapsed="false">
      <c r="B85" s="3" t="n">
        <f aca="false">IFERROR(__xludf.dummyfunction("""COMPUTED_VALUE"""),43574.450441088)</f>
        <v>43574.450441088</v>
      </c>
      <c r="D85" s="0" t="str">
        <f aca="false">IFERROR(__xludf.dummyfunction("""COMPUTED_VALUE"""),"Site Visit, Pre Sale")</f>
        <v>Site Visit, Pre Sale</v>
      </c>
      <c r="F85" s="0" t="str">
        <f aca="false">IFERROR(__xludf.dummyfunction("""COMPUTED_VALUE"""),"4/10-4/16")</f>
        <v>4/10-4/16</v>
      </c>
      <c r="H85" s="4" t="n">
        <f aca="false">IFERROR(__xludf.dummyfunction("""COMPUTED_VALUE"""),43567)</f>
        <v>43567</v>
      </c>
      <c r="J85" s="5" t="n">
        <f aca="false">IFERROR(__xludf.dummyfunction("""COMPUTED_VALUE"""),0.397916666668607)</f>
        <v>0.397916666668607</v>
      </c>
      <c r="L85" s="5" t="n">
        <f aca="false">IFERROR(__xludf.dummyfunction("""COMPUTED_VALUE"""),0.458333333335759)</f>
        <v>0.458333333335759</v>
      </c>
      <c r="N85" s="6" t="n">
        <f aca="false">SUM(L85-J85)</f>
        <v>0.060416666667152</v>
      </c>
      <c r="P85" s="0" t="str">
        <f aca="false">IFERROR(__xludf.dummyfunction("""COMPUTED_VALUE"""),"")</f>
        <v/>
      </c>
      <c r="R85" s="0" t="str">
        <f aca="false">IFERROR(__xludf.dummyfunction("""COMPUTED_VALUE"""),"")</f>
        <v/>
      </c>
      <c r="T85" s="6" t="e">
        <f aca="false">SUM(R85-P85)</f>
        <v>#VALUE!</v>
      </c>
      <c r="V85" s="6" t="e">
        <f aca="false">SUM(N85-T85)</f>
        <v>#VALUE!</v>
      </c>
      <c r="X85" s="7"/>
    </row>
    <row r="86" customFormat="false" ht="13.8" hidden="false" customHeight="false" outlineLevel="0" collapsed="false">
      <c r="B86" s="3" t="n">
        <f aca="false">IFERROR(__xludf.dummyfunction("""COMPUTED_VALUE"""),43574.4511773264)</f>
        <v>43574.4511773264</v>
      </c>
      <c r="D86" s="0" t="str">
        <f aca="false">IFERROR(__xludf.dummyfunction("""COMPUTED_VALUE"""),"Site Visit, Pre Sale")</f>
        <v>Site Visit, Pre Sale</v>
      </c>
      <c r="F86" s="0" t="str">
        <f aca="false">IFERROR(__xludf.dummyfunction("""COMPUTED_VALUE"""),"4/10-4/16")</f>
        <v>4/10-4/16</v>
      </c>
      <c r="H86" s="4" t="n">
        <f aca="false">IFERROR(__xludf.dummyfunction("""COMPUTED_VALUE"""),43567)</f>
        <v>43567</v>
      </c>
      <c r="J86" s="5" t="n">
        <f aca="false">IFERROR(__xludf.dummyfunction("""COMPUTED_VALUE"""),0.458333333335759)</f>
        <v>0.458333333335759</v>
      </c>
      <c r="L86" s="5" t="n">
        <f aca="false">IFERROR(__xludf.dummyfunction("""COMPUTED_VALUE"""),0.541666666666667)</f>
        <v>0.541666666666667</v>
      </c>
      <c r="N86" s="6" t="n">
        <f aca="false">SUM(L86-J86)</f>
        <v>0.083333333330908</v>
      </c>
      <c r="P86" s="0" t="str">
        <f aca="false">IFERROR(__xludf.dummyfunction("""COMPUTED_VALUE"""),"")</f>
        <v/>
      </c>
      <c r="R86" s="0" t="str">
        <f aca="false">IFERROR(__xludf.dummyfunction("""COMPUTED_VALUE"""),"")</f>
        <v/>
      </c>
      <c r="T86" s="6" t="e">
        <f aca="false">SUM(R86-P86)</f>
        <v>#VALUE!</v>
      </c>
      <c r="V86" s="6" t="e">
        <f aca="false">SUM(N86-T86)</f>
        <v>#VALUE!</v>
      </c>
      <c r="X86" s="7"/>
    </row>
    <row r="87" customFormat="false" ht="13.8" hidden="false" customHeight="false" outlineLevel="0" collapsed="false">
      <c r="B87" s="3" t="n">
        <f aca="false">IFERROR(__xludf.dummyfunction("""COMPUTED_VALUE"""),43574.4529125463)</f>
        <v>43574.4529125463</v>
      </c>
      <c r="D87" s="0" t="str">
        <f aca="false">IFERROR(__xludf.dummyfunction("""COMPUTED_VALUE"""),"Office")</f>
        <v>Office</v>
      </c>
      <c r="F87" s="0" t="str">
        <f aca="false">IFERROR(__xludf.dummyfunction("""COMPUTED_VALUE"""),"4/10-4/16")</f>
        <v>4/10-4/16</v>
      </c>
      <c r="H87" s="4" t="n">
        <f aca="false">IFERROR(__xludf.dummyfunction("""COMPUTED_VALUE"""),43567)</f>
        <v>43567</v>
      </c>
      <c r="J87" s="5" t="n">
        <f aca="false">IFERROR(__xludf.dummyfunction("""COMPUTED_VALUE"""),0.638888888890506)</f>
        <v>0.638888888890506</v>
      </c>
      <c r="L87" s="5" t="n">
        <f aca="false">IFERROR(__xludf.dummyfunction("""COMPUTED_VALUE"""),0.6875)</f>
        <v>0.6875</v>
      </c>
      <c r="N87" s="6" t="n">
        <f aca="false">SUM(L87-J87)</f>
        <v>0.0486111111094939</v>
      </c>
      <c r="P87" s="0" t="str">
        <f aca="false">IFERROR(__xludf.dummyfunction("""COMPUTED_VALUE"""),"")</f>
        <v/>
      </c>
      <c r="R87" s="0" t="str">
        <f aca="false">IFERROR(__xludf.dummyfunction("""COMPUTED_VALUE"""),"")</f>
        <v/>
      </c>
      <c r="T87" s="6" t="e">
        <f aca="false">SUM(R87-P87)</f>
        <v>#VALUE!</v>
      </c>
      <c r="V87" s="6" t="e">
        <f aca="false">SUM(N87-T87)</f>
        <v>#VALUE!</v>
      </c>
      <c r="X87" s="7"/>
    </row>
    <row r="88" customFormat="false" ht="13.8" hidden="false" customHeight="false" outlineLevel="0" collapsed="false">
      <c r="B88" s="3" t="n">
        <f aca="false">IFERROR(__xludf.dummyfunction("""COMPUTED_VALUE"""),43574.4461933449)</f>
        <v>43574.4461933449</v>
      </c>
      <c r="D88" s="0" t="str">
        <f aca="false">IFERROR(__xludf.dummyfunction("""COMPUTED_VALUE"""),"HARR.DEN.62883")</f>
        <v>HARR.DEN.62883</v>
      </c>
      <c r="F88" s="0" t="str">
        <f aca="false">IFERROR(__xludf.dummyfunction("""COMPUTED_VALUE"""),"4/10-4/16")</f>
        <v>4/10-4/16</v>
      </c>
      <c r="H88" s="4" t="n">
        <f aca="false">IFERROR(__xludf.dummyfunction("""COMPUTED_VALUE"""),43566)</f>
        <v>43566</v>
      </c>
      <c r="J88" s="5" t="n">
        <f aca="false">IFERROR(__xludf.dummyfunction("""COMPUTED_VALUE"""),0.291666666664241)</f>
        <v>0.291666666664241</v>
      </c>
      <c r="L88" s="5" t="n">
        <f aca="false">IFERROR(__xludf.dummyfunction("""COMPUTED_VALUE"""),0.510416666664241)</f>
        <v>0.510416666664241</v>
      </c>
      <c r="N88" s="6" t="n">
        <f aca="false">SUM(L88-J88)</f>
        <v>0.21875</v>
      </c>
      <c r="P88" s="0" t="str">
        <f aca="false">IFERROR(__xludf.dummyfunction("""COMPUTED_VALUE"""),"")</f>
        <v/>
      </c>
      <c r="R88" s="0" t="str">
        <f aca="false">IFERROR(__xludf.dummyfunction("""COMPUTED_VALUE"""),"")</f>
        <v/>
      </c>
      <c r="T88" s="6" t="e">
        <f aca="false">SUM(R88-P88)</f>
        <v>#VALUE!</v>
      </c>
      <c r="V88" s="6" t="e">
        <f aca="false">SUM(N88-T88)</f>
        <v>#VALUE!</v>
      </c>
      <c r="X88" s="7"/>
    </row>
    <row r="89" customFormat="false" ht="13.8" hidden="false" customHeight="false" outlineLevel="0" collapsed="false">
      <c r="B89" s="3" t="n">
        <f aca="false">IFERROR(__xludf.dummyfunction("""COMPUTED_VALUE"""),43574.4479695949)</f>
        <v>43574.4479695949</v>
      </c>
      <c r="D89" s="0" t="str">
        <f aca="false">IFERROR(__xludf.dummyfunction("""COMPUTED_VALUE"""),"Office")</f>
        <v>Office</v>
      </c>
      <c r="F89" s="0" t="str">
        <f aca="false">IFERROR(__xludf.dummyfunction("""COMPUTED_VALUE"""),"4/10-4/16")</f>
        <v>4/10-4/16</v>
      </c>
      <c r="H89" s="4" t="n">
        <f aca="false">IFERROR(__xludf.dummyfunction("""COMPUTED_VALUE"""),43566)</f>
        <v>43566</v>
      </c>
      <c r="J89" s="5" t="n">
        <f aca="false">IFERROR(__xludf.dummyfunction("""COMPUTED_VALUE"""),0.510416666664241)</f>
        <v>0.510416666664241</v>
      </c>
      <c r="L89" s="5" t="n">
        <f aca="false">IFERROR(__xludf.dummyfunction("""COMPUTED_VALUE"""),0.645833333335759)</f>
        <v>0.645833333335759</v>
      </c>
      <c r="N89" s="6" t="n">
        <f aca="false">SUM(L89-J89)</f>
        <v>0.135416666671518</v>
      </c>
      <c r="P89" s="5" t="n">
        <f aca="false">IFERROR(__xludf.dummyfunction("""COMPUTED_VALUE"""),0.5625)</f>
        <v>0.5625</v>
      </c>
      <c r="R89" s="5" t="n">
        <f aca="false">IFERROR(__xludf.dummyfunction("""COMPUTED_VALUE"""),0.583333333335759)</f>
        <v>0.583333333335759</v>
      </c>
      <c r="T89" s="6" t="n">
        <f aca="false">SUM(R89-P89)</f>
        <v>0.0208333333357591</v>
      </c>
      <c r="V89" s="6" t="n">
        <f aca="false">SUM(N89-T89)</f>
        <v>0.114583333335759</v>
      </c>
      <c r="X89" s="7"/>
    </row>
    <row r="90" customFormat="false" ht="13.8" hidden="false" customHeight="false" outlineLevel="0" collapsed="false">
      <c r="B90" s="3" t="n">
        <f aca="false">IFERROR(__xludf.dummyfunction("""COMPUTED_VALUE"""),43558.7264171643)</f>
        <v>43558.7264171643</v>
      </c>
      <c r="D90" s="0" t="str">
        <f aca="false">IFERROR(__xludf.dummyfunction("""COMPUTED_VALUE"""),"HAVL.JOH.62995")</f>
        <v>HAVL.JOH.62995</v>
      </c>
      <c r="F90" s="0" t="str">
        <f aca="false">IFERROR(__xludf.dummyfunction("""COMPUTED_VALUE"""),"4/3-4/9")</f>
        <v>4/3-4/9</v>
      </c>
      <c r="H90" s="4" t="n">
        <f aca="false">IFERROR(__xludf.dummyfunction("""COMPUTED_VALUE"""),43558)</f>
        <v>43558</v>
      </c>
      <c r="J90" s="5" t="n">
        <f aca="false">IFERROR(__xludf.dummyfunction("""COMPUTED_VALUE"""),0.291666666664241)</f>
        <v>0.291666666664241</v>
      </c>
      <c r="L90" s="5" t="n">
        <f aca="false">IFERROR(__xludf.dummyfunction("""COMPUTED_VALUE"""),0.729166666664241)</f>
        <v>0.729166666664241</v>
      </c>
      <c r="N90" s="6" t="n">
        <f aca="false">SUM(L90-J90)</f>
        <v>0.4375</v>
      </c>
      <c r="P90" s="5" t="n">
        <f aca="false">IFERROR(__xludf.dummyfunction("""COMPUTED_VALUE"""),0.5)</f>
        <v>0.5</v>
      </c>
      <c r="R90" s="5" t="n">
        <f aca="false">IFERROR(__xludf.dummyfunction("""COMPUTED_VALUE"""),0.520833333335759)</f>
        <v>0.520833333335759</v>
      </c>
      <c r="T90" s="6" t="n">
        <f aca="false">SUM(R90-P90)</f>
        <v>0.020833333335759</v>
      </c>
      <c r="V90" s="6" t="n">
        <f aca="false">SUM(N90-T90)</f>
        <v>0.416666666664241</v>
      </c>
      <c r="X90" s="7"/>
    </row>
    <row r="91" customFormat="false" ht="13.8" hidden="false" customHeight="false" outlineLevel="0" collapsed="false">
      <c r="B91" s="3" t="n">
        <f aca="false">IFERROR(__xludf.dummyfunction("""COMPUTED_VALUE"""),43558.7269907407)</f>
        <v>43558.7269907407</v>
      </c>
      <c r="D91" s="0" t="str">
        <f aca="false">IFERROR(__xludf.dummyfunction("""COMPUTED_VALUE"""),"HAVL.JOH.62995")</f>
        <v>HAVL.JOH.62995</v>
      </c>
      <c r="F91" s="0" t="str">
        <f aca="false">IFERROR(__xludf.dummyfunction("""COMPUTED_VALUE"""),"4/3-4/9")</f>
        <v>4/3-4/9</v>
      </c>
      <c r="H91" s="4" t="n">
        <f aca="false">IFERROR(__xludf.dummyfunction("""COMPUTED_VALUE"""),43558)</f>
        <v>43558</v>
      </c>
      <c r="J91" s="5" t="n">
        <f aca="false">IFERROR(__xludf.dummyfunction("""COMPUTED_VALUE"""),0.291666666664241)</f>
        <v>0.291666666664241</v>
      </c>
      <c r="L91" s="5" t="n">
        <f aca="false">IFERROR(__xludf.dummyfunction("""COMPUTED_VALUE"""),0.729166666664241)</f>
        <v>0.729166666664241</v>
      </c>
      <c r="N91" s="6" t="n">
        <f aca="false">SUM(L91-J91)</f>
        <v>0.4375</v>
      </c>
      <c r="P91" s="5" t="n">
        <f aca="false">IFERROR(__xludf.dummyfunction("""COMPUTED_VALUE"""),0.5)</f>
        <v>0.5</v>
      </c>
      <c r="R91" s="5" t="n">
        <f aca="false">IFERROR(__xludf.dummyfunction("""COMPUTED_VALUE"""),0.520833333335759)</f>
        <v>0.520833333335759</v>
      </c>
      <c r="T91" s="6" t="n">
        <f aca="false">SUM(R91-P91)</f>
        <v>0.020833333335759</v>
      </c>
      <c r="V91" s="6" t="n">
        <f aca="false">SUM(N91-T91)</f>
        <v>0.416666666664241</v>
      </c>
      <c r="X91" s="7"/>
    </row>
    <row r="92" customFormat="false" ht="13.8" hidden="false" customHeight="false" outlineLevel="0" collapsed="false">
      <c r="B92" s="3" t="n">
        <f aca="false">IFERROR(__xludf.dummyfunction("""COMPUTED_VALUE"""),43558.7274964236)</f>
        <v>43558.7274964236</v>
      </c>
      <c r="D92" s="0" t="str">
        <f aca="false">IFERROR(__xludf.dummyfunction("""COMPUTED_VALUE"""),"HAVL.JOH.62995")</f>
        <v>HAVL.JOH.62995</v>
      </c>
      <c r="F92" s="0" t="str">
        <f aca="false">IFERROR(__xludf.dummyfunction("""COMPUTED_VALUE"""),"4/3-4/9")</f>
        <v>4/3-4/9</v>
      </c>
      <c r="H92" s="4" t="n">
        <f aca="false">IFERROR(__xludf.dummyfunction("""COMPUTED_VALUE"""),43558)</f>
        <v>43558</v>
      </c>
      <c r="J92" s="5" t="n">
        <f aca="false">IFERROR(__xludf.dummyfunction("""COMPUTED_VALUE"""),0.291666666664241)</f>
        <v>0.291666666664241</v>
      </c>
      <c r="L92" s="5" t="n">
        <f aca="false">IFERROR(__xludf.dummyfunction("""COMPUTED_VALUE"""),0.729166666664241)</f>
        <v>0.729166666664241</v>
      </c>
      <c r="N92" s="6" t="n">
        <f aca="false">SUM(L92-J92)</f>
        <v>0.4375</v>
      </c>
      <c r="P92" s="5" t="n">
        <f aca="false">IFERROR(__xludf.dummyfunction("""COMPUTED_VALUE"""),0.5)</f>
        <v>0.5</v>
      </c>
      <c r="R92" s="5" t="n">
        <f aca="false">IFERROR(__xludf.dummyfunction("""COMPUTED_VALUE"""),0.520833333335759)</f>
        <v>0.520833333335759</v>
      </c>
      <c r="T92" s="6" t="n">
        <f aca="false">SUM(R92-P92)</f>
        <v>0.020833333335759</v>
      </c>
      <c r="V92" s="6" t="n">
        <f aca="false">SUM(N92-T92)</f>
        <v>0.416666666664241</v>
      </c>
      <c r="X92" s="7"/>
    </row>
    <row r="93" customFormat="false" ht="13.8" hidden="false" customHeight="false" outlineLevel="0" collapsed="false">
      <c r="B93" s="3" t="n">
        <f aca="false">IFERROR(__xludf.dummyfunction("""COMPUTED_VALUE"""),43558.7284629514)</f>
        <v>43558.7284629514</v>
      </c>
      <c r="D93" s="0" t="str">
        <f aca="false">IFERROR(__xludf.dummyfunction("""COMPUTED_VALUE"""),"HAVL.JOH.62995")</f>
        <v>HAVL.JOH.62995</v>
      </c>
      <c r="F93" s="0" t="str">
        <f aca="false">IFERROR(__xludf.dummyfunction("""COMPUTED_VALUE"""),"4/3-4/9")</f>
        <v>4/3-4/9</v>
      </c>
      <c r="H93" s="4" t="n">
        <f aca="false">IFERROR(__xludf.dummyfunction("""COMPUTED_VALUE"""),43558)</f>
        <v>43558</v>
      </c>
      <c r="J93" s="5" t="n">
        <f aca="false">IFERROR(__xludf.dummyfunction("""COMPUTED_VALUE"""),0.291666666664241)</f>
        <v>0.291666666664241</v>
      </c>
      <c r="L93" s="5" t="n">
        <f aca="false">IFERROR(__xludf.dummyfunction("""COMPUTED_VALUE"""),0.729166666664241)</f>
        <v>0.729166666664241</v>
      </c>
      <c r="N93" s="6" t="n">
        <f aca="false">SUM(L93-J93)</f>
        <v>0.4375</v>
      </c>
      <c r="P93" s="5" t="n">
        <f aca="false">IFERROR(__xludf.dummyfunction("""COMPUTED_VALUE"""),0.5)</f>
        <v>0.5</v>
      </c>
      <c r="R93" s="5" t="n">
        <f aca="false">IFERROR(__xludf.dummyfunction("""COMPUTED_VALUE"""),0.520833333335759)</f>
        <v>0.520833333335759</v>
      </c>
      <c r="T93" s="6" t="n">
        <f aca="false">SUM(R93-P93)</f>
        <v>0.020833333335759</v>
      </c>
      <c r="V93" s="6" t="n">
        <f aca="false">SUM(N93-T93)</f>
        <v>0.416666666664241</v>
      </c>
      <c r="X93" s="7"/>
    </row>
    <row r="94" customFormat="false" ht="13.8" hidden="false" customHeight="false" outlineLevel="0" collapsed="false">
      <c r="B94" s="3" t="n">
        <f aca="false">IFERROR(__xludf.dummyfunction("""COMPUTED_VALUE"""),43574.4404297107)</f>
        <v>43574.4404297107</v>
      </c>
      <c r="D94" s="0" t="str">
        <f aca="false">IFERROR(__xludf.dummyfunction("""COMPUTED_VALUE"""),"RALS.CHA.62959")</f>
        <v>RALS.CHA.62959</v>
      </c>
      <c r="F94" s="0" t="str">
        <f aca="false">IFERROR(__xludf.dummyfunction("""COMPUTED_VALUE"""),"4/10-4/16")</f>
        <v>4/10-4/16</v>
      </c>
      <c r="H94" s="4" t="n">
        <f aca="false">IFERROR(__xludf.dummyfunction("""COMPUTED_VALUE"""),43565)</f>
        <v>43565</v>
      </c>
      <c r="J94" s="5" t="n">
        <f aca="false">IFERROR(__xludf.dummyfunction("""COMPUTED_VALUE"""),0.333333333335759)</f>
        <v>0.333333333335759</v>
      </c>
      <c r="L94" s="5" t="n">
        <f aca="false">IFERROR(__xludf.dummyfunction("""COMPUTED_VALUE"""),0.5)</f>
        <v>0.5</v>
      </c>
      <c r="N94" s="6" t="n">
        <f aca="false">SUM(L94-J94)</f>
        <v>0.166666666664241</v>
      </c>
      <c r="P94" s="0" t="str">
        <f aca="false">IFERROR(__xludf.dummyfunction("""COMPUTED_VALUE"""),"")</f>
        <v/>
      </c>
      <c r="R94" s="0" t="str">
        <f aca="false">IFERROR(__xludf.dummyfunction("""COMPUTED_VALUE"""),"")</f>
        <v/>
      </c>
      <c r="T94" s="6" t="e">
        <f aca="false">SUM(R94-P94)</f>
        <v>#VALUE!</v>
      </c>
      <c r="V94" s="6" t="e">
        <f aca="false">SUM(N94-T94)</f>
        <v>#VALUE!</v>
      </c>
      <c r="X94" s="7"/>
    </row>
    <row r="95" customFormat="false" ht="13.8" hidden="false" customHeight="false" outlineLevel="0" collapsed="false">
      <c r="B95" s="3" t="n">
        <f aca="false">IFERROR(__xludf.dummyfunction("""COMPUTED_VALUE"""),43557.7252462037)</f>
        <v>43557.7252462037</v>
      </c>
      <c r="D95" s="0" t="str">
        <f aca="false">IFERROR(__xludf.dummyfunction("""COMPUTED_VALUE"""),"HOUS.JOH.62960")</f>
        <v>HOUS.JOH.62960</v>
      </c>
      <c r="F95" s="0" t="str">
        <f aca="false">IFERROR(__xludf.dummyfunction("""COMPUTED_VALUE"""),"3/27-4/2")</f>
        <v>3/27-4/2</v>
      </c>
      <c r="H95" s="4" t="n">
        <f aca="false">IFERROR(__xludf.dummyfunction("""COMPUTED_VALUE"""),43557)</f>
        <v>43557</v>
      </c>
      <c r="J95" s="5" t="n">
        <f aca="false">IFERROR(__xludf.dummyfunction("""COMPUTED_VALUE"""),0.291666666664241)</f>
        <v>0.291666666664241</v>
      </c>
      <c r="L95" s="5" t="n">
        <f aca="false">IFERROR(__xludf.dummyfunction("""COMPUTED_VALUE"""),0.625)</f>
        <v>0.625</v>
      </c>
      <c r="N95" s="6" t="n">
        <f aca="false">SUM(L95-J95)</f>
        <v>0.333333333335759</v>
      </c>
      <c r="P95" s="5" t="n">
        <f aca="false">IFERROR(__xludf.dummyfunction("""COMPUTED_VALUE"""),0.5)</f>
        <v>0.5</v>
      </c>
      <c r="R95" s="5" t="n">
        <f aca="false">IFERROR(__xludf.dummyfunction("""COMPUTED_VALUE"""),0.520833333335759)</f>
        <v>0.520833333335759</v>
      </c>
      <c r="T95" s="6" t="n">
        <f aca="false">SUM(R95-P95)</f>
        <v>0.020833333335759</v>
      </c>
      <c r="V95" s="6" t="n">
        <f aca="false">SUM(N95-T95)</f>
        <v>0.3125</v>
      </c>
      <c r="X95" s="7"/>
    </row>
    <row r="96" customFormat="false" ht="13.8" hidden="false" customHeight="false" outlineLevel="0" collapsed="false">
      <c r="B96" s="3" t="n">
        <f aca="false">IFERROR(__xludf.dummyfunction("""COMPUTED_VALUE"""),43557.7254589352)</f>
        <v>43557.7254589352</v>
      </c>
      <c r="D96" s="0" t="str">
        <f aca="false">IFERROR(__xludf.dummyfunction("""COMPUTED_VALUE"""),"HOUS.JOH.62960")</f>
        <v>HOUS.JOH.62960</v>
      </c>
      <c r="F96" s="0" t="str">
        <f aca="false">IFERROR(__xludf.dummyfunction("""COMPUTED_VALUE"""),"3/27-4/2")</f>
        <v>3/27-4/2</v>
      </c>
      <c r="H96" s="4" t="n">
        <f aca="false">IFERROR(__xludf.dummyfunction("""COMPUTED_VALUE"""),43557)</f>
        <v>43557</v>
      </c>
      <c r="J96" s="5" t="n">
        <f aca="false">IFERROR(__xludf.dummyfunction("""COMPUTED_VALUE"""),0.291666666664241)</f>
        <v>0.291666666664241</v>
      </c>
      <c r="L96" s="5" t="n">
        <f aca="false">IFERROR(__xludf.dummyfunction("""COMPUTED_VALUE"""),0.625)</f>
        <v>0.625</v>
      </c>
      <c r="N96" s="6" t="n">
        <f aca="false">SUM(L96-J96)</f>
        <v>0.333333333335759</v>
      </c>
      <c r="P96" s="5" t="n">
        <f aca="false">IFERROR(__xludf.dummyfunction("""COMPUTED_VALUE"""),0.5)</f>
        <v>0.5</v>
      </c>
      <c r="R96" s="5" t="n">
        <f aca="false">IFERROR(__xludf.dummyfunction("""COMPUTED_VALUE"""),0.520833333335759)</f>
        <v>0.520833333335759</v>
      </c>
      <c r="T96" s="6" t="n">
        <f aca="false">SUM(R96-P96)</f>
        <v>0.020833333335759</v>
      </c>
      <c r="V96" s="6" t="n">
        <f aca="false">SUM(N96-T96)</f>
        <v>0.3125</v>
      </c>
      <c r="X96" s="7"/>
    </row>
    <row r="97" customFormat="false" ht="13.8" hidden="false" customHeight="false" outlineLevel="0" collapsed="false">
      <c r="B97" s="3" t="n">
        <f aca="false">IFERROR(__xludf.dummyfunction("""COMPUTED_VALUE"""),43557.7256323032)</f>
        <v>43557.7256323032</v>
      </c>
      <c r="D97" s="0" t="str">
        <f aca="false">IFERROR(__xludf.dummyfunction("""COMPUTED_VALUE"""),"HAVL.JOH.62995")</f>
        <v>HAVL.JOH.62995</v>
      </c>
      <c r="F97" s="0" t="str">
        <f aca="false">IFERROR(__xludf.dummyfunction("""COMPUTED_VALUE"""),"3/27-4/2")</f>
        <v>3/27-4/2</v>
      </c>
      <c r="H97" s="4" t="n">
        <f aca="false">IFERROR(__xludf.dummyfunction("""COMPUTED_VALUE"""),43557)</f>
        <v>43557</v>
      </c>
      <c r="J97" s="5" t="n">
        <f aca="false">IFERROR(__xludf.dummyfunction("""COMPUTED_VALUE"""),0.625)</f>
        <v>0.625</v>
      </c>
      <c r="L97" s="5" t="n">
        <f aca="false">IFERROR(__xludf.dummyfunction("""COMPUTED_VALUE"""),0.729166666664241)</f>
        <v>0.729166666664241</v>
      </c>
      <c r="N97" s="6" t="n">
        <f aca="false">SUM(L97-J97)</f>
        <v>0.104166666664241</v>
      </c>
      <c r="P97" s="0" t="str">
        <f aca="false">IFERROR(__xludf.dummyfunction("""COMPUTED_VALUE"""),"")</f>
        <v/>
      </c>
      <c r="R97" s="0" t="str">
        <f aca="false">IFERROR(__xludf.dummyfunction("""COMPUTED_VALUE"""),"")</f>
        <v/>
      </c>
      <c r="T97" s="6" t="e">
        <f aca="false">SUM(R97-P97)</f>
        <v>#VALUE!</v>
      </c>
      <c r="V97" s="6" t="e">
        <f aca="false">SUM(N97-T97)</f>
        <v>#VALUE!</v>
      </c>
      <c r="X97" s="7"/>
    </row>
    <row r="98" customFormat="false" ht="13.8" hidden="false" customHeight="false" outlineLevel="0" collapsed="false">
      <c r="B98" s="3" t="n">
        <f aca="false">IFERROR(__xludf.dummyfunction("""COMPUTED_VALUE"""),43557.7258335417)</f>
        <v>43557.7258335417</v>
      </c>
      <c r="D98" s="0" t="str">
        <f aca="false">IFERROR(__xludf.dummyfunction("""COMPUTED_VALUE"""),"HAVL.JOH.62995")</f>
        <v>HAVL.JOH.62995</v>
      </c>
      <c r="F98" s="0" t="str">
        <f aca="false">IFERROR(__xludf.dummyfunction("""COMPUTED_VALUE"""),"3/27-4/2")</f>
        <v>3/27-4/2</v>
      </c>
      <c r="H98" s="4" t="n">
        <f aca="false">IFERROR(__xludf.dummyfunction("""COMPUTED_VALUE"""),43557)</f>
        <v>43557</v>
      </c>
      <c r="J98" s="5" t="n">
        <f aca="false">IFERROR(__xludf.dummyfunction("""COMPUTED_VALUE"""),0.625)</f>
        <v>0.625</v>
      </c>
      <c r="L98" s="5" t="n">
        <f aca="false">IFERROR(__xludf.dummyfunction("""COMPUTED_VALUE"""),0.729166666664241)</f>
        <v>0.729166666664241</v>
      </c>
      <c r="N98" s="6" t="n">
        <f aca="false">SUM(L98-J98)</f>
        <v>0.104166666664241</v>
      </c>
      <c r="P98" s="0" t="str">
        <f aca="false">IFERROR(__xludf.dummyfunction("""COMPUTED_VALUE"""),"")</f>
        <v/>
      </c>
      <c r="R98" s="0" t="str">
        <f aca="false">IFERROR(__xludf.dummyfunction("""COMPUTED_VALUE"""),"")</f>
        <v/>
      </c>
      <c r="T98" s="6" t="e">
        <f aca="false">SUM(R98-P98)</f>
        <v>#VALUE!</v>
      </c>
      <c r="V98" s="6" t="e">
        <f aca="false">SUM(N98-T98)</f>
        <v>#VALUE!</v>
      </c>
      <c r="X98" s="7"/>
    </row>
    <row r="99" customFormat="false" ht="13.8" hidden="false" customHeight="false" outlineLevel="0" collapsed="false">
      <c r="B99" s="3" t="n">
        <f aca="false">IFERROR(__xludf.dummyfunction("""COMPUTED_VALUE"""),43557.7260479745)</f>
        <v>43557.7260479745</v>
      </c>
      <c r="D99" s="0" t="str">
        <f aca="false">IFERROR(__xludf.dummyfunction("""COMPUTED_VALUE"""),"HAVL.JOH.62995")</f>
        <v>HAVL.JOH.62995</v>
      </c>
      <c r="F99" s="0" t="str">
        <f aca="false">IFERROR(__xludf.dummyfunction("""COMPUTED_VALUE"""),"3/27-4/2")</f>
        <v>3/27-4/2</v>
      </c>
      <c r="H99" s="4" t="n">
        <f aca="false">IFERROR(__xludf.dummyfunction("""COMPUTED_VALUE"""),43557)</f>
        <v>43557</v>
      </c>
      <c r="J99" s="5" t="n">
        <f aca="false">IFERROR(__xludf.dummyfunction("""COMPUTED_VALUE"""),0.625)</f>
        <v>0.625</v>
      </c>
      <c r="L99" s="5" t="n">
        <f aca="false">IFERROR(__xludf.dummyfunction("""COMPUTED_VALUE"""),0.729166666664241)</f>
        <v>0.729166666664241</v>
      </c>
      <c r="N99" s="6" t="n">
        <f aca="false">SUM(L99-J99)</f>
        <v>0.104166666664241</v>
      </c>
      <c r="P99" s="0" t="str">
        <f aca="false">IFERROR(__xludf.dummyfunction("""COMPUTED_VALUE"""),"")</f>
        <v/>
      </c>
      <c r="R99" s="0" t="str">
        <f aca="false">IFERROR(__xludf.dummyfunction("""COMPUTED_VALUE"""),"")</f>
        <v/>
      </c>
      <c r="T99" s="6" t="e">
        <f aca="false">SUM(R99-P99)</f>
        <v>#VALUE!</v>
      </c>
      <c r="V99" s="6" t="e">
        <f aca="false">SUM(N99-T99)</f>
        <v>#VALUE!</v>
      </c>
      <c r="X99" s="7"/>
    </row>
    <row r="100" customFormat="false" ht="13.8" hidden="false" customHeight="false" outlineLevel="0" collapsed="false">
      <c r="B100" s="3" t="n">
        <f aca="false">IFERROR(__xludf.dummyfunction("""COMPUTED_VALUE"""),43557.7267132523)</f>
        <v>43557.7267132523</v>
      </c>
      <c r="D100" s="0" t="str">
        <f aca="false">IFERROR(__xludf.dummyfunction("""COMPUTED_VALUE"""),"HOUS.JOH.62960")</f>
        <v>HOUS.JOH.62960</v>
      </c>
      <c r="F100" s="0" t="str">
        <f aca="false">IFERROR(__xludf.dummyfunction("""COMPUTED_VALUE"""),"3/27-4/2")</f>
        <v>3/27-4/2</v>
      </c>
      <c r="H100" s="4" t="n">
        <f aca="false">IFERROR(__xludf.dummyfunction("""COMPUTED_VALUE"""),43557)</f>
        <v>43557</v>
      </c>
      <c r="J100" s="5" t="n">
        <f aca="false">IFERROR(__xludf.dummyfunction("""COMPUTED_VALUE"""),0.291666666664241)</f>
        <v>0.291666666664241</v>
      </c>
      <c r="L100" s="5" t="n">
        <f aca="false">IFERROR(__xludf.dummyfunction("""COMPUTED_VALUE"""),0.625)</f>
        <v>0.625</v>
      </c>
      <c r="N100" s="6" t="n">
        <f aca="false">SUM(L100-J100)</f>
        <v>0.333333333335759</v>
      </c>
      <c r="P100" s="5" t="n">
        <f aca="false">IFERROR(__xludf.dummyfunction("""COMPUTED_VALUE"""),0.5)</f>
        <v>0.5</v>
      </c>
      <c r="R100" s="5" t="n">
        <f aca="false">IFERROR(__xludf.dummyfunction("""COMPUTED_VALUE"""),0.520833333335759)</f>
        <v>0.520833333335759</v>
      </c>
      <c r="T100" s="6" t="n">
        <f aca="false">SUM(R100-P100)</f>
        <v>0.020833333335759</v>
      </c>
      <c r="V100" s="6" t="n">
        <f aca="false">SUM(N100-T100)</f>
        <v>0.3125</v>
      </c>
      <c r="X100" s="7"/>
    </row>
    <row r="101" customFormat="false" ht="13.8" hidden="false" customHeight="false" outlineLevel="0" collapsed="false">
      <c r="B101" s="3" t="n">
        <f aca="false">IFERROR(__xludf.dummyfunction("""COMPUTED_VALUE"""),43557.7267318866)</f>
        <v>43557.7267318866</v>
      </c>
      <c r="D101" s="0" t="str">
        <f aca="false">IFERROR(__xludf.dummyfunction("""COMPUTED_VALUE"""),"HOUS.JOH.62960")</f>
        <v>HOUS.JOH.62960</v>
      </c>
      <c r="F101" s="0" t="str">
        <f aca="false">IFERROR(__xludf.dummyfunction("""COMPUTED_VALUE"""),"3/27-4/2")</f>
        <v>3/27-4/2</v>
      </c>
      <c r="H101" s="4" t="n">
        <f aca="false">IFERROR(__xludf.dummyfunction("""COMPUTED_VALUE"""),43557)</f>
        <v>43557</v>
      </c>
      <c r="J101" s="5" t="n">
        <f aca="false">IFERROR(__xludf.dummyfunction("""COMPUTED_VALUE"""),0.291666666664241)</f>
        <v>0.291666666664241</v>
      </c>
      <c r="L101" s="5" t="n">
        <f aca="false">IFERROR(__xludf.dummyfunction("""COMPUTED_VALUE"""),0.625)</f>
        <v>0.625</v>
      </c>
      <c r="N101" s="6" t="n">
        <f aca="false">SUM(L101-J101)</f>
        <v>0.333333333335759</v>
      </c>
      <c r="P101" s="5" t="n">
        <f aca="false">IFERROR(__xludf.dummyfunction("""COMPUTED_VALUE"""),0.5)</f>
        <v>0.5</v>
      </c>
      <c r="R101" s="5" t="n">
        <f aca="false">IFERROR(__xludf.dummyfunction("""COMPUTED_VALUE"""),0.520833333335759)</f>
        <v>0.520833333335759</v>
      </c>
      <c r="T101" s="6" t="n">
        <f aca="false">SUM(R101-P101)</f>
        <v>0.020833333335759</v>
      </c>
      <c r="V101" s="6" t="n">
        <f aca="false">SUM(N101-T101)</f>
        <v>0.3125</v>
      </c>
      <c r="X101" s="7"/>
    </row>
    <row r="102" customFormat="false" ht="13.8" hidden="false" customHeight="false" outlineLevel="0" collapsed="false">
      <c r="B102" s="3" t="n">
        <f aca="false">IFERROR(__xludf.dummyfunction("""COMPUTED_VALUE"""),43557.7269638542)</f>
        <v>43557.7269638542</v>
      </c>
      <c r="D102" s="0" t="str">
        <f aca="false">IFERROR(__xludf.dummyfunction("""COMPUTED_VALUE"""),"HAVL.JOH.62995")</f>
        <v>HAVL.JOH.62995</v>
      </c>
      <c r="F102" s="0" t="str">
        <f aca="false">IFERROR(__xludf.dummyfunction("""COMPUTED_VALUE"""),"3/27-4/2")</f>
        <v>3/27-4/2</v>
      </c>
      <c r="H102" s="4" t="n">
        <f aca="false">IFERROR(__xludf.dummyfunction("""COMPUTED_VALUE"""),43557)</f>
        <v>43557</v>
      </c>
      <c r="J102" s="5" t="n">
        <f aca="false">IFERROR(__xludf.dummyfunction("""COMPUTED_VALUE"""),0.625)</f>
        <v>0.625</v>
      </c>
      <c r="L102" s="5" t="n">
        <f aca="false">IFERROR(__xludf.dummyfunction("""COMPUTED_VALUE"""),0.729166666664241)</f>
        <v>0.729166666664241</v>
      </c>
      <c r="N102" s="6" t="n">
        <f aca="false">SUM(L102-J102)</f>
        <v>0.104166666664241</v>
      </c>
      <c r="P102" s="0" t="str">
        <f aca="false">IFERROR(__xludf.dummyfunction("""COMPUTED_VALUE"""),"")</f>
        <v/>
      </c>
      <c r="R102" s="0" t="str">
        <f aca="false">IFERROR(__xludf.dummyfunction("""COMPUTED_VALUE"""),"")</f>
        <v/>
      </c>
      <c r="T102" s="6" t="e">
        <f aca="false">SUM(R102-P102)</f>
        <v>#VALUE!</v>
      </c>
      <c r="V102" s="6" t="e">
        <f aca="false">SUM(N102-T102)</f>
        <v>#VALUE!</v>
      </c>
      <c r="X102" s="7"/>
    </row>
    <row r="103" customFormat="false" ht="13.8" hidden="false" customHeight="false" outlineLevel="0" collapsed="false">
      <c r="B103" s="3" t="n">
        <f aca="false">IFERROR(__xludf.dummyfunction("""COMPUTED_VALUE"""),43574.4413235764)</f>
        <v>43574.4413235764</v>
      </c>
      <c r="D103" s="0" t="str">
        <f aca="false">IFERROR(__xludf.dummyfunction("""COMPUTED_VALUE"""),"Office")</f>
        <v>Office</v>
      </c>
      <c r="F103" s="0" t="str">
        <f aca="false">IFERROR(__xludf.dummyfunction("""COMPUTED_VALUE"""),"4/10-4/16")</f>
        <v>4/10-4/16</v>
      </c>
      <c r="H103" s="4" t="n">
        <f aca="false">IFERROR(__xludf.dummyfunction("""COMPUTED_VALUE"""),43565)</f>
        <v>43565</v>
      </c>
      <c r="J103" s="5" t="n">
        <f aca="false">IFERROR(__xludf.dummyfunction("""COMPUTED_VALUE"""),0.5)</f>
        <v>0.5</v>
      </c>
      <c r="L103" s="5" t="n">
        <f aca="false">IFERROR(__xludf.dummyfunction("""COMPUTED_VALUE"""),0.729166666664241)</f>
        <v>0.729166666664241</v>
      </c>
      <c r="N103" s="6" t="n">
        <f aca="false">SUM(L103-J103)</f>
        <v>0.229166666664241</v>
      </c>
      <c r="P103" s="0" t="str">
        <f aca="false">IFERROR(__xludf.dummyfunction("""COMPUTED_VALUE"""),"")</f>
        <v/>
      </c>
      <c r="R103" s="0" t="str">
        <f aca="false">IFERROR(__xludf.dummyfunction("""COMPUTED_VALUE"""),"")</f>
        <v/>
      </c>
      <c r="T103" s="6" t="e">
        <f aca="false">SUM(R103-P103)</f>
        <v>#VALUE!</v>
      </c>
      <c r="V103" s="6" t="e">
        <f aca="false">SUM(N103-T103)</f>
        <v>#VALUE!</v>
      </c>
      <c r="X103" s="7"/>
    </row>
    <row r="104" customFormat="false" ht="13.8" hidden="false" customHeight="false" outlineLevel="0" collapsed="false">
      <c r="B104" s="3" t="n">
        <f aca="false">IFERROR(__xludf.dummyfunction("""COMPUTED_VALUE"""),43564.7050542014)</f>
        <v>43564.7050542014</v>
      </c>
      <c r="D104" s="0" t="str">
        <f aca="false">IFERROR(__xludf.dummyfunction("""COMPUTED_VALUE"""),"RENZ.KAR.62958")</f>
        <v>RENZ.KAR.62958</v>
      </c>
      <c r="F104" s="0" t="str">
        <f aca="false">IFERROR(__xludf.dummyfunction("""COMPUTED_VALUE"""),"4/3-4/9")</f>
        <v>4/3-4/9</v>
      </c>
      <c r="H104" s="4" t="n">
        <f aca="false">IFERROR(__xludf.dummyfunction("""COMPUTED_VALUE"""),43564)</f>
        <v>43564</v>
      </c>
      <c r="J104" s="5" t="n">
        <f aca="false">IFERROR(__xludf.dummyfunction("""COMPUTED_VALUE"""),0.34375)</f>
        <v>0.34375</v>
      </c>
      <c r="L104" s="5" t="n">
        <f aca="false">IFERROR(__xludf.dummyfunction("""COMPUTED_VALUE"""),0.395833333335759)</f>
        <v>0.395833333335759</v>
      </c>
      <c r="N104" s="6" t="n">
        <f aca="false">SUM(L104-J104)</f>
        <v>0.052083333335759</v>
      </c>
      <c r="P104" s="0" t="str">
        <f aca="false">IFERROR(__xludf.dummyfunction("""COMPUTED_VALUE"""),"")</f>
        <v/>
      </c>
      <c r="R104" s="0" t="str">
        <f aca="false">IFERROR(__xludf.dummyfunction("""COMPUTED_VALUE"""),"")</f>
        <v/>
      </c>
      <c r="T104" s="6" t="e">
        <f aca="false">SUM(R104-P104)</f>
        <v>#VALUE!</v>
      </c>
      <c r="V104" s="6" t="e">
        <f aca="false">SUM(N104-T104)</f>
        <v>#VALUE!</v>
      </c>
      <c r="X104" s="7"/>
    </row>
    <row r="105" customFormat="false" ht="13.8" hidden="false" customHeight="false" outlineLevel="0" collapsed="false">
      <c r="B105" s="3" t="n">
        <f aca="false">IFERROR(__xludf.dummyfunction("""COMPUTED_VALUE"""),43556.7320865394)</f>
        <v>43556.7320865394</v>
      </c>
      <c r="D105" s="0" t="str">
        <f aca="false">IFERROR(__xludf.dummyfunction("""COMPUTED_VALUE"""),"HOUS.JOH.62960")</f>
        <v>HOUS.JOH.62960</v>
      </c>
      <c r="F105" s="0" t="str">
        <f aca="false">IFERROR(__xludf.dummyfunction("""COMPUTED_VALUE"""),"3/27-4/2")</f>
        <v>3/27-4/2</v>
      </c>
      <c r="H105" s="4" t="n">
        <f aca="false">IFERROR(__xludf.dummyfunction("""COMPUTED_VALUE"""),43556)</f>
        <v>43556</v>
      </c>
      <c r="J105" s="5" t="n">
        <f aca="false">IFERROR(__xludf.dummyfunction("""COMPUTED_VALUE"""),0.291666666664241)</f>
        <v>0.291666666664241</v>
      </c>
      <c r="L105" s="5" t="n">
        <f aca="false">IFERROR(__xludf.dummyfunction("""COMPUTED_VALUE"""),0.729166666664241)</f>
        <v>0.729166666664241</v>
      </c>
      <c r="N105" s="6" t="n">
        <f aca="false">SUM(L105-J105)</f>
        <v>0.4375</v>
      </c>
      <c r="P105" s="5" t="n">
        <f aca="false">IFERROR(__xludf.dummyfunction("""COMPUTED_VALUE"""),0.5)</f>
        <v>0.5</v>
      </c>
      <c r="R105" s="5" t="n">
        <f aca="false">IFERROR(__xludf.dummyfunction("""COMPUTED_VALUE"""),0.520833333335759)</f>
        <v>0.520833333335759</v>
      </c>
      <c r="T105" s="6" t="n">
        <f aca="false">SUM(R105-P105)</f>
        <v>0.020833333335759</v>
      </c>
      <c r="V105" s="6" t="n">
        <f aca="false">SUM(N105-T105)</f>
        <v>0.416666666664241</v>
      </c>
      <c r="X105" s="7"/>
    </row>
    <row r="106" customFormat="false" ht="13.8" hidden="false" customHeight="false" outlineLevel="0" collapsed="false">
      <c r="B106" s="3" t="n">
        <f aca="false">IFERROR(__xludf.dummyfunction("""COMPUTED_VALUE"""),43556.732241331)</f>
        <v>43556.732241331</v>
      </c>
      <c r="D106" s="0" t="str">
        <f aca="false">IFERROR(__xludf.dummyfunction("""COMPUTED_VALUE"""),"HOUS.JOH.62960")</f>
        <v>HOUS.JOH.62960</v>
      </c>
      <c r="F106" s="0" t="str">
        <f aca="false">IFERROR(__xludf.dummyfunction("""COMPUTED_VALUE"""),"3/27-4/2")</f>
        <v>3/27-4/2</v>
      </c>
      <c r="H106" s="4" t="n">
        <f aca="false">IFERROR(__xludf.dummyfunction("""COMPUTED_VALUE"""),43556)</f>
        <v>43556</v>
      </c>
      <c r="J106" s="5" t="n">
        <f aca="false">IFERROR(__xludf.dummyfunction("""COMPUTED_VALUE"""),0.291666666664241)</f>
        <v>0.291666666664241</v>
      </c>
      <c r="L106" s="5" t="n">
        <f aca="false">IFERROR(__xludf.dummyfunction("""COMPUTED_VALUE"""),0.729166666664241)</f>
        <v>0.729166666664241</v>
      </c>
      <c r="N106" s="6" t="n">
        <f aca="false">SUM(L106-J106)</f>
        <v>0.4375</v>
      </c>
      <c r="P106" s="5" t="n">
        <f aca="false">IFERROR(__xludf.dummyfunction("""COMPUTED_VALUE"""),0.5)</f>
        <v>0.5</v>
      </c>
      <c r="R106" s="5" t="n">
        <f aca="false">IFERROR(__xludf.dummyfunction("""COMPUTED_VALUE"""),0.520833333335759)</f>
        <v>0.520833333335759</v>
      </c>
      <c r="T106" s="6" t="n">
        <f aca="false">SUM(R106-P106)</f>
        <v>0.020833333335759</v>
      </c>
      <c r="V106" s="6" t="n">
        <f aca="false">SUM(N106-T106)</f>
        <v>0.416666666664241</v>
      </c>
      <c r="X106" s="7"/>
    </row>
    <row r="107" customFormat="false" ht="13.8" hidden="false" customHeight="false" outlineLevel="0" collapsed="false">
      <c r="B107" s="3" t="n">
        <f aca="false">IFERROR(__xludf.dummyfunction("""COMPUTED_VALUE"""),43556.732880544)</f>
        <v>43556.732880544</v>
      </c>
      <c r="D107" s="0" t="str">
        <f aca="false">IFERROR(__xludf.dummyfunction("""COMPUTED_VALUE"""),"HOUS.JOH.62960")</f>
        <v>HOUS.JOH.62960</v>
      </c>
      <c r="F107" s="0" t="str">
        <f aca="false">IFERROR(__xludf.dummyfunction("""COMPUTED_VALUE"""),"3/27-4/2")</f>
        <v>3/27-4/2</v>
      </c>
      <c r="H107" s="4" t="n">
        <f aca="false">IFERROR(__xludf.dummyfunction("""COMPUTED_VALUE"""),43556)</f>
        <v>43556</v>
      </c>
      <c r="J107" s="5" t="n">
        <f aca="false">IFERROR(__xludf.dummyfunction("""COMPUTED_VALUE"""),0.291666666664241)</f>
        <v>0.291666666664241</v>
      </c>
      <c r="L107" s="5" t="n">
        <f aca="false">IFERROR(__xludf.dummyfunction("""COMPUTED_VALUE"""),0.729166666664241)</f>
        <v>0.729166666664241</v>
      </c>
      <c r="N107" s="6" t="n">
        <f aca="false">SUM(L107-J107)</f>
        <v>0.4375</v>
      </c>
      <c r="P107" s="5" t="n">
        <f aca="false">IFERROR(__xludf.dummyfunction("""COMPUTED_VALUE"""),0.5)</f>
        <v>0.5</v>
      </c>
      <c r="R107" s="5" t="n">
        <f aca="false">IFERROR(__xludf.dummyfunction("""COMPUTED_VALUE"""),0.520833333335759)</f>
        <v>0.520833333335759</v>
      </c>
      <c r="T107" s="6" t="n">
        <f aca="false">SUM(R107-P107)</f>
        <v>0.020833333335759</v>
      </c>
      <c r="V107" s="6" t="n">
        <f aca="false">SUM(N107-T107)</f>
        <v>0.416666666664241</v>
      </c>
      <c r="X107" s="7"/>
    </row>
    <row r="108" customFormat="false" ht="13.8" hidden="false" customHeight="false" outlineLevel="0" collapsed="false">
      <c r="B108" s="3" t="n">
        <f aca="false">IFERROR(__xludf.dummyfunction("""COMPUTED_VALUE"""),43556.7333651157)</f>
        <v>43556.7333651157</v>
      </c>
      <c r="D108" s="0" t="str">
        <f aca="false">IFERROR(__xludf.dummyfunction("""COMPUTED_VALUE"""),"HOUS.JOH.62960")</f>
        <v>HOUS.JOH.62960</v>
      </c>
      <c r="F108" s="0" t="str">
        <f aca="false">IFERROR(__xludf.dummyfunction("""COMPUTED_VALUE"""),"3/27-4/2")</f>
        <v>3/27-4/2</v>
      </c>
      <c r="H108" s="4" t="n">
        <f aca="false">IFERROR(__xludf.dummyfunction("""COMPUTED_VALUE"""),43556)</f>
        <v>43556</v>
      </c>
      <c r="J108" s="5" t="n">
        <f aca="false">IFERROR(__xludf.dummyfunction("""COMPUTED_VALUE"""),0.291666666664241)</f>
        <v>0.291666666664241</v>
      </c>
      <c r="L108" s="5" t="n">
        <f aca="false">IFERROR(__xludf.dummyfunction("""COMPUTED_VALUE"""),0.729166666664241)</f>
        <v>0.729166666664241</v>
      </c>
      <c r="N108" s="6" t="n">
        <f aca="false">SUM(L108-J108)</f>
        <v>0.4375</v>
      </c>
      <c r="P108" s="5" t="n">
        <f aca="false">IFERROR(__xludf.dummyfunction("""COMPUTED_VALUE"""),0.5)</f>
        <v>0.5</v>
      </c>
      <c r="R108" s="5" t="n">
        <f aca="false">IFERROR(__xludf.dummyfunction("""COMPUTED_VALUE"""),0.520833333335759)</f>
        <v>0.520833333335759</v>
      </c>
      <c r="T108" s="6" t="n">
        <f aca="false">SUM(R108-P108)</f>
        <v>0.020833333335759</v>
      </c>
      <c r="V108" s="6" t="n">
        <f aca="false">SUM(N108-T108)</f>
        <v>0.416666666664241</v>
      </c>
      <c r="X108" s="7"/>
    </row>
    <row r="109" customFormat="false" ht="13.8" hidden="false" customHeight="false" outlineLevel="0" collapsed="false">
      <c r="B109" s="3" t="n">
        <f aca="false">IFERROR(__xludf.dummyfunction("""COMPUTED_VALUE"""),43564.7055663079)</f>
        <v>43564.7055663079</v>
      </c>
      <c r="D109" s="0" t="str">
        <f aca="false">IFERROR(__xludf.dummyfunction("""COMPUTED_VALUE"""),"Office")</f>
        <v>Office</v>
      </c>
      <c r="F109" s="0" t="str">
        <f aca="false">IFERROR(__xludf.dummyfunction("""COMPUTED_VALUE"""),"4/3-4/9")</f>
        <v>4/3-4/9</v>
      </c>
      <c r="H109" s="4" t="n">
        <f aca="false">IFERROR(__xludf.dummyfunction("""COMPUTED_VALUE"""),43564)</f>
        <v>43564</v>
      </c>
      <c r="J109" s="5" t="n">
        <f aca="false">IFERROR(__xludf.dummyfunction("""COMPUTED_VALUE"""),0.395833333335759)</f>
        <v>0.395833333335759</v>
      </c>
      <c r="L109" s="5" t="n">
        <f aca="false">IFERROR(__xludf.dummyfunction("""COMPUTED_VALUE"""),0.729166666664241)</f>
        <v>0.729166666664241</v>
      </c>
      <c r="N109" s="6" t="n">
        <f aca="false">SUM(L109-J109)</f>
        <v>0.333333333328482</v>
      </c>
      <c r="P109" s="5" t="n">
        <f aca="false">IFERROR(__xludf.dummyfunction("""COMPUTED_VALUE"""),0.5)</f>
        <v>0.5</v>
      </c>
      <c r="R109" s="5" t="n">
        <f aca="false">IFERROR(__xludf.dummyfunction("""COMPUTED_VALUE"""),0.520833333335759)</f>
        <v>0.520833333335759</v>
      </c>
      <c r="T109" s="6" t="n">
        <f aca="false">SUM(R109-P109)</f>
        <v>0.020833333335759</v>
      </c>
      <c r="V109" s="6" t="n">
        <f aca="false">SUM(N109-T109)</f>
        <v>0.312499999992724</v>
      </c>
      <c r="X109" s="7"/>
    </row>
    <row r="110" customFormat="false" ht="13.8" hidden="false" customHeight="false" outlineLevel="0" collapsed="false">
      <c r="B110" s="3" t="n">
        <f aca="false">IFERROR(__xludf.dummyfunction("""COMPUTED_VALUE"""),43580.7111815856)</f>
        <v>43580.7111815856</v>
      </c>
      <c r="D110" s="0" t="str">
        <f aca="false">IFERROR(__xludf.dummyfunction("""COMPUTED_VALUE"""),"AES HQ")</f>
        <v>AES HQ</v>
      </c>
      <c r="F110" s="0" t="str">
        <f aca="false">IFERROR(__xludf.dummyfunction("""COMPUTED_VALUE"""),"4/24-4/30")</f>
        <v>4/24-4/30</v>
      </c>
      <c r="H110" s="4" t="n">
        <f aca="false">IFERROR(__xludf.dummyfunction("""COMPUTED_VALUE"""),43580)</f>
        <v>43580</v>
      </c>
      <c r="J110" s="5" t="n">
        <f aca="false">IFERROR(__xludf.dummyfunction("""COMPUTED_VALUE"""),0.3125)</f>
        <v>0.3125</v>
      </c>
      <c r="L110" s="5" t="n">
        <f aca="false">IFERROR(__xludf.dummyfunction("""COMPUTED_VALUE"""),0.708333333335759)</f>
        <v>0.708333333335759</v>
      </c>
      <c r="N110" s="6" t="n">
        <f aca="false">SUM(L110-J110)</f>
        <v>0.395833333335759</v>
      </c>
      <c r="P110" s="5" t="n">
        <f aca="false">IFERROR(__xludf.dummyfunction("""COMPUTED_VALUE"""),0.5)</f>
        <v>0.5</v>
      </c>
      <c r="R110" s="5" t="n">
        <f aca="false">IFERROR(__xludf.dummyfunction("""COMPUTED_VALUE"""),0.520833333335759)</f>
        <v>0.520833333335759</v>
      </c>
      <c r="T110" s="6" t="n">
        <f aca="false">SUM(R110-P110)</f>
        <v>0.020833333335759</v>
      </c>
      <c r="V110" s="6" t="n">
        <f aca="false">SUM(N110-T110)</f>
        <v>0.375</v>
      </c>
      <c r="X110" s="7"/>
    </row>
    <row r="111" customFormat="false" ht="13.8" hidden="false" customHeight="false" outlineLevel="0" collapsed="false">
      <c r="B111" s="3" t="n">
        <f aca="false">IFERROR(__xludf.dummyfunction("""COMPUTED_VALUE"""),43581.6587543634)</f>
        <v>43581.6587543634</v>
      </c>
      <c r="D111" s="0" t="str">
        <f aca="false">IFERROR(__xludf.dummyfunction("""COMPUTED_VALUE"""),"BLUM.LAW.62959")</f>
        <v>BLUM.LAW.62959</v>
      </c>
      <c r="F111" s="0" t="str">
        <f aca="false">IFERROR(__xludf.dummyfunction("""COMPUTED_VALUE"""),"4/24-4/30")</f>
        <v>4/24-4/30</v>
      </c>
      <c r="H111" s="4" t="n">
        <f aca="false">IFERROR(__xludf.dummyfunction("""COMPUTED_VALUE"""),43581)</f>
        <v>43581</v>
      </c>
      <c r="J111" s="5" t="n">
        <f aca="false">IFERROR(__xludf.dummyfunction("""COMPUTED_VALUE"""),0.291666666664241)</f>
        <v>0.291666666664241</v>
      </c>
      <c r="L111" s="5" t="n">
        <f aca="false">IFERROR(__xludf.dummyfunction("""COMPUTED_VALUE"""),0.65625)</f>
        <v>0.65625</v>
      </c>
      <c r="N111" s="6" t="n">
        <f aca="false">SUM(L111-J111)</f>
        <v>0.364583333335759</v>
      </c>
      <c r="P111" s="5" t="n">
        <f aca="false">IFERROR(__xludf.dummyfunction("""COMPUTED_VALUE"""),0.5)</f>
        <v>0.5</v>
      </c>
      <c r="R111" s="5" t="n">
        <f aca="false">IFERROR(__xludf.dummyfunction("""COMPUTED_VALUE"""),0.520833333335759)</f>
        <v>0.520833333335759</v>
      </c>
      <c r="T111" s="6" t="n">
        <f aca="false">SUM(R111-P111)</f>
        <v>0.020833333335759</v>
      </c>
      <c r="V111" s="6" t="n">
        <f aca="false">SUM(N111-T111)</f>
        <v>0.34375</v>
      </c>
      <c r="X111" s="7"/>
    </row>
    <row r="112" customFormat="false" ht="13.8" hidden="false" customHeight="false" outlineLevel="0" collapsed="false">
      <c r="B112" s="3" t="n">
        <f aca="false">IFERROR(__xludf.dummyfunction("""COMPUTED_VALUE"""),43581.6588567014)</f>
        <v>43581.6588567014</v>
      </c>
      <c r="D112" s="0" t="str">
        <f aca="false">IFERROR(__xludf.dummyfunction("""COMPUTED_VALUE"""),"BLUM.LAW.62959")</f>
        <v>BLUM.LAW.62959</v>
      </c>
      <c r="F112" s="0" t="str">
        <f aca="false">IFERROR(__xludf.dummyfunction("""COMPUTED_VALUE"""),"4/24-4/30")</f>
        <v>4/24-4/30</v>
      </c>
      <c r="H112" s="4" t="n">
        <f aca="false">IFERROR(__xludf.dummyfunction("""COMPUTED_VALUE"""),43581)</f>
        <v>43581</v>
      </c>
      <c r="J112" s="5" t="n">
        <f aca="false">IFERROR(__xludf.dummyfunction("""COMPUTED_VALUE"""),0.291666666664241)</f>
        <v>0.291666666664241</v>
      </c>
      <c r="L112" s="5" t="n">
        <f aca="false">IFERROR(__xludf.dummyfunction("""COMPUTED_VALUE"""),0.65625)</f>
        <v>0.65625</v>
      </c>
      <c r="N112" s="6" t="n">
        <f aca="false">SUM(L112-J112)</f>
        <v>0.364583333335759</v>
      </c>
      <c r="P112" s="5" t="n">
        <f aca="false">IFERROR(__xludf.dummyfunction("""COMPUTED_VALUE"""),0.5)</f>
        <v>0.5</v>
      </c>
      <c r="R112" s="5" t="n">
        <f aca="false">IFERROR(__xludf.dummyfunction("""COMPUTED_VALUE"""),0.520833333335759)</f>
        <v>0.520833333335759</v>
      </c>
      <c r="T112" s="6" t="n">
        <f aca="false">SUM(R112-P112)</f>
        <v>0.020833333335759</v>
      </c>
      <c r="V112" s="6" t="n">
        <f aca="false">SUM(N112-T112)</f>
        <v>0.34375</v>
      </c>
      <c r="X112" s="7"/>
    </row>
    <row r="113" customFormat="false" ht="13.8" hidden="false" customHeight="false" outlineLevel="0" collapsed="false">
      <c r="B113" s="3" t="n">
        <f aca="false">IFERROR(__xludf.dummyfunction("""COMPUTED_VALUE"""),43581.6593183333)</f>
        <v>43581.6593183333</v>
      </c>
      <c r="D113" s="0" t="str">
        <f aca="false">IFERROR(__xludf.dummyfunction("""COMPUTED_VALUE"""),"BLUM.LAW.62959")</f>
        <v>BLUM.LAW.62959</v>
      </c>
      <c r="F113" s="0" t="str">
        <f aca="false">IFERROR(__xludf.dummyfunction("""COMPUTED_VALUE"""),"4/24-4/30")</f>
        <v>4/24-4/30</v>
      </c>
      <c r="H113" s="4" t="n">
        <f aca="false">IFERROR(__xludf.dummyfunction("""COMPUTED_VALUE"""),43581)</f>
        <v>43581</v>
      </c>
      <c r="J113" s="5" t="n">
        <f aca="false">IFERROR(__xludf.dummyfunction("""COMPUTED_VALUE"""),0.291666666664241)</f>
        <v>0.291666666664241</v>
      </c>
      <c r="L113" s="5" t="n">
        <f aca="false">IFERROR(__xludf.dummyfunction("""COMPUTED_VALUE"""),0.666666666664241)</f>
        <v>0.666666666664241</v>
      </c>
      <c r="N113" s="6" t="n">
        <f aca="false">SUM(L113-J113)</f>
        <v>0.375</v>
      </c>
      <c r="P113" s="5" t="n">
        <f aca="false">IFERROR(__xludf.dummyfunction("""COMPUTED_VALUE"""),0.5)</f>
        <v>0.5</v>
      </c>
      <c r="R113" s="5" t="n">
        <f aca="false">IFERROR(__xludf.dummyfunction("""COMPUTED_VALUE"""),0.520833333335759)</f>
        <v>0.520833333335759</v>
      </c>
      <c r="T113" s="6" t="n">
        <f aca="false">SUM(R113-P113)</f>
        <v>0.020833333335759</v>
      </c>
      <c r="V113" s="6" t="n">
        <f aca="false">SUM(N113-T113)</f>
        <v>0.354166666664241</v>
      </c>
      <c r="X113" s="7"/>
    </row>
    <row r="114" customFormat="false" ht="13.8" hidden="false" customHeight="false" outlineLevel="0" collapsed="false">
      <c r="B114" s="3" t="n">
        <f aca="false">IFERROR(__xludf.dummyfunction("""COMPUTED_VALUE"""),43581.6692907986)</f>
        <v>43581.6692907986</v>
      </c>
      <c r="D114" s="0" t="str">
        <f aca="false">IFERROR(__xludf.dummyfunction("""COMPUTED_VALUE"""),"BLUM.LAW.62959")</f>
        <v>BLUM.LAW.62959</v>
      </c>
      <c r="F114" s="0" t="str">
        <f aca="false">IFERROR(__xludf.dummyfunction("""COMPUTED_VALUE"""),"4/24-4/30")</f>
        <v>4/24-4/30</v>
      </c>
      <c r="H114" s="4" t="n">
        <f aca="false">IFERROR(__xludf.dummyfunction("""COMPUTED_VALUE"""),43581)</f>
        <v>43581</v>
      </c>
      <c r="J114" s="5" t="n">
        <f aca="false">IFERROR(__xludf.dummyfunction("""COMPUTED_VALUE"""),0.291666666664241)</f>
        <v>0.291666666664241</v>
      </c>
      <c r="L114" s="5" t="n">
        <f aca="false">IFERROR(__xludf.dummyfunction("""COMPUTED_VALUE"""),0.666666666664241)</f>
        <v>0.666666666664241</v>
      </c>
      <c r="N114" s="6" t="n">
        <f aca="false">SUM(L114-J114)</f>
        <v>0.375</v>
      </c>
      <c r="P114" s="5" t="n">
        <f aca="false">IFERROR(__xludf.dummyfunction("""COMPUTED_VALUE"""),0.5)</f>
        <v>0.5</v>
      </c>
      <c r="R114" s="5" t="n">
        <f aca="false">IFERROR(__xludf.dummyfunction("""COMPUTED_VALUE"""),0.520833333335759)</f>
        <v>0.520833333335759</v>
      </c>
      <c r="T114" s="6" t="n">
        <f aca="false">SUM(R114-P114)</f>
        <v>0.020833333335759</v>
      </c>
      <c r="V114" s="6" t="n">
        <f aca="false">SUM(N114-T114)</f>
        <v>0.354166666664241</v>
      </c>
      <c r="X114" s="7"/>
    </row>
    <row r="115" customFormat="false" ht="13.8" hidden="false" customHeight="false" outlineLevel="0" collapsed="false">
      <c r="B115" s="3" t="n">
        <f aca="false">IFERROR(__xludf.dummyfunction("""COMPUTED_VALUE"""),43587.6761444213)</f>
        <v>43587.6761444213</v>
      </c>
      <c r="D115" s="0" t="str">
        <f aca="false">IFERROR(__xludf.dummyfunction("""COMPUTED_VALUE"""),"Office")</f>
        <v>Office</v>
      </c>
      <c r="F115" s="0" t="str">
        <f aca="false">IFERROR(__xludf.dummyfunction("""COMPUTED_VALUE"""),"5/1-5/7")</f>
        <v>5/1-5/7</v>
      </c>
      <c r="H115" s="4" t="n">
        <f aca="false">IFERROR(__xludf.dummyfunction("""COMPUTED_VALUE"""),43587)</f>
        <v>43587</v>
      </c>
      <c r="J115" s="5" t="n">
        <f aca="false">IFERROR(__xludf.dummyfunction("""COMPUTED_VALUE"""),0.291666666664241)</f>
        <v>0.291666666664241</v>
      </c>
      <c r="L115" s="5" t="n">
        <f aca="false">IFERROR(__xludf.dummyfunction("""COMPUTED_VALUE"""),0.75)</f>
        <v>0.75</v>
      </c>
      <c r="N115" s="6" t="n">
        <f aca="false">SUM(L115-J115)</f>
        <v>0.458333333335759</v>
      </c>
      <c r="P115" s="0" t="str">
        <f aca="false">IFERROR(__xludf.dummyfunction("""COMPUTED_VALUE"""),"")</f>
        <v/>
      </c>
      <c r="R115" s="0" t="str">
        <f aca="false">IFERROR(__xludf.dummyfunction("""COMPUTED_VALUE"""),"")</f>
        <v/>
      </c>
      <c r="T115" s="6" t="e">
        <f aca="false">SUM(R115-P115)</f>
        <v>#VALUE!</v>
      </c>
      <c r="V115" s="6" t="e">
        <f aca="false">SUM(N115-T115)</f>
        <v>#VALUE!</v>
      </c>
      <c r="X115" s="7"/>
    </row>
    <row r="116" customFormat="false" ht="13.8" hidden="false" customHeight="false" outlineLevel="0" collapsed="false">
      <c r="B116" s="3" t="n">
        <f aca="false">IFERROR(__xludf.dummyfunction("""COMPUTED_VALUE"""),43587.7188693403)</f>
        <v>43587.7188693403</v>
      </c>
      <c r="D116" s="0" t="str">
        <f aca="false">IFERROR(__xludf.dummyfunction("""COMPUTED_VALUE"""),"Office")</f>
        <v>Office</v>
      </c>
      <c r="F116" s="0" t="str">
        <f aca="false">IFERROR(__xludf.dummyfunction("""COMPUTED_VALUE"""),"5/1-5/7")</f>
        <v>5/1-5/7</v>
      </c>
      <c r="H116" s="4" t="n">
        <f aca="false">IFERROR(__xludf.dummyfunction("""COMPUTED_VALUE"""),43587)</f>
        <v>43587</v>
      </c>
      <c r="J116" s="5" t="n">
        <f aca="false">IFERROR(__xludf.dummyfunction("""COMPUTED_VALUE"""),0.375)</f>
        <v>0.375</v>
      </c>
      <c r="L116" s="5" t="n">
        <f aca="false">IFERROR(__xludf.dummyfunction("""COMPUTED_VALUE"""),0.71875)</f>
        <v>0.71875</v>
      </c>
      <c r="N116" s="6" t="n">
        <f aca="false">SUM(L116-J116)</f>
        <v>0.34375</v>
      </c>
      <c r="P116" s="5" t="n">
        <f aca="false">IFERROR(__xludf.dummyfunction("""COMPUTED_VALUE"""),0.5)</f>
        <v>0.5</v>
      </c>
      <c r="R116" s="5" t="n">
        <f aca="false">IFERROR(__xludf.dummyfunction("""COMPUTED_VALUE"""),0.520833333335759)</f>
        <v>0.520833333335759</v>
      </c>
      <c r="T116" s="6" t="n">
        <f aca="false">SUM(R116-P116)</f>
        <v>0.020833333335759</v>
      </c>
      <c r="V116" s="6" t="n">
        <f aca="false">SUM(N116-T116)</f>
        <v>0.322916666664241</v>
      </c>
      <c r="X116" s="7"/>
    </row>
    <row r="117" customFormat="false" ht="13.8" hidden="false" customHeight="false" outlineLevel="0" collapsed="false">
      <c r="B117" s="3" t="n">
        <f aca="false">IFERROR(__xludf.dummyfunction("""COMPUTED_VALUE"""),43587.733255)</f>
        <v>43587.733255</v>
      </c>
      <c r="D117" s="0" t="str">
        <f aca="false">IFERROR(__xludf.dummyfunction("""COMPUTED_VALUE"""),"Office")</f>
        <v>Office</v>
      </c>
      <c r="F117" s="0" t="str">
        <f aca="false">IFERROR(__xludf.dummyfunction("""COMPUTED_VALUE"""),"5/1-5/7")</f>
        <v>5/1-5/7</v>
      </c>
      <c r="H117" s="4" t="n">
        <f aca="false">IFERROR(__xludf.dummyfunction("""COMPUTED_VALUE"""),43587)</f>
        <v>43587</v>
      </c>
      <c r="J117" s="5" t="n">
        <f aca="false">IFERROR(__xludf.dummyfunction("""COMPUTED_VALUE"""),0.583333333335759)</f>
        <v>0.583333333335759</v>
      </c>
      <c r="L117" s="5" t="n">
        <f aca="false">IFERROR(__xludf.dummyfunction("""COMPUTED_VALUE"""),0.732638888890506)</f>
        <v>0.732638888890506</v>
      </c>
      <c r="N117" s="6" t="n">
        <f aca="false">SUM(L117-J117)</f>
        <v>0.149305555554747</v>
      </c>
      <c r="P117" s="0" t="str">
        <f aca="false">IFERROR(__xludf.dummyfunction("""COMPUTED_VALUE"""),"")</f>
        <v/>
      </c>
      <c r="R117" s="0" t="str">
        <f aca="false">IFERROR(__xludf.dummyfunction("""COMPUTED_VALUE"""),"")</f>
        <v/>
      </c>
      <c r="T117" s="6" t="e">
        <f aca="false">SUM(R117-P117)</f>
        <v>#VALUE!</v>
      </c>
      <c r="V117" s="6" t="e">
        <f aca="false">SUM(N117-T117)</f>
        <v>#VALUE!</v>
      </c>
      <c r="X117" s="7"/>
    </row>
    <row r="118" customFormat="false" ht="13.8" hidden="false" customHeight="false" outlineLevel="0" collapsed="false">
      <c r="B118" s="3" t="n">
        <f aca="false">IFERROR(__xludf.dummyfunction("""COMPUTED_VALUE"""),43584.7265462731)</f>
        <v>43584.7265462731</v>
      </c>
      <c r="D118" s="0" t="str">
        <f aca="false">IFERROR(__xludf.dummyfunction("""COMPUTED_VALUE"""),"BURN.BRI.62886")</f>
        <v>BURN.BRI.62886</v>
      </c>
      <c r="F118" s="0" t="str">
        <f aca="false">IFERROR(__xludf.dummyfunction("""COMPUTED_VALUE"""),"4/24-4/30")</f>
        <v>4/24-4/30</v>
      </c>
      <c r="H118" s="4" t="n">
        <f aca="false">IFERROR(__xludf.dummyfunction("""COMPUTED_VALUE"""),43584)</f>
        <v>43584</v>
      </c>
      <c r="J118" s="5" t="n">
        <f aca="false">IFERROR(__xludf.dummyfunction("""COMPUTED_VALUE"""),0.291666666664241)</f>
        <v>0.291666666664241</v>
      </c>
      <c r="L118" s="5" t="n">
        <f aca="false">IFERROR(__xludf.dummyfunction("""COMPUTED_VALUE"""),0.729166666664241)</f>
        <v>0.729166666664241</v>
      </c>
      <c r="N118" s="6" t="n">
        <f aca="false">SUM(L118-J118)</f>
        <v>0.4375</v>
      </c>
      <c r="P118" s="5" t="n">
        <f aca="false">IFERROR(__xludf.dummyfunction("""COMPUTED_VALUE"""),0.5)</f>
        <v>0.5</v>
      </c>
      <c r="R118" s="5" t="n">
        <f aca="false">IFERROR(__xludf.dummyfunction("""COMPUTED_VALUE"""),0.520833333335759)</f>
        <v>0.520833333335759</v>
      </c>
      <c r="T118" s="6" t="n">
        <f aca="false">SUM(R118-P118)</f>
        <v>0.020833333335759</v>
      </c>
      <c r="V118" s="6" t="n">
        <f aca="false">SUM(N118-T118)</f>
        <v>0.416666666664241</v>
      </c>
      <c r="X118" s="7"/>
    </row>
    <row r="119" customFormat="false" ht="13.8" hidden="false" customHeight="false" outlineLevel="0" collapsed="false">
      <c r="B119" s="3" t="n">
        <f aca="false">IFERROR(__xludf.dummyfunction("""COMPUTED_VALUE"""),43584.7267166319)</f>
        <v>43584.7267166319</v>
      </c>
      <c r="D119" s="0" t="str">
        <f aca="false">IFERROR(__xludf.dummyfunction("""COMPUTED_VALUE"""),"BURN.BRI.62886")</f>
        <v>BURN.BRI.62886</v>
      </c>
      <c r="F119" s="0" t="str">
        <f aca="false">IFERROR(__xludf.dummyfunction("""COMPUTED_VALUE"""),"4/24-4/30")</f>
        <v>4/24-4/30</v>
      </c>
      <c r="H119" s="4" t="n">
        <f aca="false">IFERROR(__xludf.dummyfunction("""COMPUTED_VALUE"""),43584)</f>
        <v>43584</v>
      </c>
      <c r="J119" s="5" t="n">
        <f aca="false">IFERROR(__xludf.dummyfunction("""COMPUTED_VALUE"""),0.291666666664241)</f>
        <v>0.291666666664241</v>
      </c>
      <c r="L119" s="5" t="n">
        <f aca="false">IFERROR(__xludf.dummyfunction("""COMPUTED_VALUE"""),0.729166666664241)</f>
        <v>0.729166666664241</v>
      </c>
      <c r="N119" s="6" t="n">
        <f aca="false">SUM(L119-J119)</f>
        <v>0.4375</v>
      </c>
      <c r="P119" s="5" t="n">
        <f aca="false">IFERROR(__xludf.dummyfunction("""COMPUTED_VALUE"""),0.5)</f>
        <v>0.5</v>
      </c>
      <c r="R119" s="5" t="n">
        <f aca="false">IFERROR(__xludf.dummyfunction("""COMPUTED_VALUE"""),0.520833333335759)</f>
        <v>0.520833333335759</v>
      </c>
      <c r="T119" s="6" t="n">
        <f aca="false">SUM(R119-P119)</f>
        <v>0.020833333335759</v>
      </c>
      <c r="V119" s="6" t="n">
        <f aca="false">SUM(N119-T119)</f>
        <v>0.416666666664241</v>
      </c>
      <c r="X119" s="7"/>
    </row>
    <row r="120" customFormat="false" ht="13.8" hidden="false" customHeight="false" outlineLevel="0" collapsed="false">
      <c r="B120" s="3" t="n">
        <f aca="false">IFERROR(__xludf.dummyfunction("""COMPUTED_VALUE"""),43584.7274014236)</f>
        <v>43584.7274014236</v>
      </c>
      <c r="D120" s="0" t="str">
        <f aca="false">IFERROR(__xludf.dummyfunction("""COMPUTED_VALUE"""),"BURN.BRI.62886")</f>
        <v>BURN.BRI.62886</v>
      </c>
      <c r="F120" s="0" t="str">
        <f aca="false">IFERROR(__xludf.dummyfunction("""COMPUTED_VALUE"""),"4/24-4/30")</f>
        <v>4/24-4/30</v>
      </c>
      <c r="H120" s="4" t="n">
        <f aca="false">IFERROR(__xludf.dummyfunction("""COMPUTED_VALUE"""),43584)</f>
        <v>43584</v>
      </c>
      <c r="J120" s="5" t="n">
        <f aca="false">IFERROR(__xludf.dummyfunction("""COMPUTED_VALUE"""),0.291666666664241)</f>
        <v>0.291666666664241</v>
      </c>
      <c r="L120" s="5" t="n">
        <f aca="false">IFERROR(__xludf.dummyfunction("""COMPUTED_VALUE"""),0.729166666664241)</f>
        <v>0.729166666664241</v>
      </c>
      <c r="N120" s="6" t="n">
        <f aca="false">SUM(L120-J120)</f>
        <v>0.4375</v>
      </c>
      <c r="P120" s="5" t="n">
        <f aca="false">IFERROR(__xludf.dummyfunction("""COMPUTED_VALUE"""),0.5)</f>
        <v>0.5</v>
      </c>
      <c r="R120" s="5" t="n">
        <f aca="false">IFERROR(__xludf.dummyfunction("""COMPUTED_VALUE"""),0.520833333335759)</f>
        <v>0.520833333335759</v>
      </c>
      <c r="T120" s="6" t="n">
        <f aca="false">SUM(R120-P120)</f>
        <v>0.020833333335759</v>
      </c>
      <c r="V120" s="6" t="n">
        <f aca="false">SUM(N120-T120)</f>
        <v>0.416666666664241</v>
      </c>
      <c r="X120" s="7"/>
    </row>
    <row r="121" customFormat="false" ht="13.8" hidden="false" customHeight="false" outlineLevel="0" collapsed="false">
      <c r="B121" s="3" t="n">
        <f aca="false">IFERROR(__xludf.dummyfunction("""COMPUTED_VALUE"""),43584.7278313657)</f>
        <v>43584.7278313657</v>
      </c>
      <c r="D121" s="0" t="str">
        <f aca="false">IFERROR(__xludf.dummyfunction("""COMPUTED_VALUE"""),"BURN.BRI.62886")</f>
        <v>BURN.BRI.62886</v>
      </c>
      <c r="F121" s="0" t="str">
        <f aca="false">IFERROR(__xludf.dummyfunction("""COMPUTED_VALUE"""),"4/24-4/30")</f>
        <v>4/24-4/30</v>
      </c>
      <c r="H121" s="4" t="n">
        <f aca="false">IFERROR(__xludf.dummyfunction("""COMPUTED_VALUE"""),43584)</f>
        <v>43584</v>
      </c>
      <c r="J121" s="5" t="n">
        <f aca="false">IFERROR(__xludf.dummyfunction("""COMPUTED_VALUE"""),0.291666666664241)</f>
        <v>0.291666666664241</v>
      </c>
      <c r="L121" s="5" t="n">
        <f aca="false">IFERROR(__xludf.dummyfunction("""COMPUTED_VALUE"""),0.729166666664241)</f>
        <v>0.729166666664241</v>
      </c>
      <c r="N121" s="6" t="n">
        <f aca="false">SUM(L121-J121)</f>
        <v>0.4375</v>
      </c>
      <c r="P121" s="5" t="n">
        <f aca="false">IFERROR(__xludf.dummyfunction("""COMPUTED_VALUE"""),0.5)</f>
        <v>0.5</v>
      </c>
      <c r="R121" s="5" t="n">
        <f aca="false">IFERROR(__xludf.dummyfunction("""COMPUTED_VALUE"""),0.520833333335759)</f>
        <v>0.520833333335759</v>
      </c>
      <c r="T121" s="6" t="n">
        <f aca="false">SUM(R121-P121)</f>
        <v>0.020833333335759</v>
      </c>
      <c r="V121" s="6" t="n">
        <f aca="false">SUM(N121-T121)</f>
        <v>0.416666666664241</v>
      </c>
      <c r="X121" s="7"/>
    </row>
    <row r="122" customFormat="false" ht="13.8" hidden="false" customHeight="false" outlineLevel="0" collapsed="false">
      <c r="B122" s="3" t="n">
        <f aca="false">IFERROR(__xludf.dummyfunction("""COMPUTED_VALUE"""),43586.6911902546)</f>
        <v>43586.6911902546</v>
      </c>
      <c r="D122" s="0" t="str">
        <f aca="false">IFERROR(__xludf.dummyfunction("""COMPUTED_VALUE"""),"Office")</f>
        <v>Office</v>
      </c>
      <c r="F122" s="0" t="str">
        <f aca="false">IFERROR(__xludf.dummyfunction("""COMPUTED_VALUE"""),"5/1-5/7")</f>
        <v>5/1-5/7</v>
      </c>
      <c r="H122" s="4" t="n">
        <f aca="false">IFERROR(__xludf.dummyfunction("""COMPUTED_VALUE"""),43586)</f>
        <v>43586</v>
      </c>
      <c r="J122" s="5" t="n">
        <f aca="false">IFERROR(__xludf.dummyfunction("""COMPUTED_VALUE"""),0.354166666664241)</f>
        <v>0.354166666664241</v>
      </c>
      <c r="L122" s="5" t="n">
        <f aca="false">IFERROR(__xludf.dummyfunction("""COMPUTED_VALUE"""),0.697916666666667)</f>
        <v>0.697916666666667</v>
      </c>
      <c r="N122" s="6" t="n">
        <f aca="false">SUM(L122-J122)</f>
        <v>0.343750000002426</v>
      </c>
      <c r="P122" s="0" t="str">
        <f aca="false">IFERROR(__xludf.dummyfunction("""COMPUTED_VALUE"""),"")</f>
        <v/>
      </c>
      <c r="R122" s="0" t="str">
        <f aca="false">IFERROR(__xludf.dummyfunction("""COMPUTED_VALUE"""),"")</f>
        <v/>
      </c>
      <c r="T122" s="6" t="e">
        <f aca="false">SUM(R122-P122)</f>
        <v>#VALUE!</v>
      </c>
      <c r="V122" s="6" t="e">
        <f aca="false">SUM(N122-T122)</f>
        <v>#VALUE!</v>
      </c>
      <c r="X122" s="7"/>
    </row>
    <row r="123" customFormat="false" ht="13.8" hidden="false" customHeight="false" outlineLevel="0" collapsed="false">
      <c r="B123" s="3" t="n">
        <f aca="false">IFERROR(__xludf.dummyfunction("""COMPUTED_VALUE"""),43585.7168066435)</f>
        <v>43585.7168066435</v>
      </c>
      <c r="D123" s="0" t="str">
        <f aca="false">IFERROR(__xludf.dummyfunction("""COMPUTED_VALUE"""),"BURN.BRI.62886")</f>
        <v>BURN.BRI.62886</v>
      </c>
      <c r="F123" s="0" t="str">
        <f aca="false">IFERROR(__xludf.dummyfunction("""COMPUTED_VALUE"""),"4/24-4/30")</f>
        <v>4/24-4/30</v>
      </c>
      <c r="H123" s="4" t="n">
        <f aca="false">IFERROR(__xludf.dummyfunction("""COMPUTED_VALUE"""),43585)</f>
        <v>43585</v>
      </c>
      <c r="J123" s="5" t="n">
        <f aca="false">IFERROR(__xludf.dummyfunction("""COMPUTED_VALUE"""),0.291666666664241)</f>
        <v>0.291666666664241</v>
      </c>
      <c r="L123" s="5" t="n">
        <f aca="false">IFERROR(__xludf.dummyfunction("""COMPUTED_VALUE"""),0.71875)</f>
        <v>0.71875</v>
      </c>
      <c r="N123" s="6" t="n">
        <f aca="false">SUM(L123-J123)</f>
        <v>0.427083333335759</v>
      </c>
      <c r="P123" s="5" t="n">
        <f aca="false">IFERROR(__xludf.dummyfunction("""COMPUTED_VALUE"""),0.5)</f>
        <v>0.5</v>
      </c>
      <c r="R123" s="5" t="n">
        <f aca="false">IFERROR(__xludf.dummyfunction("""COMPUTED_VALUE"""),0.520833333335759)</f>
        <v>0.520833333335759</v>
      </c>
      <c r="T123" s="6" t="n">
        <f aca="false">SUM(R123-P123)</f>
        <v>0.020833333335759</v>
      </c>
      <c r="V123" s="6" t="n">
        <f aca="false">SUM(N123-T123)</f>
        <v>0.40625</v>
      </c>
      <c r="X123" s="7"/>
    </row>
    <row r="124" customFormat="false" ht="13.8" hidden="false" customHeight="false" outlineLevel="0" collapsed="false">
      <c r="B124" s="3" t="n">
        <f aca="false">IFERROR(__xludf.dummyfunction("""COMPUTED_VALUE"""),43585.7248353125)</f>
        <v>43585.7248353125</v>
      </c>
      <c r="D124" s="0" t="str">
        <f aca="false">IFERROR(__xludf.dummyfunction("""COMPUTED_VALUE"""),"BURN.BRI.62886")</f>
        <v>BURN.BRI.62886</v>
      </c>
      <c r="F124" s="0" t="str">
        <f aca="false">IFERROR(__xludf.dummyfunction("""COMPUTED_VALUE"""),"4/24-4/30")</f>
        <v>4/24-4/30</v>
      </c>
      <c r="H124" s="4" t="n">
        <f aca="false">IFERROR(__xludf.dummyfunction("""COMPUTED_VALUE"""),43585)</f>
        <v>43585</v>
      </c>
      <c r="J124" s="5" t="n">
        <f aca="false">IFERROR(__xludf.dummyfunction("""COMPUTED_VALUE"""),0.291666666664241)</f>
        <v>0.291666666664241</v>
      </c>
      <c r="L124" s="5" t="n">
        <f aca="false">IFERROR(__xludf.dummyfunction("""COMPUTED_VALUE"""),0.729166666664241)</f>
        <v>0.729166666664241</v>
      </c>
      <c r="N124" s="6" t="n">
        <f aca="false">SUM(L124-J124)</f>
        <v>0.4375</v>
      </c>
      <c r="P124" s="5" t="n">
        <f aca="false">IFERROR(__xludf.dummyfunction("""COMPUTED_VALUE"""),0.5)</f>
        <v>0.5</v>
      </c>
      <c r="R124" s="5" t="n">
        <f aca="false">IFERROR(__xludf.dummyfunction("""COMPUTED_VALUE"""),0.520833333335759)</f>
        <v>0.520833333335759</v>
      </c>
      <c r="T124" s="6" t="n">
        <f aca="false">SUM(R124-P124)</f>
        <v>0.020833333335759</v>
      </c>
      <c r="V124" s="6" t="n">
        <f aca="false">SUM(N124-T124)</f>
        <v>0.416666666664241</v>
      </c>
      <c r="X124" s="7"/>
    </row>
    <row r="125" customFormat="false" ht="13.8" hidden="false" customHeight="false" outlineLevel="0" collapsed="false">
      <c r="B125" s="3" t="n">
        <f aca="false">IFERROR(__xludf.dummyfunction("""COMPUTED_VALUE"""),43585.7276041204)</f>
        <v>43585.7276041204</v>
      </c>
      <c r="D125" s="0" t="str">
        <f aca="false">IFERROR(__xludf.dummyfunction("""COMPUTED_VALUE"""),"BURN.BRI.62886")</f>
        <v>BURN.BRI.62886</v>
      </c>
      <c r="F125" s="0" t="str">
        <f aca="false">IFERROR(__xludf.dummyfunction("""COMPUTED_VALUE"""),"4/24-4/30")</f>
        <v>4/24-4/30</v>
      </c>
      <c r="H125" s="4" t="n">
        <f aca="false">IFERROR(__xludf.dummyfunction("""COMPUTED_VALUE"""),43585)</f>
        <v>43585</v>
      </c>
      <c r="J125" s="5" t="n">
        <f aca="false">IFERROR(__xludf.dummyfunction("""COMPUTED_VALUE"""),0.291666666664241)</f>
        <v>0.291666666664241</v>
      </c>
      <c r="L125" s="5" t="n">
        <f aca="false">IFERROR(__xludf.dummyfunction("""COMPUTED_VALUE"""),0.729166666664241)</f>
        <v>0.729166666664241</v>
      </c>
      <c r="N125" s="6" t="n">
        <f aca="false">SUM(L125-J125)</f>
        <v>0.4375</v>
      </c>
      <c r="P125" s="5" t="n">
        <f aca="false">IFERROR(__xludf.dummyfunction("""COMPUTED_VALUE"""),0.5)</f>
        <v>0.5</v>
      </c>
      <c r="R125" s="5" t="n">
        <f aca="false">IFERROR(__xludf.dummyfunction("""COMPUTED_VALUE"""),0.520833333335759)</f>
        <v>0.520833333335759</v>
      </c>
      <c r="T125" s="6" t="n">
        <f aca="false">SUM(R125-P125)</f>
        <v>0.020833333335759</v>
      </c>
      <c r="V125" s="6" t="n">
        <f aca="false">SUM(N125-T125)</f>
        <v>0.416666666664241</v>
      </c>
      <c r="X125" s="7"/>
    </row>
    <row r="126" customFormat="false" ht="13.8" hidden="false" customHeight="false" outlineLevel="0" collapsed="false">
      <c r="B126" s="3" t="n">
        <f aca="false">IFERROR(__xludf.dummyfunction("""COMPUTED_VALUE"""),43585.7310065625)</f>
        <v>43585.7310065625</v>
      </c>
      <c r="D126" s="0" t="str">
        <f aca="false">IFERROR(__xludf.dummyfunction("""COMPUTED_VALUE"""),"BURN.BRI.62886")</f>
        <v>BURN.BRI.62886</v>
      </c>
      <c r="F126" s="0" t="str">
        <f aca="false">IFERROR(__xludf.dummyfunction("""COMPUTED_VALUE"""),"4/24-4/30")</f>
        <v>4/24-4/30</v>
      </c>
      <c r="H126" s="4" t="n">
        <f aca="false">IFERROR(__xludf.dummyfunction("""COMPUTED_VALUE"""),43585)</f>
        <v>43585</v>
      </c>
      <c r="J126" s="5" t="n">
        <f aca="false">IFERROR(__xludf.dummyfunction("""COMPUTED_VALUE"""),0.291666666664241)</f>
        <v>0.291666666664241</v>
      </c>
      <c r="L126" s="5" t="n">
        <f aca="false">IFERROR(__xludf.dummyfunction("""COMPUTED_VALUE"""),0.729166666664241)</f>
        <v>0.729166666664241</v>
      </c>
      <c r="N126" s="6" t="n">
        <f aca="false">SUM(L126-J126)</f>
        <v>0.4375</v>
      </c>
      <c r="P126" s="5" t="n">
        <f aca="false">IFERROR(__xludf.dummyfunction("""COMPUTED_VALUE"""),0.5)</f>
        <v>0.5</v>
      </c>
      <c r="R126" s="5" t="n">
        <f aca="false">IFERROR(__xludf.dummyfunction("""COMPUTED_VALUE"""),0.520833333335759)</f>
        <v>0.520833333335759</v>
      </c>
      <c r="T126" s="6" t="n">
        <f aca="false">SUM(R126-P126)</f>
        <v>0.020833333335759</v>
      </c>
      <c r="V126" s="6" t="n">
        <f aca="false">SUM(N126-T126)</f>
        <v>0.416666666664241</v>
      </c>
      <c r="X126" s="7"/>
    </row>
    <row r="127" customFormat="false" ht="13.8" hidden="false" customHeight="false" outlineLevel="0" collapsed="false">
      <c r="B127" s="3" t="n">
        <f aca="false">IFERROR(__xludf.dummyfunction("""COMPUTED_VALUE"""),43586.700122662)</f>
        <v>43586.700122662</v>
      </c>
      <c r="D127" s="0" t="str">
        <f aca="false">IFERROR(__xludf.dummyfunction("""COMPUTED_VALUE"""),"Office")</f>
        <v>Office</v>
      </c>
      <c r="F127" s="0" t="str">
        <f aca="false">IFERROR(__xludf.dummyfunction("""COMPUTED_VALUE"""),"5/1-5/7")</f>
        <v>5/1-5/7</v>
      </c>
      <c r="H127" s="4" t="n">
        <f aca="false">IFERROR(__xludf.dummyfunction("""COMPUTED_VALUE"""),43586)</f>
        <v>43586</v>
      </c>
      <c r="J127" s="5" t="n">
        <f aca="false">IFERROR(__xludf.dummyfunction("""COMPUTED_VALUE"""),0.395833333335759)</f>
        <v>0.395833333335759</v>
      </c>
      <c r="L127" s="5" t="n">
        <f aca="false">IFERROR(__xludf.dummyfunction("""COMPUTED_VALUE"""),0.708333333335759)</f>
        <v>0.708333333335759</v>
      </c>
      <c r="N127" s="6" t="n">
        <f aca="false">SUM(L127-J127)</f>
        <v>0.3125</v>
      </c>
      <c r="P127" s="0" t="str">
        <f aca="false">IFERROR(__xludf.dummyfunction("""COMPUTED_VALUE"""),"")</f>
        <v/>
      </c>
      <c r="R127" s="0" t="str">
        <f aca="false">IFERROR(__xludf.dummyfunction("""COMPUTED_VALUE"""),"")</f>
        <v/>
      </c>
      <c r="T127" s="6" t="e">
        <f aca="false">SUM(R127-P127)</f>
        <v>#VALUE!</v>
      </c>
      <c r="V127" s="6" t="e">
        <f aca="false">SUM(N127-T127)</f>
        <v>#VALUE!</v>
      </c>
      <c r="X127" s="7"/>
    </row>
    <row r="128" customFormat="false" ht="13.8" hidden="false" customHeight="false" outlineLevel="0" collapsed="false">
      <c r="B128" s="3" t="n">
        <f aca="false">IFERROR(__xludf.dummyfunction("""COMPUTED_VALUE"""),43586.7226046412)</f>
        <v>43586.7226046412</v>
      </c>
      <c r="D128" s="0" t="str">
        <f aca="false">IFERROR(__xludf.dummyfunction("""COMPUTED_VALUE"""),"Office")</f>
        <v>Office</v>
      </c>
      <c r="F128" s="0" t="str">
        <f aca="false">IFERROR(__xludf.dummyfunction("""COMPUTED_VALUE"""),"5/1-5/7")</f>
        <v>5/1-5/7</v>
      </c>
      <c r="H128" s="4" t="n">
        <f aca="false">IFERROR(__xludf.dummyfunction("""COMPUTED_VALUE"""),43586)</f>
        <v>43586</v>
      </c>
      <c r="J128" s="5" t="n">
        <f aca="false">IFERROR(__xludf.dummyfunction("""COMPUTED_VALUE"""),0.375)</f>
        <v>0.375</v>
      </c>
      <c r="L128" s="5" t="n">
        <f aca="false">IFERROR(__xludf.dummyfunction("""COMPUTED_VALUE"""),0.711805555554747)</f>
        <v>0.711805555554747</v>
      </c>
      <c r="N128" s="6" t="n">
        <f aca="false">SUM(L128-J128)</f>
        <v>0.336805555554747</v>
      </c>
      <c r="P128" s="5" t="n">
        <f aca="false">IFERROR(__xludf.dummyfunction("""COMPUTED_VALUE"""),0.5)</f>
        <v>0.5</v>
      </c>
      <c r="R128" s="5" t="n">
        <f aca="false">IFERROR(__xludf.dummyfunction("""COMPUTED_VALUE"""),0.513888888890506)</f>
        <v>0.513888888890506</v>
      </c>
      <c r="T128" s="6" t="n">
        <f aca="false">SUM(R128-P128)</f>
        <v>0.013888888890506</v>
      </c>
      <c r="V128" s="6" t="n">
        <f aca="false">SUM(N128-T128)</f>
        <v>0.322916666664241</v>
      </c>
      <c r="X128" s="7"/>
    </row>
    <row r="129" customFormat="false" ht="13.8" hidden="false" customHeight="false" outlineLevel="0" collapsed="false">
      <c r="B129" s="3" t="n">
        <f aca="false">IFERROR(__xludf.dummyfunction("""COMPUTED_VALUE"""),43586.803742419)</f>
        <v>43586.803742419</v>
      </c>
      <c r="D129" s="0" t="str">
        <f aca="false">IFERROR(__xludf.dummyfunction("""COMPUTED_VALUE"""),"Office")</f>
        <v>Office</v>
      </c>
      <c r="F129" s="0" t="str">
        <f aca="false">IFERROR(__xludf.dummyfunction("""COMPUTED_VALUE"""),"5/1-5/7")</f>
        <v>5/1-5/7</v>
      </c>
      <c r="H129" s="4" t="n">
        <f aca="false">IFERROR(__xludf.dummyfunction("""COMPUTED_VALUE"""),43586)</f>
        <v>43586</v>
      </c>
      <c r="J129" s="5" t="n">
        <f aca="false">IFERROR(__xludf.dummyfunction("""COMPUTED_VALUE"""),0.375)</f>
        <v>0.375</v>
      </c>
      <c r="L129" s="5" t="n">
        <f aca="false">IFERROR(__xludf.dummyfunction("""COMPUTED_VALUE"""),0.711805555554747)</f>
        <v>0.711805555554747</v>
      </c>
      <c r="N129" s="6" t="n">
        <f aca="false">SUM(L129-J129)</f>
        <v>0.336805555554747</v>
      </c>
      <c r="P129" s="5" t="n">
        <f aca="false">IFERROR(__xludf.dummyfunction("""COMPUTED_VALUE"""),0.5)</f>
        <v>0.5</v>
      </c>
      <c r="R129" s="5" t="n">
        <f aca="false">IFERROR(__xludf.dummyfunction("""COMPUTED_VALUE"""),0.513888888890506)</f>
        <v>0.513888888890506</v>
      </c>
      <c r="T129" s="6" t="n">
        <f aca="false">SUM(R129-P129)</f>
        <v>0.013888888890506</v>
      </c>
      <c r="V129" s="6" t="n">
        <f aca="false">SUM(N129-T129)</f>
        <v>0.322916666664241</v>
      </c>
      <c r="X129" s="7"/>
    </row>
    <row r="130" customFormat="false" ht="13.8" hidden="false" customHeight="false" outlineLevel="0" collapsed="false">
      <c r="B130" s="3" t="n">
        <f aca="false">IFERROR(__xludf.dummyfunction("""COMPUTED_VALUE"""),43587.6757048958)</f>
        <v>43587.6757048958</v>
      </c>
      <c r="D130" s="0" t="str">
        <f aca="false">IFERROR(__xludf.dummyfunction("""COMPUTED_VALUE"""),"Office")</f>
        <v>Office</v>
      </c>
      <c r="F130" s="0" t="str">
        <f aca="false">IFERROR(__xludf.dummyfunction("""COMPUTED_VALUE"""),"5/1-5/7")</f>
        <v>5/1-5/7</v>
      </c>
      <c r="H130" s="4" t="n">
        <f aca="false">IFERROR(__xludf.dummyfunction("""COMPUTED_VALUE"""),43586)</f>
        <v>43586</v>
      </c>
      <c r="J130" s="5" t="n">
        <f aca="false">IFERROR(__xludf.dummyfunction("""COMPUTED_VALUE"""),0.291666666664241)</f>
        <v>0.291666666664241</v>
      </c>
      <c r="L130" s="5" t="n">
        <f aca="false">IFERROR(__xludf.dummyfunction("""COMPUTED_VALUE"""),0.75)</f>
        <v>0.75</v>
      </c>
      <c r="N130" s="6" t="n">
        <f aca="false">SUM(L130-J130)</f>
        <v>0.458333333335759</v>
      </c>
      <c r="P130" s="5" t="n">
        <f aca="false">IFERROR(__xludf.dummyfunction("""COMPUTED_VALUE"""),0.458333333335759)</f>
        <v>0.458333333335759</v>
      </c>
      <c r="R130" s="5" t="n">
        <f aca="false">IFERROR(__xludf.dummyfunction("""COMPUTED_VALUE"""),0.5625)</f>
        <v>0.5625</v>
      </c>
      <c r="T130" s="6" t="n">
        <f aca="false">SUM(R130-P130)</f>
        <v>0.104166666664241</v>
      </c>
      <c r="V130" s="6" t="n">
        <f aca="false">SUM(N130-T130)</f>
        <v>0.354166666671517</v>
      </c>
      <c r="X130" s="7"/>
    </row>
    <row r="131" customFormat="false" ht="13.8" hidden="false" customHeight="false" outlineLevel="0" collapsed="false">
      <c r="B131" s="3" t="n">
        <f aca="false">IFERROR(__xludf.dummyfunction("""COMPUTED_VALUE"""),43586.7041540972)</f>
        <v>43586.7041540972</v>
      </c>
      <c r="D131" s="0" t="str">
        <f aca="false">IFERROR(__xludf.dummyfunction("""COMPUTED_VALUE"""),"BURN.BRI.62886")</f>
        <v>BURN.BRI.62886</v>
      </c>
      <c r="F131" s="0" t="str">
        <f aca="false">IFERROR(__xludf.dummyfunction("""COMPUTED_VALUE"""),"5/1-5/7")</f>
        <v>5/1-5/7</v>
      </c>
      <c r="H131" s="4" t="n">
        <f aca="false">IFERROR(__xludf.dummyfunction("""COMPUTED_VALUE"""),43586)</f>
        <v>43586</v>
      </c>
      <c r="J131" s="5" t="n">
        <f aca="false">IFERROR(__xludf.dummyfunction("""COMPUTED_VALUE"""),0.291666666664241)</f>
        <v>0.291666666664241</v>
      </c>
      <c r="L131" s="5" t="n">
        <f aca="false">IFERROR(__xludf.dummyfunction("""COMPUTED_VALUE"""),0.708333333335759)</f>
        <v>0.708333333335759</v>
      </c>
      <c r="N131" s="6" t="n">
        <f aca="false">SUM(L131-J131)</f>
        <v>0.416666666671518</v>
      </c>
      <c r="P131" s="5" t="n">
        <f aca="false">IFERROR(__xludf.dummyfunction("""COMPUTED_VALUE"""),0.5)</f>
        <v>0.5</v>
      </c>
      <c r="R131" s="5" t="n">
        <f aca="false">IFERROR(__xludf.dummyfunction("""COMPUTED_VALUE"""),0.520833333335759)</f>
        <v>0.520833333335759</v>
      </c>
      <c r="T131" s="6" t="n">
        <f aca="false">SUM(R131-P131)</f>
        <v>0.020833333335759</v>
      </c>
      <c r="V131" s="6" t="n">
        <f aca="false">SUM(N131-T131)</f>
        <v>0.395833333335759</v>
      </c>
      <c r="X131" s="7"/>
    </row>
    <row r="132" customFormat="false" ht="13.8" hidden="false" customHeight="false" outlineLevel="0" collapsed="false">
      <c r="B132" s="3" t="n">
        <f aca="false">IFERROR(__xludf.dummyfunction("""COMPUTED_VALUE"""),43586.7047983449)</f>
        <v>43586.7047983449</v>
      </c>
      <c r="D132" s="0" t="str">
        <f aca="false">IFERROR(__xludf.dummyfunction("""COMPUTED_VALUE"""),"BURN.BRI.62886")</f>
        <v>BURN.BRI.62886</v>
      </c>
      <c r="F132" s="0" t="str">
        <f aca="false">IFERROR(__xludf.dummyfunction("""COMPUTED_VALUE"""),"5/1-5/7")</f>
        <v>5/1-5/7</v>
      </c>
      <c r="H132" s="4" t="n">
        <f aca="false">IFERROR(__xludf.dummyfunction("""COMPUTED_VALUE"""),43586)</f>
        <v>43586</v>
      </c>
      <c r="J132" s="5" t="n">
        <f aca="false">IFERROR(__xludf.dummyfunction("""COMPUTED_VALUE"""),0.291666666664241)</f>
        <v>0.291666666664241</v>
      </c>
      <c r="L132" s="5" t="n">
        <f aca="false">IFERROR(__xludf.dummyfunction("""COMPUTED_VALUE"""),0.708333333335759)</f>
        <v>0.708333333335759</v>
      </c>
      <c r="N132" s="6" t="n">
        <f aca="false">SUM(L132-J132)</f>
        <v>0.416666666671518</v>
      </c>
      <c r="P132" s="5" t="n">
        <f aca="false">IFERROR(__xludf.dummyfunction("""COMPUTED_VALUE"""),0.5)</f>
        <v>0.5</v>
      </c>
      <c r="R132" s="5" t="n">
        <f aca="false">IFERROR(__xludf.dummyfunction("""COMPUTED_VALUE"""),0.520833333335759)</f>
        <v>0.520833333335759</v>
      </c>
      <c r="T132" s="6" t="n">
        <f aca="false">SUM(R132-P132)</f>
        <v>0.020833333335759</v>
      </c>
      <c r="V132" s="6" t="n">
        <f aca="false">SUM(N132-T132)</f>
        <v>0.395833333335759</v>
      </c>
      <c r="X132" s="7"/>
    </row>
    <row r="133" customFormat="false" ht="13.8" hidden="false" customHeight="false" outlineLevel="0" collapsed="false">
      <c r="B133" s="3" t="n">
        <f aca="false">IFERROR(__xludf.dummyfunction("""COMPUTED_VALUE"""),43586.7127082292)</f>
        <v>43586.7127082292</v>
      </c>
      <c r="D133" s="0" t="str">
        <f aca="false">IFERROR(__xludf.dummyfunction("""COMPUTED_VALUE"""),"BURN.BRI.62886")</f>
        <v>BURN.BRI.62886</v>
      </c>
      <c r="F133" s="0" t="str">
        <f aca="false">IFERROR(__xludf.dummyfunction("""COMPUTED_VALUE"""),"5/1-5/7")</f>
        <v>5/1-5/7</v>
      </c>
      <c r="H133" s="4" t="n">
        <f aca="false">IFERROR(__xludf.dummyfunction("""COMPUTED_VALUE"""),43586)</f>
        <v>43586</v>
      </c>
      <c r="J133" s="5" t="n">
        <f aca="false">IFERROR(__xludf.dummyfunction("""COMPUTED_VALUE"""),0.291666666664241)</f>
        <v>0.291666666664241</v>
      </c>
      <c r="L133" s="5" t="n">
        <f aca="false">IFERROR(__xludf.dummyfunction("""COMPUTED_VALUE"""),0.708333333335759)</f>
        <v>0.708333333335759</v>
      </c>
      <c r="N133" s="6" t="n">
        <f aca="false">SUM(L133-J133)</f>
        <v>0.416666666671518</v>
      </c>
      <c r="P133" s="5" t="n">
        <f aca="false">IFERROR(__xludf.dummyfunction("""COMPUTED_VALUE"""),0.5)</f>
        <v>0.5</v>
      </c>
      <c r="R133" s="5" t="n">
        <f aca="false">IFERROR(__xludf.dummyfunction("""COMPUTED_VALUE"""),0.520833333335759)</f>
        <v>0.520833333335759</v>
      </c>
      <c r="T133" s="6" t="n">
        <f aca="false">SUM(R133-P133)</f>
        <v>0.020833333335759</v>
      </c>
      <c r="V133" s="6" t="n">
        <f aca="false">SUM(N133-T133)</f>
        <v>0.395833333335759</v>
      </c>
      <c r="X133" s="7"/>
    </row>
    <row r="134" customFormat="false" ht="13.8" hidden="false" customHeight="false" outlineLevel="0" collapsed="false">
      <c r="B134" s="3" t="n">
        <f aca="false">IFERROR(__xludf.dummyfunction("""COMPUTED_VALUE"""),43586.7133083218)</f>
        <v>43586.7133083218</v>
      </c>
      <c r="D134" s="0" t="str">
        <f aca="false">IFERROR(__xludf.dummyfunction("""COMPUTED_VALUE"""),"BURN.BRI.62886")</f>
        <v>BURN.BRI.62886</v>
      </c>
      <c r="F134" s="0" t="str">
        <f aca="false">IFERROR(__xludf.dummyfunction("""COMPUTED_VALUE"""),"5/1-5/7")</f>
        <v>5/1-5/7</v>
      </c>
      <c r="H134" s="4" t="n">
        <f aca="false">IFERROR(__xludf.dummyfunction("""COMPUTED_VALUE"""),43586)</f>
        <v>43586</v>
      </c>
      <c r="J134" s="5" t="n">
        <f aca="false">IFERROR(__xludf.dummyfunction("""COMPUTED_VALUE"""),0.302083333335759)</f>
        <v>0.302083333335759</v>
      </c>
      <c r="L134" s="5" t="n">
        <f aca="false">IFERROR(__xludf.dummyfunction("""COMPUTED_VALUE"""),0.708333333335759)</f>
        <v>0.708333333335759</v>
      </c>
      <c r="N134" s="6" t="n">
        <f aca="false">SUM(L134-J134)</f>
        <v>0.40625</v>
      </c>
      <c r="P134" s="5" t="n">
        <f aca="false">IFERROR(__xludf.dummyfunction("""COMPUTED_VALUE"""),0.5)</f>
        <v>0.5</v>
      </c>
      <c r="R134" s="5" t="n">
        <f aca="false">IFERROR(__xludf.dummyfunction("""COMPUTED_VALUE"""),0.520833333335759)</f>
        <v>0.520833333335759</v>
      </c>
      <c r="T134" s="6" t="n">
        <f aca="false">SUM(R134-P134)</f>
        <v>0.020833333335759</v>
      </c>
      <c r="V134" s="6" t="n">
        <f aca="false">SUM(N134-T134)</f>
        <v>0.385416666664241</v>
      </c>
      <c r="X134" s="7"/>
    </row>
    <row r="135" customFormat="false" ht="13.8" hidden="false" customHeight="false" outlineLevel="0" collapsed="false">
      <c r="B135" s="3" t="n">
        <f aca="false">IFERROR(__xludf.dummyfunction("""COMPUTED_VALUE"""),43585.7145690509)</f>
        <v>43585.7145690509</v>
      </c>
      <c r="D135" s="0" t="str">
        <f aca="false">IFERROR(__xludf.dummyfunction("""COMPUTED_VALUE"""),"Office")</f>
        <v>Office</v>
      </c>
      <c r="F135" s="0" t="str">
        <f aca="false">IFERROR(__xludf.dummyfunction("""COMPUTED_VALUE"""),"4/24-4/30")</f>
        <v>4/24-4/30</v>
      </c>
      <c r="H135" s="4" t="n">
        <f aca="false">IFERROR(__xludf.dummyfunction("""COMPUTED_VALUE"""),43585)</f>
        <v>43585</v>
      </c>
      <c r="J135" s="5" t="n">
        <f aca="false">IFERROR(__xludf.dummyfunction("""COMPUTED_VALUE"""),0.375)</f>
        <v>0.375</v>
      </c>
      <c r="L135" s="5" t="n">
        <f aca="false">IFERROR(__xludf.dummyfunction("""COMPUTED_VALUE"""),0.715277777781012)</f>
        <v>0.715277777781012</v>
      </c>
      <c r="N135" s="6" t="n">
        <f aca="false">SUM(L135-J135)</f>
        <v>0.340277777781012</v>
      </c>
      <c r="P135" s="5" t="n">
        <f aca="false">IFERROR(__xludf.dummyfunction("""COMPUTED_VALUE"""),0.520833333335759)</f>
        <v>0.520833333335759</v>
      </c>
      <c r="R135" s="5" t="n">
        <f aca="false">IFERROR(__xludf.dummyfunction("""COMPUTED_VALUE"""),0.534722222218988)</f>
        <v>0.534722222218988</v>
      </c>
      <c r="T135" s="6" t="n">
        <f aca="false">SUM(R135-P135)</f>
        <v>0.013888888883229</v>
      </c>
      <c r="V135" s="6" t="n">
        <f aca="false">SUM(N135-T135)</f>
        <v>0.326388888897782</v>
      </c>
      <c r="X135" s="7"/>
    </row>
    <row r="136" customFormat="false" ht="13.8" hidden="false" customHeight="false" outlineLevel="0" collapsed="false">
      <c r="B136" s="3" t="n">
        <f aca="false">IFERROR(__xludf.dummyfunction("""COMPUTED_VALUE"""),43586.4269326736)</f>
        <v>43586.4269326736</v>
      </c>
      <c r="D136" s="0" t="str">
        <f aca="false">IFERROR(__xludf.dummyfunction("""COMPUTED_VALUE"""),"Office")</f>
        <v>Office</v>
      </c>
      <c r="F136" s="0" t="str">
        <f aca="false">IFERROR(__xludf.dummyfunction("""COMPUTED_VALUE"""),"4/24-4/30")</f>
        <v>4/24-4/30</v>
      </c>
      <c r="H136" s="4" t="n">
        <f aca="false">IFERROR(__xludf.dummyfunction("""COMPUTED_VALUE"""),43585)</f>
        <v>43585</v>
      </c>
      <c r="J136" s="5" t="n">
        <f aca="false">IFERROR(__xludf.dummyfunction("""COMPUTED_VALUE"""),0.416666666664241)</f>
        <v>0.416666666664241</v>
      </c>
      <c r="L136" s="5" t="n">
        <f aca="false">IFERROR(__xludf.dummyfunction("""COMPUTED_VALUE"""),0.708333333335759)</f>
        <v>0.708333333335759</v>
      </c>
      <c r="N136" s="6" t="n">
        <f aca="false">SUM(L136-J136)</f>
        <v>0.291666666671518</v>
      </c>
      <c r="P136" s="0" t="str">
        <f aca="false">IFERROR(__xludf.dummyfunction("""COMPUTED_VALUE"""),"")</f>
        <v/>
      </c>
      <c r="R136" s="0" t="str">
        <f aca="false">IFERROR(__xludf.dummyfunction("""COMPUTED_VALUE"""),"")</f>
        <v/>
      </c>
      <c r="T136" s="6" t="e">
        <f aca="false">SUM(R136-P136)</f>
        <v>#VALUE!</v>
      </c>
      <c r="V136" s="6" t="e">
        <f aca="false">SUM(N136-T136)</f>
        <v>#VALUE!</v>
      </c>
      <c r="X136" s="7"/>
    </row>
    <row r="137" customFormat="false" ht="13.8" hidden="false" customHeight="false" outlineLevel="0" collapsed="false">
      <c r="B137" s="3" t="n">
        <f aca="false">IFERROR(__xludf.dummyfunction("""COMPUTED_VALUE"""),43586.6905916204)</f>
        <v>43586.6905916204</v>
      </c>
      <c r="D137" s="0" t="str">
        <f aca="false">IFERROR(__xludf.dummyfunction("""COMPUTED_VALUE"""),"Office")</f>
        <v>Office</v>
      </c>
      <c r="F137" s="0" t="str">
        <f aca="false">IFERROR(__xludf.dummyfunction("""COMPUTED_VALUE"""),"4/24-4/30")</f>
        <v>4/24-4/30</v>
      </c>
      <c r="H137" s="4" t="n">
        <f aca="false">IFERROR(__xludf.dummyfunction("""COMPUTED_VALUE"""),43585)</f>
        <v>43585</v>
      </c>
      <c r="J137" s="5" t="n">
        <f aca="false">IFERROR(__xludf.dummyfunction("""COMPUTED_VALUE"""),0.364583333335759)</f>
        <v>0.364583333335759</v>
      </c>
      <c r="L137" s="5" t="n">
        <f aca="false">IFERROR(__xludf.dummyfunction("""COMPUTED_VALUE"""),0.697916666664241)</f>
        <v>0.697916666664241</v>
      </c>
      <c r="N137" s="6" t="n">
        <f aca="false">SUM(L137-J137)</f>
        <v>0.333333333328482</v>
      </c>
      <c r="P137" s="0" t="str">
        <f aca="false">IFERROR(__xludf.dummyfunction("""COMPUTED_VALUE"""),"")</f>
        <v/>
      </c>
      <c r="R137" s="0" t="str">
        <f aca="false">IFERROR(__xludf.dummyfunction("""COMPUTED_VALUE"""),"")</f>
        <v/>
      </c>
      <c r="T137" s="6" t="e">
        <f aca="false">SUM(R137-P137)</f>
        <v>#VALUE!</v>
      </c>
      <c r="V137" s="6" t="e">
        <f aca="false">SUM(N137-T137)</f>
        <v>#VALUE!</v>
      </c>
      <c r="X137" s="7"/>
    </row>
    <row r="138" customFormat="false" ht="13.8" hidden="false" customHeight="false" outlineLevel="0" collapsed="false">
      <c r="B138" s="3" t="n">
        <f aca="false">IFERROR(__xludf.dummyfunction("""COMPUTED_VALUE"""),43587.6743364352)</f>
        <v>43587.6743364352</v>
      </c>
      <c r="D138" s="0" t="str">
        <f aca="false">IFERROR(__xludf.dummyfunction("""COMPUTED_VALUE"""),"WEIB.KAT.63673")</f>
        <v>WEIB.KAT.63673</v>
      </c>
      <c r="F138" s="0" t="str">
        <f aca="false">IFERROR(__xludf.dummyfunction("""COMPUTED_VALUE"""),"4/24-4/30")</f>
        <v>4/24-4/30</v>
      </c>
      <c r="H138" s="4" t="n">
        <f aca="false">IFERROR(__xludf.dummyfunction("""COMPUTED_VALUE"""),43585)</f>
        <v>43585</v>
      </c>
      <c r="J138" s="5" t="n">
        <f aca="false">IFERROR(__xludf.dummyfunction("""COMPUTED_VALUE"""),0.333333333335759)</f>
        <v>0.333333333335759</v>
      </c>
      <c r="L138" s="5" t="n">
        <f aca="false">IFERROR(__xludf.dummyfunction("""COMPUTED_VALUE"""),0.479166666664241)</f>
        <v>0.479166666664241</v>
      </c>
      <c r="N138" s="6" t="n">
        <f aca="false">SUM(L138-J138)</f>
        <v>0.145833333328482</v>
      </c>
      <c r="P138" s="0" t="str">
        <f aca="false">IFERROR(__xludf.dummyfunction("""COMPUTED_VALUE"""),"")</f>
        <v/>
      </c>
      <c r="R138" s="0" t="str">
        <f aca="false">IFERROR(__xludf.dummyfunction("""COMPUTED_VALUE"""),"")</f>
        <v/>
      </c>
      <c r="T138" s="6" t="e">
        <f aca="false">SUM(R138-P138)</f>
        <v>#VALUE!</v>
      </c>
      <c r="V138" s="6" t="e">
        <f aca="false">SUM(N138-T138)</f>
        <v>#VALUE!</v>
      </c>
      <c r="X138" s="7"/>
    </row>
    <row r="139" customFormat="false" ht="13.8" hidden="false" customHeight="false" outlineLevel="0" collapsed="false">
      <c r="B139" s="3" t="n">
        <f aca="false">IFERROR(__xludf.dummyfunction("""COMPUTED_VALUE"""),43587.6749758796)</f>
        <v>43587.6749758796</v>
      </c>
      <c r="D139" s="0" t="str">
        <f aca="false">IFERROR(__xludf.dummyfunction("""COMPUTED_VALUE"""),"Other")</f>
        <v>Other</v>
      </c>
      <c r="F139" s="0" t="str">
        <f aca="false">IFERROR(__xludf.dummyfunction("""COMPUTED_VALUE"""),"4/24-4/30")</f>
        <v>4/24-4/30</v>
      </c>
      <c r="H139" s="4" t="n">
        <f aca="false">IFERROR(__xludf.dummyfunction("""COMPUTED_VALUE"""),43585)</f>
        <v>43585</v>
      </c>
      <c r="J139" s="5" t="n">
        <f aca="false">IFERROR(__xludf.dummyfunction("""COMPUTED_VALUE"""),0.479166666664241)</f>
        <v>0.479166666664241</v>
      </c>
      <c r="L139" s="5" t="n">
        <f aca="false">IFERROR(__xludf.dummyfunction("""COMPUTED_VALUE"""),0.645833333335759)</f>
        <v>0.645833333335759</v>
      </c>
      <c r="N139" s="6" t="n">
        <f aca="false">SUM(L139-J139)</f>
        <v>0.166666666671518</v>
      </c>
      <c r="P139" s="0" t="str">
        <f aca="false">IFERROR(__xludf.dummyfunction("""COMPUTED_VALUE"""),"")</f>
        <v/>
      </c>
      <c r="R139" s="0" t="str">
        <f aca="false">IFERROR(__xludf.dummyfunction("""COMPUTED_VALUE"""),"")</f>
        <v/>
      </c>
      <c r="T139" s="6" t="e">
        <f aca="false">SUM(R139-P139)</f>
        <v>#VALUE!</v>
      </c>
      <c r="V139" s="6" t="e">
        <f aca="false">SUM(N139-T139)</f>
        <v>#VALUE!</v>
      </c>
      <c r="X139" s="7"/>
    </row>
    <row r="140" customFormat="false" ht="13.8" hidden="false" customHeight="false" outlineLevel="0" collapsed="false">
      <c r="B140" s="3" t="n">
        <f aca="false">IFERROR(__xludf.dummyfunction("""COMPUTED_VALUE"""),43584.6898040741)</f>
        <v>43584.6898040741</v>
      </c>
      <c r="D140" s="0" t="str">
        <f aca="false">IFERROR(__xludf.dummyfunction("""COMPUTED_VALUE"""),"Office")</f>
        <v>Office</v>
      </c>
      <c r="F140" s="0" t="str">
        <f aca="false">IFERROR(__xludf.dummyfunction("""COMPUTED_VALUE"""),"4/24-4/30")</f>
        <v>4/24-4/30</v>
      </c>
      <c r="H140" s="4" t="n">
        <f aca="false">IFERROR(__xludf.dummyfunction("""COMPUTED_VALUE"""),43584)</f>
        <v>43584</v>
      </c>
      <c r="J140" s="5" t="n">
        <f aca="false">IFERROR(__xludf.dummyfunction("""COMPUTED_VALUE"""),0.34375)</f>
        <v>0.34375</v>
      </c>
      <c r="L140" s="5" t="n">
        <f aca="false">IFERROR(__xludf.dummyfunction("""COMPUTED_VALUE"""),0.697916666664241)</f>
        <v>0.697916666664241</v>
      </c>
      <c r="N140" s="6" t="n">
        <f aca="false">SUM(L140-J140)</f>
        <v>0.354166666664241</v>
      </c>
      <c r="P140" s="5" t="n">
        <f aca="false">IFERROR(__xludf.dummyfunction("""COMPUTED_VALUE"""),0.645833333335759)</f>
        <v>0.645833333335759</v>
      </c>
      <c r="R140" s="5" t="n">
        <f aca="false">IFERROR(__xludf.dummyfunction("""COMPUTED_VALUE"""),0.666666666664241)</f>
        <v>0.666666666664241</v>
      </c>
      <c r="T140" s="6" t="n">
        <f aca="false">SUM(R140-P140)</f>
        <v>0.0208333333284819</v>
      </c>
      <c r="V140" s="6" t="n">
        <f aca="false">SUM(N140-T140)</f>
        <v>0.333333333335759</v>
      </c>
      <c r="X140" s="7"/>
    </row>
    <row r="141" customFormat="false" ht="13.8" hidden="false" customHeight="false" outlineLevel="0" collapsed="false">
      <c r="B141" s="3" t="n">
        <f aca="false">IFERROR(__xludf.dummyfunction("""COMPUTED_VALUE"""),43584.7077916435)</f>
        <v>43584.7077916435</v>
      </c>
      <c r="D141" s="0" t="str">
        <f aca="false">IFERROR(__xludf.dummyfunction("""COMPUTED_VALUE"""),"Office")</f>
        <v>Office</v>
      </c>
      <c r="F141" s="0" t="str">
        <f aca="false">IFERROR(__xludf.dummyfunction("""COMPUTED_VALUE"""),"4/24-4/30")</f>
        <v>4/24-4/30</v>
      </c>
      <c r="H141" s="4" t="n">
        <f aca="false">IFERROR(__xludf.dummyfunction("""COMPUTED_VALUE"""),43584)</f>
        <v>43584</v>
      </c>
      <c r="J141" s="5" t="n">
        <f aca="false">IFERROR(__xludf.dummyfunction("""COMPUTED_VALUE"""),0.375)</f>
        <v>0.375</v>
      </c>
      <c r="L141" s="5" t="n">
        <f aca="false">IFERROR(__xludf.dummyfunction("""COMPUTED_VALUE"""),0.708333333335759)</f>
        <v>0.708333333335759</v>
      </c>
      <c r="N141" s="6" t="n">
        <f aca="false">SUM(L141-J141)</f>
        <v>0.333333333335759</v>
      </c>
      <c r="P141" s="5" t="n">
        <f aca="false">IFERROR(__xludf.dummyfunction("""COMPUTED_VALUE"""),0.5)</f>
        <v>0.5</v>
      </c>
      <c r="R141" s="5" t="n">
        <f aca="false">IFERROR(__xludf.dummyfunction("""COMPUTED_VALUE"""),0.520833333335759)</f>
        <v>0.520833333335759</v>
      </c>
      <c r="T141" s="6" t="n">
        <f aca="false">SUM(R141-P141)</f>
        <v>0.020833333335759</v>
      </c>
      <c r="V141" s="6" t="n">
        <f aca="false">SUM(N141-T141)</f>
        <v>0.3125</v>
      </c>
      <c r="X141" s="7"/>
    </row>
    <row r="142" customFormat="false" ht="13.8" hidden="false" customHeight="false" outlineLevel="0" collapsed="false">
      <c r="B142" s="3" t="n">
        <f aca="false">IFERROR(__xludf.dummyfunction("""COMPUTED_VALUE"""),43584.7079916551)</f>
        <v>43584.7079916551</v>
      </c>
      <c r="D142" s="0" t="str">
        <f aca="false">IFERROR(__xludf.dummyfunction("""COMPUTED_VALUE"""),"Office")</f>
        <v>Office</v>
      </c>
      <c r="F142" s="0" t="str">
        <f aca="false">IFERROR(__xludf.dummyfunction("""COMPUTED_VALUE"""),"4/24-4/30")</f>
        <v>4/24-4/30</v>
      </c>
      <c r="H142" s="4" t="n">
        <f aca="false">IFERROR(__xludf.dummyfunction("""COMPUTED_VALUE"""),43584)</f>
        <v>43584</v>
      </c>
      <c r="J142" s="5" t="n">
        <f aca="false">IFERROR(__xludf.dummyfunction("""COMPUTED_VALUE"""),0.392361111109494)</f>
        <v>0.392361111109494</v>
      </c>
      <c r="L142" s="5" t="n">
        <f aca="false">IFERROR(__xludf.dummyfunction("""COMPUTED_VALUE"""),0.708333333335759)</f>
        <v>0.708333333335759</v>
      </c>
      <c r="N142" s="6" t="n">
        <f aca="false">SUM(L142-J142)</f>
        <v>0.315972222226265</v>
      </c>
      <c r="P142" s="0" t="str">
        <f aca="false">IFERROR(__xludf.dummyfunction("""COMPUTED_VALUE"""),"")</f>
        <v/>
      </c>
      <c r="R142" s="0" t="str">
        <f aca="false">IFERROR(__xludf.dummyfunction("""COMPUTED_VALUE"""),"")</f>
        <v/>
      </c>
      <c r="T142" s="6" t="e">
        <f aca="false">SUM(R142-P142)</f>
        <v>#VALUE!</v>
      </c>
      <c r="V142" s="6" t="e">
        <f aca="false">SUM(N142-T142)</f>
        <v>#VALUE!</v>
      </c>
      <c r="X142" s="7"/>
    </row>
    <row r="143" customFormat="false" ht="13.8" hidden="false" customHeight="false" outlineLevel="0" collapsed="false">
      <c r="B143" s="3" t="n">
        <f aca="false">IFERROR(__xludf.dummyfunction("""COMPUTED_VALUE"""),43587.6777759375)</f>
        <v>43587.6777759375</v>
      </c>
      <c r="D143" s="0" t="str">
        <f aca="false">IFERROR(__xludf.dummyfunction("""COMPUTED_VALUE"""),"Office")</f>
        <v>Office</v>
      </c>
      <c r="F143" s="0" t="str">
        <f aca="false">IFERROR(__xludf.dummyfunction("""COMPUTED_VALUE"""),"4/24-4/30")</f>
        <v>4/24-4/30</v>
      </c>
      <c r="H143" s="4" t="n">
        <f aca="false">IFERROR(__xludf.dummyfunction("""COMPUTED_VALUE"""),43584)</f>
        <v>43584</v>
      </c>
      <c r="J143" s="5" t="n">
        <f aca="false">IFERROR(__xludf.dummyfunction("""COMPUTED_VALUE"""),0.291666666664241)</f>
        <v>0.291666666664241</v>
      </c>
      <c r="L143" s="5" t="n">
        <f aca="false">IFERROR(__xludf.dummyfunction("""COMPUTED_VALUE"""),0.791666666664241)</f>
        <v>0.791666666664241</v>
      </c>
      <c r="N143" s="6" t="n">
        <f aca="false">SUM(L143-J143)</f>
        <v>0.5</v>
      </c>
      <c r="P143" s="5" t="n">
        <f aca="false">IFERROR(__xludf.dummyfunction("""COMPUTED_VALUE"""),0.458333333335759)</f>
        <v>0.458333333335759</v>
      </c>
      <c r="R143" s="5" t="n">
        <f aca="false">IFERROR(__xludf.dummyfunction("""COMPUTED_VALUE"""),0.520833333335759)</f>
        <v>0.520833333335759</v>
      </c>
      <c r="T143" s="6" t="n">
        <f aca="false">SUM(R143-P143)</f>
        <v>0.0625</v>
      </c>
      <c r="V143" s="6" t="n">
        <f aca="false">SUM(N143-T143)</f>
        <v>0.4375</v>
      </c>
      <c r="X143" s="7"/>
    </row>
    <row r="144" customFormat="false" ht="13.8" hidden="false" customHeight="false" outlineLevel="0" collapsed="false">
      <c r="B144" s="3" t="n">
        <f aca="false">IFERROR(__xludf.dummyfunction("""COMPUTED_VALUE"""),43564.7031528472)</f>
        <v>43564.7031528472</v>
      </c>
      <c r="D144" s="0" t="str">
        <f aca="false">IFERROR(__xludf.dummyfunction("""COMPUTED_VALUE"""),"SUIT.JAM.62930")</f>
        <v>SUIT.JAM.62930</v>
      </c>
      <c r="F144" s="0" t="str">
        <f aca="false">IFERROR(__xludf.dummyfunction("""COMPUTED_VALUE"""),"4/3-4/9")</f>
        <v>4/3-4/9</v>
      </c>
      <c r="H144" s="4" t="n">
        <f aca="false">IFERROR(__xludf.dummyfunction("""COMPUTED_VALUE"""),43563)</f>
        <v>43563</v>
      </c>
      <c r="J144" s="5" t="n">
        <f aca="false">IFERROR(__xludf.dummyfunction("""COMPUTED_VALUE"""),0.3125)</f>
        <v>0.3125</v>
      </c>
      <c r="L144" s="5" t="n">
        <f aca="false">IFERROR(__xludf.dummyfunction("""COMPUTED_VALUE"""),0.458333333335759)</f>
        <v>0.458333333335759</v>
      </c>
      <c r="N144" s="6" t="n">
        <f aca="false">SUM(L144-J144)</f>
        <v>0.145833333335759</v>
      </c>
      <c r="P144" s="0" t="str">
        <f aca="false">IFERROR(__xludf.dummyfunction("""COMPUTED_VALUE"""),"")</f>
        <v/>
      </c>
      <c r="R144" s="0" t="str">
        <f aca="false">IFERROR(__xludf.dummyfunction("""COMPUTED_VALUE"""),"")</f>
        <v/>
      </c>
      <c r="T144" s="6" t="e">
        <f aca="false">SUM(R144-P144)</f>
        <v>#VALUE!</v>
      </c>
      <c r="V144" s="6" t="e">
        <f aca="false">SUM(N144-T144)</f>
        <v>#VALUE!</v>
      </c>
      <c r="X144" s="7"/>
    </row>
    <row r="145" customFormat="false" ht="13.8" hidden="false" customHeight="false" outlineLevel="0" collapsed="false">
      <c r="B145" s="3" t="n">
        <f aca="false">IFERROR(__xludf.dummyfunction("""COMPUTED_VALUE"""),43564.7043989236)</f>
        <v>43564.7043989236</v>
      </c>
      <c r="D145" s="0" t="str">
        <f aca="false">IFERROR(__xludf.dummyfunction("""COMPUTED_VALUE"""),"Office")</f>
        <v>Office</v>
      </c>
      <c r="F145" s="0" t="str">
        <f aca="false">IFERROR(__xludf.dummyfunction("""COMPUTED_VALUE"""),"4/3-4/9")</f>
        <v>4/3-4/9</v>
      </c>
      <c r="H145" s="4" t="n">
        <f aca="false">IFERROR(__xludf.dummyfunction("""COMPUTED_VALUE"""),43563)</f>
        <v>43563</v>
      </c>
      <c r="J145" s="5" t="n">
        <f aca="false">IFERROR(__xludf.dummyfunction("""COMPUTED_VALUE"""),0.458333333335759)</f>
        <v>0.458333333335759</v>
      </c>
      <c r="L145" s="5" t="n">
        <f aca="false">IFERROR(__xludf.dummyfunction("""COMPUTED_VALUE"""),0.6875)</f>
        <v>0.6875</v>
      </c>
      <c r="N145" s="6" t="n">
        <f aca="false">SUM(L145-J145)</f>
        <v>0.229166666664241</v>
      </c>
      <c r="P145" s="5" t="n">
        <f aca="false">IFERROR(__xludf.dummyfunction("""COMPUTED_VALUE"""),0.53125)</f>
        <v>0.53125</v>
      </c>
      <c r="R145" s="5" t="n">
        <f aca="false">IFERROR(__xludf.dummyfunction("""COMPUTED_VALUE"""),0.552083333335759)</f>
        <v>0.552083333335759</v>
      </c>
      <c r="T145" s="6" t="n">
        <f aca="false">SUM(R145-P145)</f>
        <v>0.0208333333357591</v>
      </c>
      <c r="V145" s="6" t="n">
        <f aca="false">SUM(N145-T145)</f>
        <v>0.208333333328483</v>
      </c>
      <c r="X145" s="7"/>
    </row>
    <row r="146" customFormat="false" ht="13.8" hidden="false" customHeight="false" outlineLevel="0" collapsed="false">
      <c r="B146" s="3" t="n">
        <f aca="false">IFERROR(__xludf.dummyfunction("""COMPUTED_VALUE"""),43564.6446742593)</f>
        <v>43564.6446742593</v>
      </c>
      <c r="D146" s="0" t="str">
        <f aca="false">IFERROR(__xludf.dummyfunction("""COMPUTED_VALUE"""),"Office")</f>
        <v>Office</v>
      </c>
      <c r="F146" s="0" t="str">
        <f aca="false">IFERROR(__xludf.dummyfunction("""COMPUTED_VALUE"""),"4/3-4/9")</f>
        <v>4/3-4/9</v>
      </c>
      <c r="H146" s="4" t="n">
        <f aca="false">IFERROR(__xludf.dummyfunction("""COMPUTED_VALUE"""),43560)</f>
        <v>43560</v>
      </c>
      <c r="J146" s="5" t="n">
        <f aca="false">IFERROR(__xludf.dummyfunction("""COMPUTED_VALUE"""),0.3125)</f>
        <v>0.3125</v>
      </c>
      <c r="L146" s="5" t="n">
        <f aca="false">IFERROR(__xludf.dummyfunction("""COMPUTED_VALUE"""),0.458333333335759)</f>
        <v>0.458333333335759</v>
      </c>
      <c r="N146" s="6" t="n">
        <f aca="false">SUM(L146-J146)</f>
        <v>0.145833333335759</v>
      </c>
      <c r="P146" s="0" t="str">
        <f aca="false">IFERROR(__xludf.dummyfunction("""COMPUTED_VALUE"""),"")</f>
        <v/>
      </c>
      <c r="R146" s="0" t="str">
        <f aca="false">IFERROR(__xludf.dummyfunction("""COMPUTED_VALUE"""),"")</f>
        <v/>
      </c>
      <c r="T146" s="6" t="e">
        <f aca="false">SUM(R146-P146)</f>
        <v>#VALUE!</v>
      </c>
      <c r="V146" s="6" t="e">
        <f aca="false">SUM(N146-T146)</f>
        <v>#VALUE!</v>
      </c>
      <c r="X146" s="7"/>
    </row>
    <row r="147" customFormat="false" ht="13.8" hidden="false" customHeight="false" outlineLevel="0" collapsed="false">
      <c r="B147" s="3" t="n">
        <f aca="false">IFERROR(__xludf.dummyfunction("""COMPUTED_VALUE"""),43564.6452250926)</f>
        <v>43564.6452250926</v>
      </c>
      <c r="D147" s="9" t="str">
        <f aca="false">IFERROR(__xludf.dummyfunction("""COMPUTED_VALUE"""),"COHE.JOE.62906.BIZ")</f>
        <v>COHE.JOE.62906.BIZ</v>
      </c>
      <c r="F147" s="0" t="str">
        <f aca="false">IFERROR(__xludf.dummyfunction("""COMPUTED_VALUE"""),"4/3-4/9")</f>
        <v>4/3-4/9</v>
      </c>
      <c r="H147" s="4" t="n">
        <f aca="false">IFERROR(__xludf.dummyfunction("""COMPUTED_VALUE"""),43560)</f>
        <v>43560</v>
      </c>
      <c r="J147" s="5" t="n">
        <f aca="false">IFERROR(__xludf.dummyfunction("""COMPUTED_VALUE"""),0.458333333335759)</f>
        <v>0.458333333335759</v>
      </c>
      <c r="L147" s="5" t="n">
        <f aca="false">IFERROR(__xludf.dummyfunction("""COMPUTED_VALUE"""),0.604166666664241)</f>
        <v>0.604166666664241</v>
      </c>
      <c r="N147" s="6" t="n">
        <f aca="false">SUM(L147-J147)</f>
        <v>0.145833333328482</v>
      </c>
      <c r="P147" s="0" t="str">
        <f aca="false">IFERROR(__xludf.dummyfunction("""COMPUTED_VALUE"""),"")</f>
        <v/>
      </c>
      <c r="R147" s="0" t="str">
        <f aca="false">IFERROR(__xludf.dummyfunction("""COMPUTED_VALUE"""),"")</f>
        <v/>
      </c>
      <c r="T147" s="6" t="e">
        <f aca="false">SUM(R147-P147)</f>
        <v>#VALUE!</v>
      </c>
      <c r="V147" s="6" t="e">
        <f aca="false">SUM(N147-T147)</f>
        <v>#VALUE!</v>
      </c>
      <c r="X147" s="7"/>
    </row>
    <row r="148" customFormat="false" ht="13.8" hidden="false" customHeight="false" outlineLevel="0" collapsed="false">
      <c r="B148" s="3" t="n">
        <f aca="false">IFERROR(__xludf.dummyfunction("""COMPUTED_VALUE"""),43564.6456196412)</f>
        <v>43564.6456196412</v>
      </c>
      <c r="D148" s="0" t="str">
        <f aca="false">IFERROR(__xludf.dummyfunction("""COMPUTED_VALUE"""),"Office")</f>
        <v>Office</v>
      </c>
      <c r="F148" s="0" t="str">
        <f aca="false">IFERROR(__xludf.dummyfunction("""COMPUTED_VALUE"""),"4/3-4/9")</f>
        <v>4/3-4/9</v>
      </c>
      <c r="H148" s="4" t="n">
        <f aca="false">IFERROR(__xludf.dummyfunction("""COMPUTED_VALUE"""),43560)</f>
        <v>43560</v>
      </c>
      <c r="J148" s="5" t="n">
        <f aca="false">IFERROR(__xludf.dummyfunction("""COMPUTED_VALUE"""),0.604166666664241)</f>
        <v>0.604166666664241</v>
      </c>
      <c r="L148" s="5" t="n">
        <f aca="false">IFERROR(__xludf.dummyfunction("""COMPUTED_VALUE"""),0.680555555554747)</f>
        <v>0.680555555554747</v>
      </c>
      <c r="N148" s="6" t="n">
        <f aca="false">SUM(L148-J148)</f>
        <v>0.076388888890506</v>
      </c>
      <c r="P148" s="0" t="str">
        <f aca="false">IFERROR(__xludf.dummyfunction("""COMPUTED_VALUE"""),"")</f>
        <v/>
      </c>
      <c r="R148" s="0" t="str">
        <f aca="false">IFERROR(__xludf.dummyfunction("""COMPUTED_VALUE"""),"")</f>
        <v/>
      </c>
      <c r="T148" s="6" t="e">
        <f aca="false">SUM(R148-P148)</f>
        <v>#VALUE!</v>
      </c>
      <c r="V148" s="6" t="e">
        <f aca="false">SUM(N148-T148)</f>
        <v>#VALUE!</v>
      </c>
      <c r="X148" s="7"/>
    </row>
    <row r="149" customFormat="false" ht="13.8" hidden="false" customHeight="false" outlineLevel="0" collapsed="false">
      <c r="B149" s="3" t="n">
        <f aca="false">IFERROR(__xludf.dummyfunction("""COMPUTED_VALUE"""),43559.7248872338)</f>
        <v>43559.7248872338</v>
      </c>
      <c r="D149" s="0" t="str">
        <f aca="false">IFERROR(__xludf.dummyfunction("""COMPUTED_VALUE"""),"Site Visit, Pre Sale")</f>
        <v>Site Visit, Pre Sale</v>
      </c>
      <c r="F149" s="0" t="str">
        <f aca="false">IFERROR(__xludf.dummyfunction("""COMPUTED_VALUE"""),"4/3-4/9")</f>
        <v>4/3-4/9</v>
      </c>
      <c r="H149" s="4" t="n">
        <f aca="false">IFERROR(__xludf.dummyfunction("""COMPUTED_VALUE"""),43559)</f>
        <v>43559</v>
      </c>
      <c r="J149" s="5" t="n">
        <f aca="false">IFERROR(__xludf.dummyfunction("""COMPUTED_VALUE"""),0.34375)</f>
        <v>0.34375</v>
      </c>
      <c r="L149" s="5" t="n">
        <f aca="false">IFERROR(__xludf.dummyfunction("""COMPUTED_VALUE"""),0.520833333335759)</f>
        <v>0.520833333335759</v>
      </c>
      <c r="N149" s="6" t="n">
        <f aca="false">SUM(L149-J149)</f>
        <v>0.177083333335759</v>
      </c>
      <c r="P149" s="5" t="n">
        <f aca="false">IFERROR(__xludf.dummyfunction("""COMPUTED_VALUE"""),0.458333333335759)</f>
        <v>0.458333333335759</v>
      </c>
      <c r="R149" s="5" t="n">
        <f aca="false">IFERROR(__xludf.dummyfunction("""COMPUTED_VALUE"""),0.479166666664241)</f>
        <v>0.479166666664241</v>
      </c>
      <c r="T149" s="6" t="n">
        <f aca="false">SUM(R149-P149)</f>
        <v>0.020833333328482</v>
      </c>
      <c r="V149" s="6" t="n">
        <f aca="false">SUM(N149-T149)</f>
        <v>0.156250000007276</v>
      </c>
      <c r="X149" s="7"/>
    </row>
    <row r="150" customFormat="false" ht="13.8" hidden="false" customHeight="false" outlineLevel="0" collapsed="false">
      <c r="B150" s="3" t="n">
        <f aca="false">IFERROR(__xludf.dummyfunction("""COMPUTED_VALUE"""),43559.7252699537)</f>
        <v>43559.7252699537</v>
      </c>
      <c r="D150" s="0" t="str">
        <f aca="false">IFERROR(__xludf.dummyfunction("""COMPUTED_VALUE"""),"Office")</f>
        <v>Office</v>
      </c>
      <c r="F150" s="0" t="str">
        <f aca="false">IFERROR(__xludf.dummyfunction("""COMPUTED_VALUE"""),"4/3-4/9")</f>
        <v>4/3-4/9</v>
      </c>
      <c r="H150" s="4" t="n">
        <f aca="false">IFERROR(__xludf.dummyfunction("""COMPUTED_VALUE"""),43559)</f>
        <v>43559</v>
      </c>
      <c r="J150" s="5" t="n">
        <f aca="false">IFERROR(__xludf.dummyfunction("""COMPUTED_VALUE"""),0.520833333335759)</f>
        <v>0.520833333335759</v>
      </c>
      <c r="L150" s="5" t="n">
        <f aca="false">IFERROR(__xludf.dummyfunction("""COMPUTED_VALUE"""),0.729166666664241)</f>
        <v>0.729166666664241</v>
      </c>
      <c r="N150" s="6" t="n">
        <f aca="false">SUM(L150-J150)</f>
        <v>0.208333333328482</v>
      </c>
      <c r="P150" s="0" t="str">
        <f aca="false">IFERROR(__xludf.dummyfunction("""COMPUTED_VALUE"""),"")</f>
        <v/>
      </c>
      <c r="R150" s="0" t="str">
        <f aca="false">IFERROR(__xludf.dummyfunction("""COMPUTED_VALUE"""),"")</f>
        <v/>
      </c>
      <c r="T150" s="6" t="e">
        <f aca="false">SUM(R150-P150)</f>
        <v>#VALUE!</v>
      </c>
      <c r="V150" s="6" t="e">
        <f aca="false">SUM(N150-T150)</f>
        <v>#VALUE!</v>
      </c>
      <c r="X150" s="7"/>
    </row>
    <row r="151" customFormat="false" ht="13.8" hidden="false" customHeight="false" outlineLevel="0" collapsed="false">
      <c r="B151" s="3" t="n">
        <f aca="false">IFERROR(__xludf.dummyfunction("""COMPUTED_VALUE"""),43559.7240082523)</f>
        <v>43559.7240082523</v>
      </c>
      <c r="D151" s="0" t="str">
        <f aca="false">IFERROR(__xludf.dummyfunction("""COMPUTED_VALUE"""),"Training")</f>
        <v>Training</v>
      </c>
      <c r="F151" s="0" t="str">
        <f aca="false">IFERROR(__xludf.dummyfunction("""COMPUTED_VALUE"""),"4/3-4/9")</f>
        <v>4/3-4/9</v>
      </c>
      <c r="H151" s="4" t="n">
        <f aca="false">IFERROR(__xludf.dummyfunction("""COMPUTED_VALUE"""),43558)</f>
        <v>43558</v>
      </c>
      <c r="J151" s="5" t="n">
        <f aca="false">IFERROR(__xludf.dummyfunction("""COMPUTED_VALUE"""),0.3125)</f>
        <v>0.3125</v>
      </c>
      <c r="L151" s="5" t="n">
        <f aca="false">IFERROR(__xludf.dummyfunction("""COMPUTED_VALUE"""),0.9375)</f>
        <v>0.9375</v>
      </c>
      <c r="N151" s="6" t="n">
        <f aca="false">SUM(L151-J151)</f>
        <v>0.625</v>
      </c>
      <c r="P151" s="0" t="str">
        <f aca="false">IFERROR(__xludf.dummyfunction("""COMPUTED_VALUE"""),"")</f>
        <v/>
      </c>
      <c r="R151" s="0" t="str">
        <f aca="false">IFERROR(__xludf.dummyfunction("""COMPUTED_VALUE"""),"")</f>
        <v/>
      </c>
      <c r="T151" s="6" t="e">
        <f aca="false">SUM(R151-P151)</f>
        <v>#VALUE!</v>
      </c>
      <c r="V151" s="6" t="e">
        <f aca="false">SUM(N151-T151)</f>
        <v>#VALUE!</v>
      </c>
      <c r="X151" s="7"/>
    </row>
    <row r="152" customFormat="false" ht="13.8" hidden="false" customHeight="false" outlineLevel="0" collapsed="false">
      <c r="B152" s="3" t="n">
        <f aca="false">IFERROR(__xludf.dummyfunction("""COMPUTED_VALUE"""),43559.7230755787)</f>
        <v>43559.7230755787</v>
      </c>
      <c r="D152" s="0" t="str">
        <f aca="false">IFERROR(__xludf.dummyfunction("""COMPUTED_VALUE"""),"HOUS.JOH.62960")</f>
        <v>HOUS.JOH.62960</v>
      </c>
      <c r="F152" s="0" t="str">
        <f aca="false">IFERROR(__xludf.dummyfunction("""COMPUTED_VALUE"""),"3/27-4/2")</f>
        <v>3/27-4/2</v>
      </c>
      <c r="H152" s="4" t="n">
        <f aca="false">IFERROR(__xludf.dummyfunction("""COMPUTED_VALUE"""),43557)</f>
        <v>43557</v>
      </c>
      <c r="J152" s="5" t="n">
        <f aca="false">IFERROR(__xludf.dummyfunction("""COMPUTED_VALUE"""),0.3125)</f>
        <v>0.3125</v>
      </c>
      <c r="L152" s="5" t="n">
        <f aca="false">IFERROR(__xludf.dummyfunction("""COMPUTED_VALUE"""),0.5)</f>
        <v>0.5</v>
      </c>
      <c r="N152" s="6" t="n">
        <f aca="false">SUM(L152-J152)</f>
        <v>0.1875</v>
      </c>
      <c r="P152" s="0" t="str">
        <f aca="false">IFERROR(__xludf.dummyfunction("""COMPUTED_VALUE"""),"")</f>
        <v/>
      </c>
      <c r="R152" s="0" t="str">
        <f aca="false">IFERROR(__xludf.dummyfunction("""COMPUTED_VALUE"""),"")</f>
        <v/>
      </c>
      <c r="T152" s="6" t="e">
        <f aca="false">SUM(R152-P152)</f>
        <v>#VALUE!</v>
      </c>
      <c r="V152" s="6" t="e">
        <f aca="false">SUM(N152-T152)</f>
        <v>#VALUE!</v>
      </c>
      <c r="X152" s="7"/>
    </row>
    <row r="153" customFormat="false" ht="13.8" hidden="false" customHeight="false" outlineLevel="0" collapsed="false">
      <c r="B153" s="3" t="n">
        <f aca="false">IFERROR(__xludf.dummyfunction("""COMPUTED_VALUE"""),43559.7234831366)</f>
        <v>43559.7234831366</v>
      </c>
      <c r="D153" s="0" t="str">
        <f aca="false">IFERROR(__xludf.dummyfunction("""COMPUTED_VALUE"""),"Training")</f>
        <v>Training</v>
      </c>
      <c r="F153" s="0" t="str">
        <f aca="false">IFERROR(__xludf.dummyfunction("""COMPUTED_VALUE"""),"3/27-4/2")</f>
        <v>3/27-4/2</v>
      </c>
      <c r="H153" s="4" t="n">
        <f aca="false">IFERROR(__xludf.dummyfunction("""COMPUTED_VALUE"""),43557)</f>
        <v>43557</v>
      </c>
      <c r="J153" s="5" t="n">
        <f aca="false">IFERROR(__xludf.dummyfunction("""COMPUTED_VALUE"""),0.5)</f>
        <v>0.5</v>
      </c>
      <c r="L153" s="5" t="n">
        <f aca="false">IFERROR(__xludf.dummyfunction("""COMPUTED_VALUE"""),0.864583333335759)</f>
        <v>0.864583333335759</v>
      </c>
      <c r="N153" s="6" t="n">
        <f aca="false">SUM(L153-J153)</f>
        <v>0.364583333335759</v>
      </c>
      <c r="P153" s="0" t="str">
        <f aca="false">IFERROR(__xludf.dummyfunction("""COMPUTED_VALUE"""),"")</f>
        <v/>
      </c>
      <c r="R153" s="0" t="str">
        <f aca="false">IFERROR(__xludf.dummyfunction("""COMPUTED_VALUE"""),"")</f>
        <v/>
      </c>
      <c r="T153" s="6" t="e">
        <f aca="false">SUM(R153-P153)</f>
        <v>#VALUE!</v>
      </c>
      <c r="V153" s="6" t="e">
        <f aca="false">SUM(N153-T153)</f>
        <v>#VALUE!</v>
      </c>
      <c r="X153" s="7"/>
    </row>
    <row r="154" customFormat="false" ht="13.8" hidden="false" customHeight="false" outlineLevel="0" collapsed="false">
      <c r="B154" s="3" t="n">
        <f aca="false">IFERROR(__xludf.dummyfunction("""COMPUTED_VALUE"""),43559.7222149653)</f>
        <v>43559.7222149653</v>
      </c>
      <c r="D154" s="0" t="str">
        <f aca="false">IFERROR(__xludf.dummyfunction("""COMPUTED_VALUE"""),"Office")</f>
        <v>Office</v>
      </c>
      <c r="F154" s="0" t="str">
        <f aca="false">IFERROR(__xludf.dummyfunction("""COMPUTED_VALUE"""),"3/27-4/2")</f>
        <v>3/27-4/2</v>
      </c>
      <c r="H154" s="4" t="n">
        <f aca="false">IFERROR(__xludf.dummyfunction("""COMPUTED_VALUE"""),43556)</f>
        <v>43556</v>
      </c>
      <c r="J154" s="5" t="n">
        <f aca="false">IFERROR(__xludf.dummyfunction("""COMPUTED_VALUE"""),0.375)</f>
        <v>0.375</v>
      </c>
      <c r="L154" s="5" t="n">
        <f aca="false">IFERROR(__xludf.dummyfunction("""COMPUTED_VALUE"""),0.625)</f>
        <v>0.625</v>
      </c>
      <c r="N154" s="6" t="n">
        <f aca="false">SUM(L154-J154)</f>
        <v>0.25</v>
      </c>
      <c r="P154" s="5" t="n">
        <f aca="false">IFERROR(__xludf.dummyfunction("""COMPUTED_VALUE"""),0.5)</f>
        <v>0.5</v>
      </c>
      <c r="R154" s="5" t="n">
        <f aca="false">IFERROR(__xludf.dummyfunction("""COMPUTED_VALUE"""),0.520833333335759)</f>
        <v>0.520833333335759</v>
      </c>
      <c r="T154" s="6" t="n">
        <f aca="false">SUM(R154-P154)</f>
        <v>0.020833333335759</v>
      </c>
      <c r="V154" s="6" t="n">
        <f aca="false">SUM(N154-T154)</f>
        <v>0.229166666664241</v>
      </c>
      <c r="X154" s="7"/>
    </row>
    <row r="155" customFormat="false" ht="13.8" hidden="false" customHeight="false" outlineLevel="0" collapsed="false">
      <c r="B155" s="3" t="n">
        <f aca="false">IFERROR(__xludf.dummyfunction("""COMPUTED_VALUE"""),43588.4915676968)</f>
        <v>43588.4915676968</v>
      </c>
      <c r="D155" s="0" t="str">
        <f aca="false">IFERROR(__xludf.dummyfunction("""COMPUTED_VALUE"""),"Office")</f>
        <v>Office</v>
      </c>
      <c r="F155" s="0" t="str">
        <f aca="false">IFERROR(__xludf.dummyfunction("""COMPUTED_VALUE"""),"4/24-4/30")</f>
        <v>4/24-4/30</v>
      </c>
      <c r="H155" s="4" t="n">
        <f aca="false">IFERROR(__xludf.dummyfunction("""COMPUTED_VALUE"""),43584)</f>
        <v>43584</v>
      </c>
      <c r="J155" s="5" t="n">
        <f aca="false">IFERROR(__xludf.dummyfunction("""COMPUTED_VALUE"""),0.291666666664241)</f>
        <v>0.291666666664241</v>
      </c>
      <c r="L155" s="5" t="n">
        <f aca="false">IFERROR(__xludf.dummyfunction("""COMPUTED_VALUE"""),0.791666666664241)</f>
        <v>0.791666666664241</v>
      </c>
      <c r="N155" s="6" t="n">
        <f aca="false">SUM(L155-J155)</f>
        <v>0.5</v>
      </c>
      <c r="P155" s="5" t="n">
        <f aca="false">IFERROR(__xludf.dummyfunction("""COMPUTED_VALUE"""),0.458333333335759)</f>
        <v>0.458333333335759</v>
      </c>
      <c r="R155" s="5" t="n">
        <f aca="false">IFERROR(__xludf.dummyfunction("""COMPUTED_VALUE"""),0.520833333335759)</f>
        <v>0.520833333335759</v>
      </c>
      <c r="T155" s="6" t="n">
        <f aca="false">SUM(R155-P155)</f>
        <v>0.0625</v>
      </c>
      <c r="V155" s="6" t="n">
        <f aca="false">SUM(N155-T155)</f>
        <v>0.4375</v>
      </c>
      <c r="X155" s="7"/>
    </row>
    <row r="156" customFormat="false" ht="13.8" hidden="false" customHeight="false" outlineLevel="0" collapsed="false">
      <c r="B156" s="3" t="n">
        <f aca="false">IFERROR(__xludf.dummyfunction("""COMPUTED_VALUE"""),43588.4920243287)</f>
        <v>43588.4920243287</v>
      </c>
      <c r="D156" s="0" t="str">
        <f aca="false">IFERROR(__xludf.dummyfunction("""COMPUTED_VALUE"""),"Office")</f>
        <v>Office</v>
      </c>
      <c r="F156" s="0" t="str">
        <f aca="false">IFERROR(__xludf.dummyfunction("""COMPUTED_VALUE"""),"5/1-5/7")</f>
        <v>5/1-5/7</v>
      </c>
      <c r="H156" s="4" t="n">
        <f aca="false">IFERROR(__xludf.dummyfunction("""COMPUTED_VALUE"""),43588)</f>
        <v>43588</v>
      </c>
      <c r="J156" s="5" t="n">
        <f aca="false">IFERROR(__xludf.dummyfunction("""COMPUTED_VALUE"""),0.479166666664241)</f>
        <v>0.479166666664241</v>
      </c>
      <c r="L156" s="5" t="n">
        <f aca="false">IFERROR(__xludf.dummyfunction("""COMPUTED_VALUE"""),0.1875)</f>
        <v>0.1875</v>
      </c>
      <c r="N156" s="6" t="n">
        <f aca="false">SUM(L156-J156)</f>
        <v>-0.291666666664241</v>
      </c>
      <c r="P156" s="0" t="str">
        <f aca="false">IFERROR(__xludf.dummyfunction("""COMPUTED_VALUE"""),"")</f>
        <v/>
      </c>
      <c r="R156" s="0" t="str">
        <f aca="false">IFERROR(__xludf.dummyfunction("""COMPUTED_VALUE"""),"")</f>
        <v/>
      </c>
      <c r="T156" s="6" t="e">
        <f aca="false">SUM(R156-P156)</f>
        <v>#VALUE!</v>
      </c>
      <c r="V156" s="6" t="e">
        <f aca="false">SUM(N156-T156)</f>
        <v>#VALUE!</v>
      </c>
      <c r="X156" s="7"/>
    </row>
    <row r="157" customFormat="false" ht="13.8" hidden="false" customHeight="false" outlineLevel="0" collapsed="false">
      <c r="B157" s="3" t="n">
        <f aca="false">IFERROR(__xludf.dummyfunction("""COMPUTED_VALUE"""),43588.5166673264)</f>
        <v>43588.5166673264</v>
      </c>
      <c r="D157" s="0" t="str">
        <f aca="false">IFERROR(__xludf.dummyfunction("""COMPUTED_VALUE"""),"Office")</f>
        <v>Office</v>
      </c>
      <c r="F157" s="0" t="str">
        <f aca="false">IFERROR(__xludf.dummyfunction("""COMPUTED_VALUE"""),"5/1-5/7")</f>
        <v>5/1-5/7</v>
      </c>
      <c r="H157" s="4" t="n">
        <f aca="false">IFERROR(__xludf.dummyfunction("""COMPUTED_VALUE"""),43587)</f>
        <v>43587</v>
      </c>
      <c r="J157" s="5" t="n">
        <f aca="false">IFERROR(__xludf.dummyfunction("""COMPUTED_VALUE"""),0.385416666664241)</f>
        <v>0.385416666664241</v>
      </c>
      <c r="L157" s="5" t="n">
        <f aca="false">IFERROR(__xludf.dummyfunction("""COMPUTED_VALUE"""),0.71875)</f>
        <v>0.71875</v>
      </c>
      <c r="N157" s="6" t="n">
        <f aca="false">SUM(L157-J157)</f>
        <v>0.333333333335759</v>
      </c>
      <c r="P157" s="0" t="str">
        <f aca="false">IFERROR(__xludf.dummyfunction("""COMPUTED_VALUE"""),"")</f>
        <v/>
      </c>
      <c r="R157" s="0" t="str">
        <f aca="false">IFERROR(__xludf.dummyfunction("""COMPUTED_VALUE"""),"")</f>
        <v/>
      </c>
      <c r="T157" s="6" t="e">
        <f aca="false">SUM(R157-P157)</f>
        <v>#VALUE!</v>
      </c>
      <c r="V157" s="6" t="e">
        <f aca="false">SUM(N157-T157)</f>
        <v>#VALUE!</v>
      </c>
      <c r="X157" s="7"/>
    </row>
    <row r="158" customFormat="false" ht="13.8" hidden="false" customHeight="false" outlineLevel="0" collapsed="false">
      <c r="B158" s="3" t="n">
        <f aca="false">IFERROR(__xludf.dummyfunction("""COMPUTED_VALUE"""),43588.649138588)</f>
        <v>43588.649138588</v>
      </c>
      <c r="D158" s="0" t="str">
        <f aca="false">IFERROR(__xludf.dummyfunction("""COMPUTED_VALUE"""),"BURN.BRI.62886")</f>
        <v>BURN.BRI.62886</v>
      </c>
      <c r="F158" s="0" t="str">
        <f aca="false">IFERROR(__xludf.dummyfunction("""COMPUTED_VALUE"""),"5/1-5/7")</f>
        <v>5/1-5/7</v>
      </c>
      <c r="H158" s="4" t="n">
        <f aca="false">IFERROR(__xludf.dummyfunction("""COMPUTED_VALUE"""),43588)</f>
        <v>43588</v>
      </c>
      <c r="J158" s="5" t="n">
        <f aca="false">IFERROR(__xludf.dummyfunction("""COMPUTED_VALUE"""),0.291666666664241)</f>
        <v>0.291666666664241</v>
      </c>
      <c r="L158" s="5" t="n">
        <f aca="false">IFERROR(__xludf.dummyfunction("""COMPUTED_VALUE"""),0.649305555554747)</f>
        <v>0.649305555554747</v>
      </c>
      <c r="N158" s="6" t="n">
        <f aca="false">SUM(L158-J158)</f>
        <v>0.357638888890506</v>
      </c>
      <c r="P158" s="5" t="n">
        <f aca="false">IFERROR(__xludf.dummyfunction("""COMPUTED_VALUE"""),0.5)</f>
        <v>0.5</v>
      </c>
      <c r="R158" s="5" t="n">
        <f aca="false">IFERROR(__xludf.dummyfunction("""COMPUTED_VALUE"""),0.520833333335759)</f>
        <v>0.520833333335759</v>
      </c>
      <c r="T158" s="6" t="n">
        <f aca="false">SUM(R158-P158)</f>
        <v>0.020833333335759</v>
      </c>
      <c r="V158" s="6" t="n">
        <f aca="false">SUM(N158-T158)</f>
        <v>0.336805555554747</v>
      </c>
      <c r="X158" s="7"/>
    </row>
    <row r="159" customFormat="false" ht="13.8" hidden="false" customHeight="false" outlineLevel="0" collapsed="false">
      <c r="B159" s="3" t="n">
        <f aca="false">IFERROR(__xludf.dummyfunction("""COMPUTED_VALUE"""),43588.6712629167)</f>
        <v>43588.6712629167</v>
      </c>
      <c r="D159" s="0" t="str">
        <f aca="false">IFERROR(__xludf.dummyfunction("""COMPUTED_VALUE"""),"Office")</f>
        <v>Office</v>
      </c>
      <c r="F159" s="0" t="str">
        <f aca="false">IFERROR(__xludf.dummyfunction("""COMPUTED_VALUE"""),"5/1-5/7")</f>
        <v>5/1-5/7</v>
      </c>
      <c r="H159" s="4" t="n">
        <f aca="false">IFERROR(__xludf.dummyfunction("""COMPUTED_VALUE"""),43588)</f>
        <v>43588</v>
      </c>
      <c r="J159" s="5" t="n">
        <f aca="false">IFERROR(__xludf.dummyfunction("""COMPUTED_VALUE"""),0.402777777781012)</f>
        <v>0.402777777781012</v>
      </c>
      <c r="L159" s="5" t="n">
        <f aca="false">IFERROR(__xludf.dummyfunction("""COMPUTED_VALUE"""),0.673611111109494)</f>
        <v>0.673611111109494</v>
      </c>
      <c r="N159" s="6" t="n">
        <f aca="false">SUM(L159-J159)</f>
        <v>0.270833333328482</v>
      </c>
      <c r="P159" s="0" t="str">
        <f aca="false">IFERROR(__xludf.dummyfunction("""COMPUTED_VALUE"""),"")</f>
        <v/>
      </c>
      <c r="R159" s="0" t="str">
        <f aca="false">IFERROR(__xludf.dummyfunction("""COMPUTED_VALUE"""),"")</f>
        <v/>
      </c>
      <c r="T159" s="6" t="e">
        <f aca="false">SUM(R159-P159)</f>
        <v>#VALUE!</v>
      </c>
      <c r="V159" s="6" t="e">
        <f aca="false">SUM(N159-T159)</f>
        <v>#VALUE!</v>
      </c>
      <c r="X159" s="7"/>
    </row>
    <row r="160" customFormat="false" ht="13.8" hidden="false" customHeight="false" outlineLevel="0" collapsed="false">
      <c r="B160" s="3" t="n">
        <f aca="false">IFERROR(__xludf.dummyfunction("""COMPUTED_VALUE"""),43588.7077658796)</f>
        <v>43588.7077658796</v>
      </c>
      <c r="D160" s="0" t="str">
        <f aca="false">IFERROR(__xludf.dummyfunction("""COMPUTED_VALUE"""),"BURN.BRI.62886")</f>
        <v>BURN.BRI.62886</v>
      </c>
      <c r="F160" s="0" t="str">
        <f aca="false">IFERROR(__xludf.dummyfunction("""COMPUTED_VALUE"""),"5/1-5/7")</f>
        <v>5/1-5/7</v>
      </c>
      <c r="H160" s="4" t="n">
        <f aca="false">IFERROR(__xludf.dummyfunction("""COMPUTED_VALUE"""),43588)</f>
        <v>43588</v>
      </c>
      <c r="J160" s="5" t="n">
        <f aca="false">IFERROR(__xludf.dummyfunction("""COMPUTED_VALUE"""),0.291666666664241)</f>
        <v>0.291666666664241</v>
      </c>
      <c r="L160" s="5" t="n">
        <f aca="false">IFERROR(__xludf.dummyfunction("""COMPUTED_VALUE"""),0.708333333335759)</f>
        <v>0.708333333335759</v>
      </c>
      <c r="N160" s="6" t="n">
        <f aca="false">SUM(L160-J160)</f>
        <v>0.416666666671518</v>
      </c>
      <c r="P160" s="5" t="n">
        <f aca="false">IFERROR(__xludf.dummyfunction("""COMPUTED_VALUE"""),0.5)</f>
        <v>0.5</v>
      </c>
      <c r="R160" s="5" t="n">
        <f aca="false">IFERROR(__xludf.dummyfunction("""COMPUTED_VALUE"""),0.520833333335759)</f>
        <v>0.520833333335759</v>
      </c>
      <c r="T160" s="6" t="n">
        <f aca="false">SUM(R160-P160)</f>
        <v>0.020833333335759</v>
      </c>
      <c r="V160" s="6" t="n">
        <f aca="false">SUM(N160-T160)</f>
        <v>0.395833333335759</v>
      </c>
      <c r="X160" s="7"/>
    </row>
    <row r="161" customFormat="false" ht="13.8" hidden="false" customHeight="false" outlineLevel="0" collapsed="false">
      <c r="B161" s="3" t="n">
        <f aca="false">IFERROR(__xludf.dummyfunction("""COMPUTED_VALUE"""),43588.7079806597)</f>
        <v>43588.7079806597</v>
      </c>
      <c r="D161" s="0" t="str">
        <f aca="false">IFERROR(__xludf.dummyfunction("""COMPUTED_VALUE"""),"BURN.BRI.62886")</f>
        <v>BURN.BRI.62886</v>
      </c>
      <c r="F161" s="0" t="str">
        <f aca="false">IFERROR(__xludf.dummyfunction("""COMPUTED_VALUE"""),"5/1-5/7")</f>
        <v>5/1-5/7</v>
      </c>
      <c r="H161" s="4" t="n">
        <f aca="false">IFERROR(__xludf.dummyfunction("""COMPUTED_VALUE"""),43586)</f>
        <v>43586</v>
      </c>
      <c r="J161" s="5" t="n">
        <f aca="false">IFERROR(__xludf.dummyfunction("""COMPUTED_VALUE"""),0.291666666664241)</f>
        <v>0.291666666664241</v>
      </c>
      <c r="L161" s="5" t="n">
        <f aca="false">IFERROR(__xludf.dummyfunction("""COMPUTED_VALUE"""),0.708333333335759)</f>
        <v>0.708333333335759</v>
      </c>
      <c r="N161" s="6" t="n">
        <f aca="false">SUM(L161-J161)</f>
        <v>0.416666666671518</v>
      </c>
      <c r="P161" s="5" t="n">
        <f aca="false">IFERROR(__xludf.dummyfunction("""COMPUTED_VALUE"""),0.5)</f>
        <v>0.5</v>
      </c>
      <c r="R161" s="5" t="n">
        <f aca="false">IFERROR(__xludf.dummyfunction("""COMPUTED_VALUE"""),0.520833333335759)</f>
        <v>0.520833333335759</v>
      </c>
      <c r="T161" s="6" t="n">
        <f aca="false">SUM(R161-P161)</f>
        <v>0.020833333335759</v>
      </c>
      <c r="V161" s="6" t="n">
        <f aca="false">SUM(N161-T161)</f>
        <v>0.395833333335759</v>
      </c>
      <c r="X161" s="7"/>
    </row>
    <row r="162" customFormat="false" ht="13.8" hidden="false" customHeight="false" outlineLevel="0" collapsed="false">
      <c r="B162" s="3" t="n">
        <f aca="false">IFERROR(__xludf.dummyfunction("""COMPUTED_VALUE"""),43588.7083817824)</f>
        <v>43588.7083817824</v>
      </c>
      <c r="D162" s="0" t="str">
        <f aca="false">IFERROR(__xludf.dummyfunction("""COMPUTED_VALUE"""),"BURN.BRI.62886")</f>
        <v>BURN.BRI.62886</v>
      </c>
      <c r="F162" s="0" t="str">
        <f aca="false">IFERROR(__xludf.dummyfunction("""COMPUTED_VALUE"""),"5/1-5/7")</f>
        <v>5/1-5/7</v>
      </c>
      <c r="H162" s="4" t="n">
        <f aca="false">IFERROR(__xludf.dummyfunction("""COMPUTED_VALUE"""),43588)</f>
        <v>43588</v>
      </c>
      <c r="J162" s="5" t="n">
        <f aca="false">IFERROR(__xludf.dummyfunction("""COMPUTED_VALUE"""),0.291666666664241)</f>
        <v>0.291666666664241</v>
      </c>
      <c r="L162" s="5" t="n">
        <f aca="false">IFERROR(__xludf.dummyfunction("""COMPUTED_VALUE"""),0.708333333335759)</f>
        <v>0.708333333335759</v>
      </c>
      <c r="N162" s="6" t="n">
        <f aca="false">SUM(L162-J162)</f>
        <v>0.416666666671518</v>
      </c>
      <c r="P162" s="5" t="n">
        <f aca="false">IFERROR(__xludf.dummyfunction("""COMPUTED_VALUE"""),0.5)</f>
        <v>0.5</v>
      </c>
      <c r="R162" s="5" t="n">
        <f aca="false">IFERROR(__xludf.dummyfunction("""COMPUTED_VALUE"""),0.520833333335759)</f>
        <v>0.520833333335759</v>
      </c>
      <c r="T162" s="6" t="n">
        <f aca="false">SUM(R162-P162)</f>
        <v>0.020833333335759</v>
      </c>
      <c r="V162" s="6" t="n">
        <f aca="false">SUM(N162-T162)</f>
        <v>0.395833333335759</v>
      </c>
      <c r="X162" s="7"/>
    </row>
    <row r="163" customFormat="false" ht="13.8" hidden="false" customHeight="false" outlineLevel="0" collapsed="false">
      <c r="B163" s="3" t="n">
        <f aca="false">IFERROR(__xludf.dummyfunction("""COMPUTED_VALUE"""),43588.7085302083)</f>
        <v>43588.7085302083</v>
      </c>
      <c r="D163" s="0" t="str">
        <f aca="false">IFERROR(__xludf.dummyfunction("""COMPUTED_VALUE"""),"BURN.BRI.62886")</f>
        <v>BURN.BRI.62886</v>
      </c>
      <c r="F163" s="0" t="str">
        <f aca="false">IFERROR(__xludf.dummyfunction("""COMPUTED_VALUE"""),"5/1-5/7")</f>
        <v>5/1-5/7</v>
      </c>
      <c r="H163" s="4" t="n">
        <f aca="false">IFERROR(__xludf.dummyfunction("""COMPUTED_VALUE"""),43588)</f>
        <v>43588</v>
      </c>
      <c r="J163" s="5" t="n">
        <f aca="false">IFERROR(__xludf.dummyfunction("""COMPUTED_VALUE"""),0.291666666664241)</f>
        <v>0.291666666664241</v>
      </c>
      <c r="L163" s="5" t="n">
        <f aca="false">IFERROR(__xludf.dummyfunction("""COMPUTED_VALUE"""),0.708333333335759)</f>
        <v>0.708333333335759</v>
      </c>
      <c r="N163" s="6" t="n">
        <f aca="false">SUM(L163-J163)</f>
        <v>0.416666666671518</v>
      </c>
      <c r="P163" s="5" t="n">
        <f aca="false">IFERROR(__xludf.dummyfunction("""COMPUTED_VALUE"""),0.5)</f>
        <v>0.5</v>
      </c>
      <c r="R163" s="5" t="n">
        <f aca="false">IFERROR(__xludf.dummyfunction("""COMPUTED_VALUE"""),0.520833333335759)</f>
        <v>0.520833333335759</v>
      </c>
      <c r="T163" s="6" t="n">
        <f aca="false">SUM(R163-P163)</f>
        <v>0.020833333335759</v>
      </c>
      <c r="V163" s="6" t="n">
        <f aca="false">SUM(N163-T163)</f>
        <v>0.395833333335759</v>
      </c>
      <c r="X163" s="7"/>
    </row>
    <row r="164" customFormat="false" ht="13.8" hidden="false" customHeight="false" outlineLevel="0" collapsed="false">
      <c r="B164" s="3" t="n">
        <f aca="false">IFERROR(__xludf.dummyfunction("""COMPUTED_VALUE"""),43588.7773537269)</f>
        <v>43588.7773537269</v>
      </c>
      <c r="D164" s="0" t="str">
        <f aca="false">IFERROR(__xludf.dummyfunction("""COMPUTED_VALUE"""),"Office")</f>
        <v>Office</v>
      </c>
      <c r="F164" s="0" t="str">
        <f aca="false">IFERROR(__xludf.dummyfunction("""COMPUTED_VALUE"""),"5/1-5/7")</f>
        <v>5/1-5/7</v>
      </c>
      <c r="H164" s="4" t="n">
        <f aca="false">IFERROR(__xludf.dummyfunction("""COMPUTED_VALUE"""),43588)</f>
        <v>43588</v>
      </c>
      <c r="J164" s="5" t="n">
        <f aca="false">IFERROR(__xludf.dummyfunction("""COMPUTED_VALUE"""),0.375)</f>
        <v>0.375</v>
      </c>
      <c r="L164" s="5" t="n">
        <f aca="false">IFERROR(__xludf.dummyfunction("""COMPUTED_VALUE"""),0.215277777781012)</f>
        <v>0.215277777781012</v>
      </c>
      <c r="N164" s="6" t="n">
        <f aca="false">SUM(L164-J164)</f>
        <v>-0.159722222218988</v>
      </c>
      <c r="P164" s="5" t="n">
        <f aca="false">IFERROR(__xludf.dummyfunction("""COMPUTED_VALUE"""),0.5)</f>
        <v>0.5</v>
      </c>
      <c r="R164" s="5" t="n">
        <f aca="false">IFERROR(__xludf.dummyfunction("""COMPUTED_VALUE"""),0.513888888890506)</f>
        <v>0.513888888890506</v>
      </c>
      <c r="T164" s="6" t="n">
        <f aca="false">SUM(R164-P164)</f>
        <v>0.013888888890506</v>
      </c>
      <c r="V164" s="6" t="n">
        <f aca="false">SUM(N164-T164)</f>
        <v>-0.173611111109494</v>
      </c>
      <c r="X164" s="7"/>
    </row>
    <row r="165" customFormat="false" ht="13.8" hidden="false" customHeight="false" outlineLevel="0" collapsed="false">
      <c r="B165" s="3" t="n">
        <f aca="false">IFERROR(__xludf.dummyfunction("""COMPUTED_VALUE"""),43589.9501827894)</f>
        <v>43589.9501827894</v>
      </c>
      <c r="D165" s="0" t="str">
        <f aca="false">IFERROR(__xludf.dummyfunction("""COMPUTED_VALUE"""),"AES HQ")</f>
        <v>AES HQ</v>
      </c>
      <c r="F165" s="0" t="str">
        <f aca="false">IFERROR(__xludf.dummyfunction("""COMPUTED_VALUE"""),"5/1-5/7")</f>
        <v>5/1-5/7</v>
      </c>
      <c r="H165" s="4" t="n">
        <f aca="false">IFERROR(__xludf.dummyfunction("""COMPUTED_VALUE"""),43586)</f>
        <v>43586</v>
      </c>
      <c r="J165" s="5" t="n">
        <f aca="false">IFERROR(__xludf.dummyfunction("""COMPUTED_VALUE"""),0.416666666664241)</f>
        <v>0.416666666664241</v>
      </c>
      <c r="L165" s="5" t="n">
        <f aca="false">IFERROR(__xludf.dummyfunction("""COMPUTED_VALUE"""),0.583333333335759)</f>
        <v>0.583333333335759</v>
      </c>
      <c r="N165" s="6" t="n">
        <f aca="false">SUM(L165-J165)</f>
        <v>0.166666666671518</v>
      </c>
      <c r="P165" s="0" t="str">
        <f aca="false">IFERROR(__xludf.dummyfunction("""COMPUTED_VALUE"""),"")</f>
        <v/>
      </c>
      <c r="R165" s="0" t="str">
        <f aca="false">IFERROR(__xludf.dummyfunction("""COMPUTED_VALUE"""),"")</f>
        <v/>
      </c>
      <c r="T165" s="6" t="e">
        <f aca="false">SUM(R165-P165)</f>
        <v>#VALUE!</v>
      </c>
      <c r="V165" s="6" t="e">
        <f aca="false">SUM(N165-T165)</f>
        <v>#VALUE!</v>
      </c>
      <c r="X165" s="7"/>
    </row>
    <row r="166" customFormat="false" ht="13.8" hidden="false" customHeight="false" outlineLevel="0" collapsed="false">
      <c r="B166" s="3" t="n">
        <f aca="false">IFERROR(__xludf.dummyfunction("""COMPUTED_VALUE"""),43589.9506870718)</f>
        <v>43589.9506870718</v>
      </c>
      <c r="D166" s="0" t="str">
        <f aca="false">IFERROR(__xludf.dummyfunction("""COMPUTED_VALUE"""),"AES HQ")</f>
        <v>AES HQ</v>
      </c>
      <c r="F166" s="0" t="str">
        <f aca="false">IFERROR(__xludf.dummyfunction("""COMPUTED_VALUE"""),"5/1-5/7")</f>
        <v>5/1-5/7</v>
      </c>
      <c r="H166" s="4" t="n">
        <f aca="false">IFERROR(__xludf.dummyfunction("""COMPUTED_VALUE"""),43588)</f>
        <v>43588</v>
      </c>
      <c r="J166" s="5" t="n">
        <f aca="false">IFERROR(__xludf.dummyfunction("""COMPUTED_VALUE"""),0.416666666664241)</f>
        <v>0.416666666664241</v>
      </c>
      <c r="L166" s="5" t="n">
        <f aca="false">IFERROR(__xludf.dummyfunction("""COMPUTED_VALUE"""),0.520833333335759)</f>
        <v>0.520833333335759</v>
      </c>
      <c r="N166" s="6" t="n">
        <f aca="false">SUM(L166-J166)</f>
        <v>0.104166666671518</v>
      </c>
      <c r="P166" s="0" t="str">
        <f aca="false">IFERROR(__xludf.dummyfunction("""COMPUTED_VALUE"""),"")</f>
        <v/>
      </c>
      <c r="R166" s="0" t="str">
        <f aca="false">IFERROR(__xludf.dummyfunction("""COMPUTED_VALUE"""),"")</f>
        <v/>
      </c>
      <c r="T166" s="6" t="e">
        <f aca="false">SUM(R166-P166)</f>
        <v>#VALUE!</v>
      </c>
      <c r="V166" s="6" t="e">
        <f aca="false">SUM(N166-T166)</f>
        <v>#VALUE!</v>
      </c>
      <c r="X166" s="7"/>
    </row>
    <row r="167" customFormat="false" ht="13.8" hidden="false" customHeight="false" outlineLevel="0" collapsed="false">
      <c r="B167" s="3" t="n">
        <f aca="false">IFERROR(__xludf.dummyfunction("""COMPUTED_VALUE"""),43589.951180463)</f>
        <v>43589.951180463</v>
      </c>
      <c r="D167" s="0" t="str">
        <f aca="false">IFERROR(__xludf.dummyfunction("""COMPUTED_VALUE"""),"AES HQ")</f>
        <v>AES HQ</v>
      </c>
      <c r="F167" s="0" t="str">
        <f aca="false">IFERROR(__xludf.dummyfunction("""COMPUTED_VALUE"""),"5/1-5/7")</f>
        <v>5/1-5/7</v>
      </c>
      <c r="H167" s="4" t="n">
        <f aca="false">IFERROR(__xludf.dummyfunction("""COMPUTED_VALUE"""),43589)</f>
        <v>43589</v>
      </c>
      <c r="J167" s="5" t="n">
        <f aca="false">IFERROR(__xludf.dummyfunction("""COMPUTED_VALUE"""),0.5)</f>
        <v>0.5</v>
      </c>
      <c r="L167" s="5" t="n">
        <f aca="false">IFERROR(__xludf.dummyfunction("""COMPUTED_VALUE"""),0.583333333335759)</f>
        <v>0.583333333335759</v>
      </c>
      <c r="N167" s="6" t="n">
        <f aca="false">SUM(L167-J167)</f>
        <v>0.0833333333357591</v>
      </c>
      <c r="P167" s="0" t="str">
        <f aca="false">IFERROR(__xludf.dummyfunction("""COMPUTED_VALUE"""),"")</f>
        <v/>
      </c>
      <c r="R167" s="0" t="str">
        <f aca="false">IFERROR(__xludf.dummyfunction("""COMPUTED_VALUE"""),"")</f>
        <v/>
      </c>
      <c r="T167" s="6" t="e">
        <f aca="false">SUM(R167-P167)</f>
        <v>#VALUE!</v>
      </c>
      <c r="V167" s="6" t="e">
        <f aca="false">SUM(N167-T167)</f>
        <v>#VALUE!</v>
      </c>
      <c r="X167" s="7"/>
    </row>
    <row r="168" customFormat="false" ht="13.8" hidden="false" customHeight="false" outlineLevel="0" collapsed="false">
      <c r="B168" s="3" t="n">
        <f aca="false">IFERROR(__xludf.dummyfunction("""COMPUTED_VALUE"""),43591.3705257639)</f>
        <v>43591.3705257639</v>
      </c>
      <c r="D168" s="0" t="str">
        <f aca="false">IFERROR(__xludf.dummyfunction("""COMPUTED_VALUE"""),"Office")</f>
        <v>Office</v>
      </c>
      <c r="F168" s="0" t="str">
        <f aca="false">IFERROR(__xludf.dummyfunction("""COMPUTED_VALUE"""),"5/1-5/7")</f>
        <v>5/1-5/7</v>
      </c>
      <c r="H168" s="4" t="n">
        <f aca="false">IFERROR(__xludf.dummyfunction("""COMPUTED_VALUE"""),43588)</f>
        <v>43588</v>
      </c>
      <c r="J168" s="5" t="n">
        <f aca="false">IFERROR(__xludf.dummyfunction("""COMPUTED_VALUE"""),0.479166666664241)</f>
        <v>0.479166666664241</v>
      </c>
      <c r="L168" s="5" t="n">
        <f aca="false">IFERROR(__xludf.dummyfunction("""COMPUTED_VALUE"""),0.1875)</f>
        <v>0.1875</v>
      </c>
      <c r="N168" s="6" t="n">
        <f aca="false">SUM(L168-J168)</f>
        <v>-0.291666666664241</v>
      </c>
      <c r="P168" s="0" t="str">
        <f aca="false">IFERROR(__xludf.dummyfunction("""COMPUTED_VALUE"""),"")</f>
        <v/>
      </c>
      <c r="R168" s="0" t="str">
        <f aca="false">IFERROR(__xludf.dummyfunction("""COMPUTED_VALUE"""),"")</f>
        <v/>
      </c>
      <c r="T168" s="6" t="e">
        <f aca="false">SUM(R168-P168)</f>
        <v>#VALUE!</v>
      </c>
      <c r="V168" s="6" t="e">
        <f aca="false">SUM(N168-T168)</f>
        <v>#VALUE!</v>
      </c>
      <c r="X168" s="7"/>
    </row>
    <row r="169" customFormat="false" ht="13.8" hidden="false" customHeight="false" outlineLevel="0" collapsed="false">
      <c r="B169" s="3" t="n">
        <f aca="false">IFERROR(__xludf.dummyfunction("""COMPUTED_VALUE"""),43591.5562628241)</f>
        <v>43591.5562628241</v>
      </c>
      <c r="D169" s="0" t="str">
        <f aca="false">IFERROR(__xludf.dummyfunction("""COMPUTED_VALUE"""),"Office")</f>
        <v>Office</v>
      </c>
      <c r="F169" s="0" t="str">
        <f aca="false">IFERROR(__xludf.dummyfunction("""COMPUTED_VALUE"""),"5/1-5/7")</f>
        <v>5/1-5/7</v>
      </c>
      <c r="H169" s="4" t="n">
        <f aca="false">IFERROR(__xludf.dummyfunction("""COMPUTED_VALUE"""),43588)</f>
        <v>43588</v>
      </c>
      <c r="J169" s="5" t="n">
        <f aca="false">IFERROR(__xludf.dummyfunction("""COMPUTED_VALUE"""),0.375)</f>
        <v>0.375</v>
      </c>
      <c r="L169" s="5" t="n">
        <f aca="false">IFERROR(__xludf.dummyfunction("""COMPUTED_VALUE"""),0.708333333335759)</f>
        <v>0.708333333335759</v>
      </c>
      <c r="N169" s="6" t="n">
        <f aca="false">SUM(L169-J169)</f>
        <v>0.333333333335759</v>
      </c>
      <c r="P169" s="5" t="n">
        <f aca="false">IFERROR(__xludf.dummyfunction("""COMPUTED_VALUE"""),0.572916666664241)</f>
        <v>0.572916666664241</v>
      </c>
      <c r="R169" s="5" t="n">
        <f aca="false">IFERROR(__xludf.dummyfunction("""COMPUTED_VALUE"""),0.583333333335759)</f>
        <v>0.583333333335759</v>
      </c>
      <c r="T169" s="6" t="n">
        <f aca="false">SUM(R169-P169)</f>
        <v>0.0104166666715181</v>
      </c>
      <c r="V169" s="6" t="n">
        <f aca="false">SUM(N169-T169)</f>
        <v>0.322916666664241</v>
      </c>
      <c r="X169" s="7"/>
    </row>
    <row r="170" customFormat="false" ht="13.8" hidden="false" customHeight="false" outlineLevel="0" collapsed="false">
      <c r="B170" s="3" t="n">
        <f aca="false">IFERROR(__xludf.dummyfunction("""COMPUTED_VALUE"""),43591.5563316898)</f>
        <v>43591.5563316898</v>
      </c>
      <c r="D170" s="0" t="str">
        <f aca="false">IFERROR(__xludf.dummyfunction("""COMPUTED_VALUE"""),"Other")</f>
        <v>Other</v>
      </c>
      <c r="F170" s="0" t="str">
        <f aca="false">IFERROR(__xludf.dummyfunction("""COMPUTED_VALUE"""),"5/1-5/7")</f>
        <v>5/1-5/7</v>
      </c>
      <c r="H170" s="4" t="n">
        <f aca="false">IFERROR(__xludf.dummyfunction("""COMPUTED_VALUE"""),43590)</f>
        <v>43590</v>
      </c>
      <c r="J170" s="5" t="n">
        <f aca="false">IFERROR(__xludf.dummyfunction("""COMPUTED_VALUE"""),0.3125)</f>
        <v>0.3125</v>
      </c>
      <c r="L170" s="5" t="n">
        <f aca="false">IFERROR(__xludf.dummyfunction("""COMPUTED_VALUE"""),0.395833333335759)</f>
        <v>0.395833333335759</v>
      </c>
      <c r="N170" s="6" t="n">
        <f aca="false">SUM(L170-J170)</f>
        <v>0.083333333335759</v>
      </c>
      <c r="P170" s="0" t="str">
        <f aca="false">IFERROR(__xludf.dummyfunction("""COMPUTED_VALUE"""),"")</f>
        <v/>
      </c>
      <c r="R170" s="0" t="str">
        <f aca="false">IFERROR(__xludf.dummyfunction("""COMPUTED_VALUE"""),"")</f>
        <v/>
      </c>
      <c r="T170" s="6" t="e">
        <f aca="false">SUM(R170-P170)</f>
        <v>#VALUE!</v>
      </c>
      <c r="V170" s="6" t="e">
        <f aca="false">SUM(N170-T170)</f>
        <v>#VALUE!</v>
      </c>
      <c r="X170" s="7"/>
    </row>
    <row r="171" customFormat="false" ht="13.8" hidden="false" customHeight="false" outlineLevel="0" collapsed="false">
      <c r="B171" s="3" t="n">
        <f aca="false">IFERROR(__xludf.dummyfunction("""COMPUTED_VALUE"""),43591.556733912)</f>
        <v>43591.556733912</v>
      </c>
      <c r="D171" s="0" t="str">
        <f aca="false">IFERROR(__xludf.dummyfunction("""COMPUTED_VALUE"""),"AES HQ")</f>
        <v>AES HQ</v>
      </c>
      <c r="F171" s="0" t="str">
        <f aca="false">IFERROR(__xludf.dummyfunction("""COMPUTED_VALUE"""),"5/1-5/7")</f>
        <v>5/1-5/7</v>
      </c>
      <c r="H171" s="4" t="n">
        <f aca="false">IFERROR(__xludf.dummyfunction("""COMPUTED_VALUE"""),43591)</f>
        <v>43591</v>
      </c>
      <c r="J171" s="5" t="n">
        <f aca="false">IFERROR(__xludf.dummyfunction("""COMPUTED_VALUE"""),0.364583333335759)</f>
        <v>0.364583333335759</v>
      </c>
      <c r="L171" s="5" t="n">
        <f aca="false">IFERROR(__xludf.dummyfunction("""COMPUTED_VALUE"""),0.697916666664241)</f>
        <v>0.697916666664241</v>
      </c>
      <c r="N171" s="6" t="n">
        <f aca="false">SUM(L171-J171)</f>
        <v>0.333333333328482</v>
      </c>
      <c r="P171" s="0" t="str">
        <f aca="false">IFERROR(__xludf.dummyfunction("""COMPUTED_VALUE"""),"")</f>
        <v/>
      </c>
      <c r="R171" s="0" t="str">
        <f aca="false">IFERROR(__xludf.dummyfunction("""COMPUTED_VALUE"""),"")</f>
        <v/>
      </c>
      <c r="T171" s="6" t="e">
        <f aca="false">SUM(R171-P171)</f>
        <v>#VALUE!</v>
      </c>
      <c r="V171" s="6" t="e">
        <f aca="false">SUM(N171-T171)</f>
        <v>#VALUE!</v>
      </c>
      <c r="X171" s="7"/>
    </row>
    <row r="172" customFormat="false" ht="13.8" hidden="false" customHeight="false" outlineLevel="0" collapsed="false">
      <c r="B172" s="3" t="n">
        <f aca="false">IFERROR(__xludf.dummyfunction("""COMPUTED_VALUE"""),43591.6891603125)</f>
        <v>43591.6891603125</v>
      </c>
      <c r="D172" s="0" t="str">
        <f aca="false">IFERROR(__xludf.dummyfunction("""COMPUTED_VALUE"""),"Office")</f>
        <v>Office</v>
      </c>
      <c r="F172" s="0" t="str">
        <f aca="false">IFERROR(__xludf.dummyfunction("""COMPUTED_VALUE"""),"5/1-5/7")</f>
        <v>5/1-5/7</v>
      </c>
      <c r="H172" s="4" t="n">
        <f aca="false">IFERROR(__xludf.dummyfunction("""COMPUTED_VALUE"""),43591)</f>
        <v>43591</v>
      </c>
      <c r="J172" s="5" t="n">
        <f aca="false">IFERROR(__xludf.dummyfunction("""COMPUTED_VALUE"""),0.375)</f>
        <v>0.375</v>
      </c>
      <c r="L172" s="5" t="n">
        <f aca="false">IFERROR(__xludf.dummyfunction("""COMPUTED_VALUE"""),0.6875)</f>
        <v>0.6875</v>
      </c>
      <c r="N172" s="6" t="n">
        <f aca="false">SUM(L172-J172)</f>
        <v>0.3125</v>
      </c>
      <c r="P172" s="0" t="str">
        <f aca="false">IFERROR(__xludf.dummyfunction("""COMPUTED_VALUE"""),"")</f>
        <v/>
      </c>
      <c r="R172" s="0" t="str">
        <f aca="false">IFERROR(__xludf.dummyfunction("""COMPUTED_VALUE"""),"")</f>
        <v/>
      </c>
      <c r="T172" s="6" t="e">
        <f aca="false">SUM(R172-P172)</f>
        <v>#VALUE!</v>
      </c>
      <c r="V172" s="6" t="e">
        <f aca="false">SUM(N172-T172)</f>
        <v>#VALUE!</v>
      </c>
      <c r="X172" s="7"/>
    </row>
    <row r="173" customFormat="false" ht="13.8" hidden="false" customHeight="false" outlineLevel="0" collapsed="false">
      <c r="B173" s="3" t="n">
        <f aca="false">IFERROR(__xludf.dummyfunction("""COMPUTED_VALUE"""),43591.7082367824)</f>
        <v>43591.7082367824</v>
      </c>
      <c r="D173" s="0" t="str">
        <f aca="false">IFERROR(__xludf.dummyfunction("""COMPUTED_VALUE"""),"Office")</f>
        <v>Office</v>
      </c>
      <c r="F173" s="0" t="str">
        <f aca="false">IFERROR(__xludf.dummyfunction("""COMPUTED_VALUE"""),"5/1-5/7")</f>
        <v>5/1-5/7</v>
      </c>
      <c r="H173" s="4" t="n">
        <f aca="false">IFERROR(__xludf.dummyfunction("""COMPUTED_VALUE"""),43591)</f>
        <v>43591</v>
      </c>
      <c r="J173" s="5" t="n">
        <f aca="false">IFERROR(__xludf.dummyfunction("""COMPUTED_VALUE"""),0.375)</f>
        <v>0.375</v>
      </c>
      <c r="L173" s="5" t="n">
        <f aca="false">IFERROR(__xludf.dummyfunction("""COMPUTED_VALUE"""),0.708333333335759)</f>
        <v>0.708333333335759</v>
      </c>
      <c r="N173" s="6" t="n">
        <f aca="false">SUM(L173-J173)</f>
        <v>0.333333333335759</v>
      </c>
      <c r="P173" s="5" t="n">
        <f aca="false">IFERROR(__xludf.dummyfunction("""COMPUTED_VALUE"""),0.5)</f>
        <v>0.5</v>
      </c>
      <c r="R173" s="5" t="n">
        <f aca="false">IFERROR(__xludf.dummyfunction("""COMPUTED_VALUE"""),0.520833333335759)</f>
        <v>0.520833333335759</v>
      </c>
      <c r="T173" s="6" t="n">
        <f aca="false">SUM(R173-P173)</f>
        <v>0.020833333335759</v>
      </c>
      <c r="V173" s="6" t="n">
        <f aca="false">SUM(N173-T173)</f>
        <v>0.3125</v>
      </c>
      <c r="X173" s="7"/>
    </row>
    <row r="174" customFormat="false" ht="13.8" hidden="false" customHeight="false" outlineLevel="0" collapsed="false">
      <c r="B174" s="3" t="n">
        <f aca="false">IFERROR(__xludf.dummyfunction("""COMPUTED_VALUE"""),43591.7092192477)</f>
        <v>43591.7092192477</v>
      </c>
      <c r="D174" s="0" t="str">
        <f aca="false">IFERROR(__xludf.dummyfunction("""COMPUTED_VALUE"""),"Office")</f>
        <v>Office</v>
      </c>
      <c r="F174" s="0" t="str">
        <f aca="false">IFERROR(__xludf.dummyfunction("""COMPUTED_VALUE"""),"5/1-5/7")</f>
        <v>5/1-5/7</v>
      </c>
      <c r="H174" s="4" t="n">
        <f aca="false">IFERROR(__xludf.dummyfunction("""COMPUTED_VALUE"""),43591)</f>
        <v>43591</v>
      </c>
      <c r="J174" s="5" t="n">
        <f aca="false">IFERROR(__xludf.dummyfunction("""COMPUTED_VALUE"""),0.291666666664241)</f>
        <v>0.291666666664241</v>
      </c>
      <c r="L174" s="5" t="n">
        <f aca="false">IFERROR(__xludf.dummyfunction("""COMPUTED_VALUE"""),0.9375)</f>
        <v>0.9375</v>
      </c>
      <c r="N174" s="6" t="n">
        <f aca="false">SUM(L174-J174)</f>
        <v>0.645833333335759</v>
      </c>
      <c r="P174" s="5" t="n">
        <f aca="false">IFERROR(__xludf.dummyfunction("""COMPUTED_VALUE"""),0.458333333335759)</f>
        <v>0.458333333335759</v>
      </c>
      <c r="R174" s="5" t="n">
        <f aca="false">IFERROR(__xludf.dummyfunction("""COMPUTED_VALUE"""),0.5)</f>
        <v>0.5</v>
      </c>
      <c r="T174" s="6" t="n">
        <f aca="false">SUM(R174-P174)</f>
        <v>0.041666666664241</v>
      </c>
      <c r="V174" s="6" t="n">
        <f aca="false">SUM(N174-T174)</f>
        <v>0.604166666671517</v>
      </c>
      <c r="X174" s="7"/>
    </row>
    <row r="175" customFormat="false" ht="13.8" hidden="false" customHeight="false" outlineLevel="0" collapsed="false">
      <c r="B175" s="3" t="n">
        <f aca="false">IFERROR(__xludf.dummyfunction("""COMPUTED_VALUE"""),43591.7095610995)</f>
        <v>43591.7095610995</v>
      </c>
      <c r="D175" s="0" t="str">
        <f aca="false">IFERROR(__xludf.dummyfunction("""COMPUTED_VALUE"""),"SUIT.JAM.62930")</f>
        <v>SUIT.JAM.62930</v>
      </c>
      <c r="F175" s="0" t="str">
        <f aca="false">IFERROR(__xludf.dummyfunction("""COMPUTED_VALUE"""),"5/1-5/7")</f>
        <v>5/1-5/7</v>
      </c>
      <c r="H175" s="4" t="n">
        <f aca="false">IFERROR(__xludf.dummyfunction("""COMPUTED_VALUE"""),43591)</f>
        <v>43591</v>
      </c>
      <c r="J175" s="5" t="n">
        <f aca="false">IFERROR(__xludf.dummyfunction("""COMPUTED_VALUE"""),0.291666666664241)</f>
        <v>0.291666666664241</v>
      </c>
      <c r="L175" s="5" t="n">
        <f aca="false">IFERROR(__xludf.dummyfunction("""COMPUTED_VALUE"""),0.708333333335759)</f>
        <v>0.708333333335759</v>
      </c>
      <c r="N175" s="6" t="n">
        <f aca="false">SUM(L175-J175)</f>
        <v>0.416666666671518</v>
      </c>
      <c r="P175" s="5" t="n">
        <f aca="false">IFERROR(__xludf.dummyfunction("""COMPUTED_VALUE"""),0.5)</f>
        <v>0.5</v>
      </c>
      <c r="R175" s="5" t="n">
        <f aca="false">IFERROR(__xludf.dummyfunction("""COMPUTED_VALUE"""),0.520833333335759)</f>
        <v>0.520833333335759</v>
      </c>
      <c r="T175" s="6" t="n">
        <f aca="false">SUM(R175-P175)</f>
        <v>0.020833333335759</v>
      </c>
      <c r="V175" s="6" t="n">
        <f aca="false">SUM(N175-T175)</f>
        <v>0.395833333335759</v>
      </c>
      <c r="X175" s="7"/>
    </row>
    <row r="176" customFormat="false" ht="13.8" hidden="false" customHeight="false" outlineLevel="0" collapsed="false">
      <c r="B176" s="3" t="n">
        <f aca="false">IFERROR(__xludf.dummyfunction("""COMPUTED_VALUE"""),43591.7101404745)</f>
        <v>43591.7101404745</v>
      </c>
      <c r="D176" s="0" t="str">
        <f aca="false">IFERROR(__xludf.dummyfunction("""COMPUTED_VALUE"""),"SUIT.JAM.62930")</f>
        <v>SUIT.JAM.62930</v>
      </c>
      <c r="F176" s="0" t="str">
        <f aca="false">IFERROR(__xludf.dummyfunction("""COMPUTED_VALUE"""),"5/1-5/7")</f>
        <v>5/1-5/7</v>
      </c>
      <c r="H176" s="4" t="n">
        <f aca="false">IFERROR(__xludf.dummyfunction("""COMPUTED_VALUE"""),43591)</f>
        <v>43591</v>
      </c>
      <c r="I176" s="8"/>
      <c r="J176" s="8" t="n">
        <f aca="false">IFERROR(__xludf.dummyfunction("""COMPUTED_VALUE"""),0.291666666664241)</f>
        <v>0.291666666664241</v>
      </c>
      <c r="L176" s="8" t="n">
        <f aca="false">IFERROR(__xludf.dummyfunction("""COMPUTED_VALUE"""),0.708333333335759)</f>
        <v>0.708333333335759</v>
      </c>
      <c r="N176" s="6" t="n">
        <f aca="false">SUM(L176-J176)</f>
        <v>0.416666666671518</v>
      </c>
      <c r="P176" s="5" t="n">
        <f aca="false">IFERROR(__xludf.dummyfunction("""COMPUTED_VALUE"""),0.5)</f>
        <v>0.5</v>
      </c>
      <c r="R176" s="5" t="n">
        <f aca="false">IFERROR(__xludf.dummyfunction("""COMPUTED_VALUE"""),0.520833333335759)</f>
        <v>0.520833333335759</v>
      </c>
      <c r="T176" s="6" t="n">
        <f aca="false">SUM(R176-P176)</f>
        <v>0.020833333335759</v>
      </c>
      <c r="V176" s="6" t="n">
        <f aca="false">SUM(N176-T176)</f>
        <v>0.395833333335759</v>
      </c>
      <c r="X176" s="7"/>
    </row>
    <row r="177" customFormat="false" ht="13.8" hidden="false" customHeight="false" outlineLevel="0" collapsed="false">
      <c r="B177" s="3" t="n">
        <f aca="false">IFERROR(__xludf.dummyfunction("""COMPUTED_VALUE"""),43591.7152004282)</f>
        <v>43591.7152004282</v>
      </c>
      <c r="D177" s="0" t="str">
        <f aca="false">IFERROR(__xludf.dummyfunction("""COMPUTED_VALUE"""),"AES HQ")</f>
        <v>AES HQ</v>
      </c>
      <c r="F177" s="0" t="str">
        <f aca="false">IFERROR(__xludf.dummyfunction("""COMPUTED_VALUE"""),"5/1-5/7")</f>
        <v>5/1-5/7</v>
      </c>
      <c r="H177" s="4" t="n">
        <f aca="false">IFERROR(__xludf.dummyfunction("""COMPUTED_VALUE"""),43591)</f>
        <v>43591</v>
      </c>
      <c r="J177" s="5" t="n">
        <f aca="false">IFERROR(__xludf.dummyfunction("""COMPUTED_VALUE"""),0.291666666664241)</f>
        <v>0.291666666664241</v>
      </c>
      <c r="L177" s="5" t="n">
        <f aca="false">IFERROR(__xludf.dummyfunction("""COMPUTED_VALUE"""),0.708333333335759)</f>
        <v>0.708333333335759</v>
      </c>
      <c r="N177" s="6" t="n">
        <f aca="false">SUM(L177-J177)</f>
        <v>0.416666666671518</v>
      </c>
      <c r="P177" s="5" t="n">
        <f aca="false">IFERROR(__xludf.dummyfunction("""COMPUTED_VALUE"""),0.5)</f>
        <v>0.5</v>
      </c>
      <c r="R177" s="5" t="n">
        <f aca="false">IFERROR(__xludf.dummyfunction("""COMPUTED_VALUE"""),0.520833333335759)</f>
        <v>0.520833333335759</v>
      </c>
      <c r="T177" s="6" t="n">
        <f aca="false">SUM(R177-P177)</f>
        <v>0.020833333335759</v>
      </c>
      <c r="V177" s="6" t="n">
        <f aca="false">SUM(N177-T177)</f>
        <v>0.395833333335759</v>
      </c>
      <c r="X177" s="7"/>
    </row>
    <row r="178" customFormat="false" ht="13.8" hidden="false" customHeight="false" outlineLevel="0" collapsed="false">
      <c r="B178" s="3" t="n">
        <f aca="false">IFERROR(__xludf.dummyfunction("""COMPUTED_VALUE"""),43592.5729321181)</f>
        <v>43592.5729321181</v>
      </c>
      <c r="D178" s="0" t="str">
        <f aca="false">IFERROR(__xludf.dummyfunction("""COMPUTED_VALUE"""),"AES HQ")</f>
        <v>AES HQ</v>
      </c>
      <c r="F178" s="0" t="str">
        <f aca="false">IFERROR(__xludf.dummyfunction("""COMPUTED_VALUE"""),"5/1-5/7")</f>
        <v>5/1-5/7</v>
      </c>
      <c r="H178" s="4" t="n">
        <f aca="false">IFERROR(__xludf.dummyfunction("""COMPUTED_VALUE"""),43592)</f>
        <v>43592</v>
      </c>
      <c r="J178" s="5" t="n">
        <f aca="false">IFERROR(__xludf.dummyfunction("""COMPUTED_VALUE"""),0.333333333335759)</f>
        <v>0.333333333335759</v>
      </c>
      <c r="L178" s="5" t="n">
        <f aca="false">IFERROR(__xludf.dummyfunction("""COMPUTED_VALUE"""),0.75)</f>
        <v>0.75</v>
      </c>
      <c r="N178" s="6" t="n">
        <f aca="false">SUM(L178-J178)</f>
        <v>0.416666666664241</v>
      </c>
      <c r="P178" s="0" t="str">
        <f aca="false">IFERROR(__xludf.dummyfunction("""COMPUTED_VALUE"""),"")</f>
        <v/>
      </c>
      <c r="R178" s="0" t="str">
        <f aca="false">IFERROR(__xludf.dummyfunction("""COMPUTED_VALUE"""),"")</f>
        <v/>
      </c>
      <c r="T178" s="6" t="e">
        <f aca="false">SUM(R178-P178)</f>
        <v>#VALUE!</v>
      </c>
      <c r="V178" s="6" t="e">
        <f aca="false">SUM(N178-T178)</f>
        <v>#VALUE!</v>
      </c>
      <c r="X178" s="7"/>
    </row>
    <row r="179" customFormat="false" ht="13.8" hidden="false" customHeight="false" outlineLevel="0" collapsed="false">
      <c r="B179" s="3" t="n">
        <f aca="false">IFERROR(__xludf.dummyfunction("""COMPUTED_VALUE"""),43592.7341634259)</f>
        <v>43592.7341634259</v>
      </c>
      <c r="D179" s="0" t="str">
        <f aca="false">IFERROR(__xludf.dummyfunction("""COMPUTED_VALUE"""),"Office")</f>
        <v>Office</v>
      </c>
      <c r="F179" s="0" t="str">
        <f aca="false">IFERROR(__xludf.dummyfunction("""COMPUTED_VALUE"""),"5/1-5/7")</f>
        <v>5/1-5/7</v>
      </c>
      <c r="H179" s="4" t="n">
        <f aca="false">IFERROR(__xludf.dummyfunction("""COMPUTED_VALUE"""),43592)</f>
        <v>43592</v>
      </c>
      <c r="J179" s="5" t="n">
        <f aca="false">IFERROR(__xludf.dummyfunction("""COMPUTED_VALUE"""),0.375)</f>
        <v>0.375</v>
      </c>
      <c r="L179" s="5" t="n">
        <f aca="false">IFERROR(__xludf.dummyfunction("""COMPUTED_VALUE"""),0.232638888890506)</f>
        <v>0.232638888890506</v>
      </c>
      <c r="N179" s="6" t="n">
        <f aca="false">SUM(L179-J179)</f>
        <v>-0.142361111109494</v>
      </c>
      <c r="P179" s="5" t="n">
        <f aca="false">IFERROR(__xludf.dummyfunction("""COMPUTED_VALUE"""),0.5)</f>
        <v>0.5</v>
      </c>
      <c r="R179" s="5" t="n">
        <f aca="false">IFERROR(__xludf.dummyfunction("""COMPUTED_VALUE"""),0.513888888890506)</f>
        <v>0.513888888890506</v>
      </c>
      <c r="T179" s="6" t="n">
        <f aca="false">SUM(R179-P179)</f>
        <v>0.013888888890506</v>
      </c>
      <c r="V179" s="6" t="n">
        <f aca="false">SUM(N179-T179)</f>
        <v>-0.15625</v>
      </c>
      <c r="X179" s="7"/>
    </row>
    <row r="180" customFormat="false" ht="13.8" hidden="false" customHeight="false" outlineLevel="0" collapsed="false">
      <c r="B180" s="3" t="n">
        <f aca="false">IFERROR(__xludf.dummyfunction("""COMPUTED_VALUE"""),43592.7343195833)</f>
        <v>43592.7343195833</v>
      </c>
      <c r="D180" s="0" t="str">
        <f aca="false">IFERROR(__xludf.dummyfunction("""COMPUTED_VALUE"""),"BURN.BRI.62886")</f>
        <v>BURN.BRI.62886</v>
      </c>
      <c r="F180" s="0" t="str">
        <f aca="false">IFERROR(__xludf.dummyfunction("""COMPUTED_VALUE"""),"5/1-5/7")</f>
        <v>5/1-5/7</v>
      </c>
      <c r="H180" s="4" t="n">
        <f aca="false">IFERROR(__xludf.dummyfunction("""COMPUTED_VALUE"""),43592)</f>
        <v>43592</v>
      </c>
      <c r="J180" s="5" t="n">
        <f aca="false">IFERROR(__xludf.dummyfunction("""COMPUTED_VALUE"""),0.291666666664241)</f>
        <v>0.291666666664241</v>
      </c>
      <c r="L180" s="5" t="n">
        <f aca="false">IFERROR(__xludf.dummyfunction("""COMPUTED_VALUE"""),0.729166666664241)</f>
        <v>0.729166666664241</v>
      </c>
      <c r="N180" s="6" t="n">
        <f aca="false">SUM(L180-J180)</f>
        <v>0.4375</v>
      </c>
      <c r="P180" s="5" t="n">
        <f aca="false">IFERROR(__xludf.dummyfunction("""COMPUTED_VALUE"""),0.5)</f>
        <v>0.5</v>
      </c>
      <c r="R180" s="5" t="n">
        <f aca="false">IFERROR(__xludf.dummyfunction("""COMPUTED_VALUE"""),0.520833333335759)</f>
        <v>0.520833333335759</v>
      </c>
      <c r="T180" s="6" t="n">
        <f aca="false">SUM(R180-P180)</f>
        <v>0.020833333335759</v>
      </c>
      <c r="V180" s="6" t="n">
        <f aca="false">SUM(N180-T180)</f>
        <v>0.416666666664241</v>
      </c>
      <c r="X180" s="7"/>
    </row>
    <row r="181" customFormat="false" ht="13.8" hidden="false" customHeight="false" outlineLevel="0" collapsed="false">
      <c r="B181" s="3" t="n">
        <f aca="false">IFERROR(__xludf.dummyfunction("""COMPUTED_VALUE"""),43592.7343309491)</f>
        <v>43592.7343309491</v>
      </c>
      <c r="D181" s="0" t="str">
        <f aca="false">IFERROR(__xludf.dummyfunction("""COMPUTED_VALUE"""),"BURN.BRI.62886")</f>
        <v>BURN.BRI.62886</v>
      </c>
      <c r="F181" s="0" t="str">
        <f aca="false">IFERROR(__xludf.dummyfunction("""COMPUTED_VALUE"""),"5/1-5/7")</f>
        <v>5/1-5/7</v>
      </c>
      <c r="H181" s="4" t="n">
        <f aca="false">IFERROR(__xludf.dummyfunction("""COMPUTED_VALUE"""),43592)</f>
        <v>43592</v>
      </c>
      <c r="J181" s="5" t="n">
        <f aca="false">IFERROR(__xludf.dummyfunction("""COMPUTED_VALUE"""),0.291666666664241)</f>
        <v>0.291666666664241</v>
      </c>
      <c r="L181" s="5" t="n">
        <f aca="false">IFERROR(__xludf.dummyfunction("""COMPUTED_VALUE"""),0.729166666664241)</f>
        <v>0.729166666664241</v>
      </c>
      <c r="N181" s="6" t="n">
        <f aca="false">SUM(L181-J181)</f>
        <v>0.4375</v>
      </c>
      <c r="P181" s="5" t="n">
        <f aca="false">IFERROR(__xludf.dummyfunction("""COMPUTED_VALUE"""),0.5)</f>
        <v>0.5</v>
      </c>
      <c r="R181" s="5" t="n">
        <f aca="false">IFERROR(__xludf.dummyfunction("""COMPUTED_VALUE"""),0.520833333335759)</f>
        <v>0.520833333335759</v>
      </c>
      <c r="T181" s="6" t="n">
        <f aca="false">SUM(R181-P181)</f>
        <v>0.020833333335759</v>
      </c>
      <c r="V181" s="6" t="n">
        <f aca="false">SUM(N181-T181)</f>
        <v>0.416666666664241</v>
      </c>
      <c r="X181" s="7"/>
    </row>
    <row r="182" customFormat="false" ht="13.8" hidden="false" customHeight="false" outlineLevel="0" collapsed="false">
      <c r="B182" s="3" t="n">
        <f aca="false">IFERROR(__xludf.dummyfunction("""COMPUTED_VALUE"""),43592.7470953125)</f>
        <v>43592.7470953125</v>
      </c>
      <c r="D182" s="0" t="str">
        <f aca="false">IFERROR(__xludf.dummyfunction("""COMPUTED_VALUE"""),"Other")</f>
        <v>Other</v>
      </c>
      <c r="F182" s="0" t="str">
        <f aca="false">IFERROR(__xludf.dummyfunction("""COMPUTED_VALUE"""),"5/1-5/7")</f>
        <v>5/1-5/7</v>
      </c>
      <c r="H182" s="4" t="n">
        <f aca="false">IFERROR(__xludf.dummyfunction("""COMPUTED_VALUE"""),43592)</f>
        <v>43592</v>
      </c>
      <c r="J182" s="5" t="n">
        <f aca="false">IFERROR(__xludf.dummyfunction("""COMPUTED_VALUE"""),0.354166666664241)</f>
        <v>0.354166666664241</v>
      </c>
      <c r="L182" s="5" t="n">
        <f aca="false">IFERROR(__xludf.dummyfunction("""COMPUTED_VALUE"""),0.75)</f>
        <v>0.75</v>
      </c>
      <c r="N182" s="6" t="n">
        <f aca="false">SUM(L182-J182)</f>
        <v>0.395833333335759</v>
      </c>
      <c r="P182" s="0" t="str">
        <f aca="false">IFERROR(__xludf.dummyfunction("""COMPUTED_VALUE"""),"")</f>
        <v/>
      </c>
      <c r="R182" s="0" t="str">
        <f aca="false">IFERROR(__xludf.dummyfunction("""COMPUTED_VALUE"""),"")</f>
        <v/>
      </c>
      <c r="T182" s="6" t="e">
        <f aca="false">SUM(R182-P182)</f>
        <v>#VALUE!</v>
      </c>
      <c r="V182" s="6" t="e">
        <f aca="false">SUM(N182-T182)</f>
        <v>#VALUE!</v>
      </c>
      <c r="X182" s="7"/>
    </row>
    <row r="183" customFormat="false" ht="13.8" hidden="false" customHeight="false" outlineLevel="0" collapsed="false">
      <c r="B183" s="3" t="n">
        <f aca="false">IFERROR(__xludf.dummyfunction("""COMPUTED_VALUE"""),43593.4322366551)</f>
        <v>43593.4322366551</v>
      </c>
      <c r="D183" s="0" t="str">
        <f aca="false">IFERROR(__xludf.dummyfunction("""COMPUTED_VALUE"""),"Office")</f>
        <v>Office</v>
      </c>
      <c r="F183" s="0" t="str">
        <f aca="false">IFERROR(__xludf.dummyfunction("""COMPUTED_VALUE"""),"5/1-5/7")</f>
        <v>5/1-5/7</v>
      </c>
      <c r="H183" s="4" t="n">
        <f aca="false">IFERROR(__xludf.dummyfunction("""COMPUTED_VALUE"""),43591)</f>
        <v>43591</v>
      </c>
      <c r="J183" s="5" t="n">
        <f aca="false">IFERROR(__xludf.dummyfunction("""COMPUTED_VALUE"""),0.395833333335759)</f>
        <v>0.395833333335759</v>
      </c>
      <c r="L183" s="5" t="n">
        <f aca="false">IFERROR(__xludf.dummyfunction("""COMPUTED_VALUE"""),0.708333333335759)</f>
        <v>0.708333333335759</v>
      </c>
      <c r="N183" s="6" t="n">
        <f aca="false">SUM(L183-J183)</f>
        <v>0.3125</v>
      </c>
      <c r="P183" s="0" t="str">
        <f aca="false">IFERROR(__xludf.dummyfunction("""COMPUTED_VALUE"""),"")</f>
        <v/>
      </c>
      <c r="R183" s="0" t="str">
        <f aca="false">IFERROR(__xludf.dummyfunction("""COMPUTED_VALUE"""),"")</f>
        <v/>
      </c>
      <c r="T183" s="6" t="e">
        <f aca="false">SUM(R183-P183)</f>
        <v>#VALUE!</v>
      </c>
      <c r="V183" s="6" t="e">
        <f aca="false">SUM(N183-T183)</f>
        <v>#VALUE!</v>
      </c>
      <c r="X183" s="7"/>
    </row>
    <row r="184" customFormat="false" ht="13.8" hidden="false" customHeight="false" outlineLevel="0" collapsed="false">
      <c r="B184" s="3" t="n">
        <f aca="false">IFERROR(__xludf.dummyfunction("""COMPUTED_VALUE"""),43593.4325767361)</f>
        <v>43593.4325767361</v>
      </c>
      <c r="D184" s="0" t="str">
        <f aca="false">IFERROR(__xludf.dummyfunction("""COMPUTED_VALUE"""),"Office")</f>
        <v>Office</v>
      </c>
      <c r="F184" s="0" t="str">
        <f aca="false">IFERROR(__xludf.dummyfunction("""COMPUTED_VALUE"""),"5/1-5/7")</f>
        <v>5/1-5/7</v>
      </c>
      <c r="H184" s="4" t="n">
        <f aca="false">IFERROR(__xludf.dummyfunction("""COMPUTED_VALUE"""),43592)</f>
        <v>43592</v>
      </c>
      <c r="J184" s="5" t="n">
        <f aca="false">IFERROR(__xludf.dummyfunction("""COMPUTED_VALUE"""),0.489583333335759)</f>
        <v>0.489583333335759</v>
      </c>
      <c r="L184" s="5" t="n">
        <f aca="false">IFERROR(__xludf.dummyfunction("""COMPUTED_VALUE"""),0.833333333335759)</f>
        <v>0.833333333335759</v>
      </c>
      <c r="N184" s="6" t="n">
        <f aca="false">SUM(L184-J184)</f>
        <v>0.34375</v>
      </c>
      <c r="P184" s="0" t="str">
        <f aca="false">IFERROR(__xludf.dummyfunction("""COMPUTED_VALUE"""),"")</f>
        <v/>
      </c>
      <c r="R184" s="0" t="str">
        <f aca="false">IFERROR(__xludf.dummyfunction("""COMPUTED_VALUE"""),"")</f>
        <v/>
      </c>
      <c r="T184" s="6" t="e">
        <f aca="false">SUM(R184-P184)</f>
        <v>#VALUE!</v>
      </c>
      <c r="V184" s="6" t="e">
        <f aca="false">SUM(N184-T184)</f>
        <v>#VALUE!</v>
      </c>
      <c r="X184" s="7"/>
    </row>
    <row r="185" customFormat="false" ht="13.8" hidden="false" customHeight="false" outlineLevel="0" collapsed="false">
      <c r="B185" s="3" t="n">
        <f aca="false">IFERROR(__xludf.dummyfunction("""COMPUTED_VALUE"""),43593.433293831)</f>
        <v>43593.433293831</v>
      </c>
      <c r="D185" s="0" t="str">
        <f aca="false">IFERROR(__xludf.dummyfunction("""COMPUTED_VALUE"""),"Office")</f>
        <v>Office</v>
      </c>
      <c r="F185" s="0" t="str">
        <f aca="false">IFERROR(__xludf.dummyfunction("""COMPUTED_VALUE"""),"5/1-5/7")</f>
        <v>5/1-5/7</v>
      </c>
      <c r="H185" s="4" t="n">
        <f aca="false">IFERROR(__xludf.dummyfunction("""COMPUTED_VALUE"""),43592)</f>
        <v>43592</v>
      </c>
      <c r="J185" s="5" t="n">
        <f aca="false">IFERROR(__xludf.dummyfunction("""COMPUTED_VALUE"""),0.388888888890506)</f>
        <v>0.388888888890506</v>
      </c>
      <c r="L185" s="5" t="n">
        <f aca="false">IFERROR(__xludf.dummyfunction("""COMPUTED_VALUE"""),0.743055555554747)</f>
        <v>0.743055555554747</v>
      </c>
      <c r="N185" s="6" t="n">
        <f aca="false">SUM(L185-J185)</f>
        <v>0.354166666664241</v>
      </c>
      <c r="P185" s="0" t="str">
        <f aca="false">IFERROR(__xludf.dummyfunction("""COMPUTED_VALUE"""),"")</f>
        <v/>
      </c>
      <c r="R185" s="0" t="str">
        <f aca="false">IFERROR(__xludf.dummyfunction("""COMPUTED_VALUE"""),"")</f>
        <v/>
      </c>
      <c r="T185" s="6" t="e">
        <f aca="false">SUM(R185-P185)</f>
        <v>#VALUE!</v>
      </c>
      <c r="V185" s="6" t="e">
        <f aca="false">SUM(N185-T185)</f>
        <v>#VALUE!</v>
      </c>
      <c r="X185" s="7"/>
    </row>
    <row r="186" customFormat="false" ht="13.8" hidden="false" customHeight="false" outlineLevel="0" collapsed="false">
      <c r="B186" s="0" t="str">
        <f aca="false">IFERROR(__xludf.dummyfunction("""COMPUTED_VALUE"""),"")</f>
        <v/>
      </c>
      <c r="D186" s="0" t="str">
        <f aca="false">IFERROR(__xludf.dummyfunction("""COMPUTED_VALUE"""),"")</f>
        <v/>
      </c>
      <c r="F186" s="0" t="str">
        <f aca="false">IFERROR(__xludf.dummyfunction("""COMPUTED_VALUE"""),"")</f>
        <v/>
      </c>
      <c r="H186" s="0" t="str">
        <f aca="false">IFERROR(__xludf.dummyfunction("""COMPUTED_VALUE"""),"")</f>
        <v/>
      </c>
      <c r="J186" s="0" t="str">
        <f aca="false">IFERROR(__xludf.dummyfunction("""COMPUTED_VALUE"""),"")</f>
        <v/>
      </c>
      <c r="L186" s="0" t="str">
        <f aca="false">IFERROR(__xludf.dummyfunction("""COMPUTED_VALUE"""),"")</f>
        <v/>
      </c>
      <c r="N186" s="6" t="e">
        <f aca="false">SUM(L186-J186)</f>
        <v>#VALUE!</v>
      </c>
      <c r="P186" s="0" t="str">
        <f aca="false">IFERROR(__xludf.dummyfunction("""COMPUTED_VALUE"""),"")</f>
        <v/>
      </c>
      <c r="R186" s="0" t="str">
        <f aca="false">IFERROR(__xludf.dummyfunction("""COMPUTED_VALUE"""),"")</f>
        <v/>
      </c>
      <c r="T186" s="6" t="e">
        <f aca="false">SUM(R186-P186)</f>
        <v>#VALUE!</v>
      </c>
      <c r="V186" s="6" t="e">
        <f aca="false">SUM(N186-T186)</f>
        <v>#VALUE!</v>
      </c>
      <c r="X186" s="7"/>
    </row>
    <row r="187" customFormat="false" ht="13.8" hidden="false" customHeight="false" outlineLevel="0" collapsed="false">
      <c r="B187" s="0" t="str">
        <f aca="false">IFERROR(__xludf.dummyfunction("""COMPUTED_VALUE"""),"")</f>
        <v/>
      </c>
      <c r="D187" s="0" t="str">
        <f aca="false">IFERROR(__xludf.dummyfunction("""COMPUTED_VALUE"""),"")</f>
        <v/>
      </c>
      <c r="F187" s="0" t="str">
        <f aca="false">IFERROR(__xludf.dummyfunction("""COMPUTED_VALUE"""),"")</f>
        <v/>
      </c>
      <c r="H187" s="0" t="str">
        <f aca="false">IFERROR(__xludf.dummyfunction("""COMPUTED_VALUE"""),"")</f>
        <v/>
      </c>
      <c r="I187" s="8"/>
      <c r="J187" s="8" t="str">
        <f aca="false">IFERROR(__xludf.dummyfunction("""COMPUTED_VALUE"""),"")</f>
        <v/>
      </c>
      <c r="L187" s="8" t="str">
        <f aca="false">IFERROR(__xludf.dummyfunction("""COMPUTED_VALUE"""),"")</f>
        <v/>
      </c>
      <c r="N187" s="6" t="e">
        <f aca="false">SUM(L187-J187)</f>
        <v>#VALUE!</v>
      </c>
      <c r="P187" s="0" t="str">
        <f aca="false">IFERROR(__xludf.dummyfunction("""COMPUTED_VALUE"""),"")</f>
        <v/>
      </c>
      <c r="R187" s="0" t="str">
        <f aca="false">IFERROR(__xludf.dummyfunction("""COMPUTED_VALUE"""),"")</f>
        <v/>
      </c>
      <c r="T187" s="6" t="e">
        <f aca="false">SUM(R187-P187)</f>
        <v>#VALUE!</v>
      </c>
      <c r="V187" s="6" t="e">
        <f aca="false">SUM(N187-T187)</f>
        <v>#VALUE!</v>
      </c>
      <c r="X187" s="7"/>
    </row>
    <row r="188" customFormat="false" ht="13.8" hidden="false" customHeight="false" outlineLevel="0" collapsed="false">
      <c r="B188" s="0" t="str">
        <f aca="false">IFERROR(__xludf.dummyfunction("""COMPUTED_VALUE"""),"")</f>
        <v/>
      </c>
      <c r="D188" s="0" t="str">
        <f aca="false">IFERROR(__xludf.dummyfunction("""COMPUTED_VALUE"""),"")</f>
        <v/>
      </c>
      <c r="F188" s="0" t="str">
        <f aca="false">IFERROR(__xludf.dummyfunction("""COMPUTED_VALUE"""),"")</f>
        <v/>
      </c>
      <c r="H188" s="0" t="str">
        <f aca="false">IFERROR(__xludf.dummyfunction("""COMPUTED_VALUE"""),"")</f>
        <v/>
      </c>
      <c r="J188" s="0" t="str">
        <f aca="false">IFERROR(__xludf.dummyfunction("""COMPUTED_VALUE"""),"")</f>
        <v/>
      </c>
      <c r="L188" s="0" t="str">
        <f aca="false">IFERROR(__xludf.dummyfunction("""COMPUTED_VALUE"""),"")</f>
        <v/>
      </c>
      <c r="N188" s="6" t="e">
        <f aca="false">SUM(L188-J188)</f>
        <v>#VALUE!</v>
      </c>
      <c r="P188" s="0" t="str">
        <f aca="false">IFERROR(__xludf.dummyfunction("""COMPUTED_VALUE"""),"")</f>
        <v/>
      </c>
      <c r="R188" s="0" t="str">
        <f aca="false">IFERROR(__xludf.dummyfunction("""COMPUTED_VALUE"""),"")</f>
        <v/>
      </c>
      <c r="T188" s="6" t="e">
        <f aca="false">SUM(R188-P188)</f>
        <v>#VALUE!</v>
      </c>
      <c r="V188" s="6" t="e">
        <f aca="false">SUM(N188-T188)</f>
        <v>#VALUE!</v>
      </c>
      <c r="X188" s="7"/>
    </row>
    <row r="189" customFormat="false" ht="13.8" hidden="false" customHeight="false" outlineLevel="0" collapsed="false">
      <c r="B189" s="0" t="str">
        <f aca="false">IFERROR(__xludf.dummyfunction("""COMPUTED_VALUE"""),"")</f>
        <v/>
      </c>
      <c r="D189" s="0" t="str">
        <f aca="false">IFERROR(__xludf.dummyfunction("""COMPUTED_VALUE"""),"")</f>
        <v/>
      </c>
      <c r="F189" s="0" t="str">
        <f aca="false">IFERROR(__xludf.dummyfunction("""COMPUTED_VALUE"""),"")</f>
        <v/>
      </c>
      <c r="H189" s="0" t="str">
        <f aca="false">IFERROR(__xludf.dummyfunction("""COMPUTED_VALUE"""),"")</f>
        <v/>
      </c>
      <c r="J189" s="0" t="str">
        <f aca="false">IFERROR(__xludf.dummyfunction("""COMPUTED_VALUE"""),"")</f>
        <v/>
      </c>
      <c r="L189" s="0" t="str">
        <f aca="false">IFERROR(__xludf.dummyfunction("""COMPUTED_VALUE"""),"")</f>
        <v/>
      </c>
      <c r="N189" s="6" t="e">
        <f aca="false">SUM(L189-J189)</f>
        <v>#VALUE!</v>
      </c>
      <c r="P189" s="0" t="str">
        <f aca="false">IFERROR(__xludf.dummyfunction("""COMPUTED_VALUE"""),"")</f>
        <v/>
      </c>
      <c r="R189" s="0" t="str">
        <f aca="false">IFERROR(__xludf.dummyfunction("""COMPUTED_VALUE"""),"")</f>
        <v/>
      </c>
      <c r="T189" s="6" t="e">
        <f aca="false">SUM(R189-P189)</f>
        <v>#VALUE!</v>
      </c>
      <c r="V189" s="6" t="e">
        <f aca="false">SUM(N189-T189)</f>
        <v>#VALUE!</v>
      </c>
      <c r="X189" s="7"/>
    </row>
    <row r="190" customFormat="false" ht="13.8" hidden="false" customHeight="false" outlineLevel="0" collapsed="false">
      <c r="B190" s="0" t="str">
        <f aca="false">IFERROR(__xludf.dummyfunction("""COMPUTED_VALUE"""),"")</f>
        <v/>
      </c>
      <c r="D190" s="0" t="str">
        <f aca="false">IFERROR(__xludf.dummyfunction("""COMPUTED_VALUE"""),"")</f>
        <v/>
      </c>
      <c r="F190" s="0" t="str">
        <f aca="false">IFERROR(__xludf.dummyfunction("""COMPUTED_VALUE"""),"")</f>
        <v/>
      </c>
      <c r="H190" s="0" t="str">
        <f aca="false">IFERROR(__xludf.dummyfunction("""COMPUTED_VALUE"""),"")</f>
        <v/>
      </c>
      <c r="J190" s="0" t="str">
        <f aca="false">IFERROR(__xludf.dummyfunction("""COMPUTED_VALUE"""),"")</f>
        <v/>
      </c>
      <c r="L190" s="0" t="str">
        <f aca="false">IFERROR(__xludf.dummyfunction("""COMPUTED_VALUE"""),"")</f>
        <v/>
      </c>
      <c r="N190" s="6" t="e">
        <f aca="false">SUM(L190-J190)</f>
        <v>#VALUE!</v>
      </c>
      <c r="P190" s="0" t="str">
        <f aca="false">IFERROR(__xludf.dummyfunction("""COMPUTED_VALUE"""),"")</f>
        <v/>
      </c>
      <c r="R190" s="0" t="str">
        <f aca="false">IFERROR(__xludf.dummyfunction("""COMPUTED_VALUE"""),"")</f>
        <v/>
      </c>
      <c r="T190" s="6" t="e">
        <f aca="false">SUM(R190-P190)</f>
        <v>#VALUE!</v>
      </c>
      <c r="V190" s="6" t="e">
        <f aca="false">SUM(N190-T190)</f>
        <v>#VALUE!</v>
      </c>
      <c r="X190" s="7"/>
    </row>
    <row r="191" customFormat="false" ht="13.8" hidden="false" customHeight="false" outlineLevel="0" collapsed="false">
      <c r="B191" s="0" t="str">
        <f aca="false">IFERROR(__xludf.dummyfunction("""COMPUTED_VALUE"""),"")</f>
        <v/>
      </c>
      <c r="D191" s="0" t="str">
        <f aca="false">IFERROR(__xludf.dummyfunction("""COMPUTED_VALUE"""),"")</f>
        <v/>
      </c>
      <c r="F191" s="0" t="str">
        <f aca="false">IFERROR(__xludf.dummyfunction("""COMPUTED_VALUE"""),"")</f>
        <v/>
      </c>
      <c r="H191" s="0" t="str">
        <f aca="false">IFERROR(__xludf.dummyfunction("""COMPUTED_VALUE"""),"")</f>
        <v/>
      </c>
      <c r="J191" s="0" t="str">
        <f aca="false">IFERROR(__xludf.dummyfunction("""COMPUTED_VALUE"""),"")</f>
        <v/>
      </c>
      <c r="L191" s="0" t="str">
        <f aca="false">IFERROR(__xludf.dummyfunction("""COMPUTED_VALUE"""),"")</f>
        <v/>
      </c>
      <c r="N191" s="6" t="e">
        <f aca="false">SUM(L191-J191)</f>
        <v>#VALUE!</v>
      </c>
      <c r="P191" s="0" t="str">
        <f aca="false">IFERROR(__xludf.dummyfunction("""COMPUTED_VALUE"""),"")</f>
        <v/>
      </c>
      <c r="R191" s="0" t="str">
        <f aca="false">IFERROR(__xludf.dummyfunction("""COMPUTED_VALUE"""),"")</f>
        <v/>
      </c>
      <c r="T191" s="6" t="e">
        <f aca="false">SUM(R191-P191)</f>
        <v>#VALUE!</v>
      </c>
      <c r="V191" s="6" t="e">
        <f aca="false">SUM(N191-T191)</f>
        <v>#VALUE!</v>
      </c>
      <c r="X191" s="7"/>
    </row>
    <row r="192" customFormat="false" ht="13.8" hidden="false" customHeight="false" outlineLevel="0" collapsed="false">
      <c r="B192" s="0" t="str">
        <f aca="false">IFERROR(__xludf.dummyfunction("""COMPUTED_VALUE"""),"")</f>
        <v/>
      </c>
      <c r="D192" s="0" t="str">
        <f aca="false">IFERROR(__xludf.dummyfunction("""COMPUTED_VALUE"""),"")</f>
        <v/>
      </c>
      <c r="F192" s="0" t="str">
        <f aca="false">IFERROR(__xludf.dummyfunction("""COMPUTED_VALUE"""),"")</f>
        <v/>
      </c>
      <c r="H192" s="0" t="str">
        <f aca="false">IFERROR(__xludf.dummyfunction("""COMPUTED_VALUE"""),"")</f>
        <v/>
      </c>
      <c r="J192" s="0" t="str">
        <f aca="false">IFERROR(__xludf.dummyfunction("""COMPUTED_VALUE"""),"")</f>
        <v/>
      </c>
      <c r="L192" s="0" t="str">
        <f aca="false">IFERROR(__xludf.dummyfunction("""COMPUTED_VALUE"""),"")</f>
        <v/>
      </c>
      <c r="N192" s="6" t="e">
        <f aca="false">SUM(L192-J192)</f>
        <v>#VALUE!</v>
      </c>
      <c r="P192" s="0" t="str">
        <f aca="false">IFERROR(__xludf.dummyfunction("""COMPUTED_VALUE"""),"")</f>
        <v/>
      </c>
      <c r="R192" s="0" t="str">
        <f aca="false">IFERROR(__xludf.dummyfunction("""COMPUTED_VALUE"""),"")</f>
        <v/>
      </c>
      <c r="T192" s="6" t="e">
        <f aca="false">SUM(R192-P192)</f>
        <v>#VALUE!</v>
      </c>
      <c r="V192" s="6" t="e">
        <f aca="false">SUM(N192-T192)</f>
        <v>#VALUE!</v>
      </c>
      <c r="X192" s="7"/>
    </row>
    <row r="193" customFormat="false" ht="13.8" hidden="false" customHeight="false" outlineLevel="0" collapsed="false">
      <c r="B193" s="0" t="str">
        <f aca="false">IFERROR(__xludf.dummyfunction("""COMPUTED_VALUE"""),"")</f>
        <v/>
      </c>
      <c r="D193" s="0" t="str">
        <f aca="false">IFERROR(__xludf.dummyfunction("""COMPUTED_VALUE"""),"")</f>
        <v/>
      </c>
      <c r="F193" s="0" t="str">
        <f aca="false">IFERROR(__xludf.dummyfunction("""COMPUTED_VALUE"""),"")</f>
        <v/>
      </c>
      <c r="H193" s="0" t="str">
        <f aca="false">IFERROR(__xludf.dummyfunction("""COMPUTED_VALUE"""),"")</f>
        <v/>
      </c>
      <c r="J193" s="0" t="str">
        <f aca="false">IFERROR(__xludf.dummyfunction("""COMPUTED_VALUE"""),"")</f>
        <v/>
      </c>
      <c r="L193" s="0" t="str">
        <f aca="false">IFERROR(__xludf.dummyfunction("""COMPUTED_VALUE"""),"")</f>
        <v/>
      </c>
      <c r="N193" s="6" t="e">
        <f aca="false">SUM(L193-J193)</f>
        <v>#VALUE!</v>
      </c>
      <c r="P193" s="0" t="str">
        <f aca="false">IFERROR(__xludf.dummyfunction("""COMPUTED_VALUE"""),"")</f>
        <v/>
      </c>
      <c r="R193" s="0" t="str">
        <f aca="false">IFERROR(__xludf.dummyfunction("""COMPUTED_VALUE"""),"")</f>
        <v/>
      </c>
      <c r="T193" s="6" t="e">
        <f aca="false">SUM(R193-P193)</f>
        <v>#VALUE!</v>
      </c>
      <c r="V193" s="6" t="e">
        <f aca="false">SUM(N193-T193)</f>
        <v>#VALUE!</v>
      </c>
      <c r="X193" s="7"/>
    </row>
    <row r="194" customFormat="false" ht="13.8" hidden="false" customHeight="false" outlineLevel="0" collapsed="false">
      <c r="B194" s="0" t="str">
        <f aca="false">IFERROR(__xludf.dummyfunction("""COMPUTED_VALUE"""),"")</f>
        <v/>
      </c>
      <c r="D194" s="0" t="str">
        <f aca="false">IFERROR(__xludf.dummyfunction("""COMPUTED_VALUE"""),"")</f>
        <v/>
      </c>
      <c r="F194" s="0" t="str">
        <f aca="false">IFERROR(__xludf.dummyfunction("""COMPUTED_VALUE"""),"")</f>
        <v/>
      </c>
      <c r="H194" s="0" t="str">
        <f aca="false">IFERROR(__xludf.dummyfunction("""COMPUTED_VALUE"""),"")</f>
        <v/>
      </c>
      <c r="J194" s="0" t="str">
        <f aca="false">IFERROR(__xludf.dummyfunction("""COMPUTED_VALUE"""),"")</f>
        <v/>
      </c>
      <c r="L194" s="0" t="str">
        <f aca="false">IFERROR(__xludf.dummyfunction("""COMPUTED_VALUE"""),"")</f>
        <v/>
      </c>
      <c r="N194" s="6" t="e">
        <f aca="false">SUM(L194-J194)</f>
        <v>#VALUE!</v>
      </c>
      <c r="P194" s="0" t="str">
        <f aca="false">IFERROR(__xludf.dummyfunction("""COMPUTED_VALUE"""),"")</f>
        <v/>
      </c>
      <c r="R194" s="0" t="str">
        <f aca="false">IFERROR(__xludf.dummyfunction("""COMPUTED_VALUE"""),"")</f>
        <v/>
      </c>
      <c r="T194" s="6" t="e">
        <f aca="false">SUM(R194-P194)</f>
        <v>#VALUE!</v>
      </c>
      <c r="V194" s="6" t="e">
        <f aca="false">SUM(N194-T194)</f>
        <v>#VALUE!</v>
      </c>
      <c r="X194" s="7"/>
    </row>
    <row r="195" customFormat="false" ht="13.8" hidden="false" customHeight="false" outlineLevel="0" collapsed="false">
      <c r="B195" s="0" t="str">
        <f aca="false">IFERROR(__xludf.dummyfunction("""COMPUTED_VALUE"""),"")</f>
        <v/>
      </c>
      <c r="D195" s="0" t="str">
        <f aca="false">IFERROR(__xludf.dummyfunction("""COMPUTED_VALUE"""),"")</f>
        <v/>
      </c>
      <c r="F195" s="0" t="str">
        <f aca="false">IFERROR(__xludf.dummyfunction("""COMPUTED_VALUE"""),"")</f>
        <v/>
      </c>
      <c r="H195" s="0" t="str">
        <f aca="false">IFERROR(__xludf.dummyfunction("""COMPUTED_VALUE"""),"")</f>
        <v/>
      </c>
      <c r="J195" s="0" t="str">
        <f aca="false">IFERROR(__xludf.dummyfunction("""COMPUTED_VALUE"""),"")</f>
        <v/>
      </c>
      <c r="L195" s="0" t="str">
        <f aca="false">IFERROR(__xludf.dummyfunction("""COMPUTED_VALUE"""),"")</f>
        <v/>
      </c>
      <c r="N195" s="6" t="e">
        <f aca="false">SUM(L195-J195)</f>
        <v>#VALUE!</v>
      </c>
      <c r="P195" s="0" t="str">
        <f aca="false">IFERROR(__xludf.dummyfunction("""COMPUTED_VALUE"""),"")</f>
        <v/>
      </c>
      <c r="R195" s="0" t="str">
        <f aca="false">IFERROR(__xludf.dummyfunction("""COMPUTED_VALUE"""),"")</f>
        <v/>
      </c>
      <c r="T195" s="6" t="e">
        <f aca="false">SUM(R195-P195)</f>
        <v>#VALUE!</v>
      </c>
      <c r="V195" s="6" t="e">
        <f aca="false">SUM(N195-T195)</f>
        <v>#VALUE!</v>
      </c>
      <c r="X195" s="7"/>
    </row>
    <row r="196" customFormat="false" ht="13.8" hidden="false" customHeight="false" outlineLevel="0" collapsed="false">
      <c r="B196" s="0" t="str">
        <f aca="false">IFERROR(__xludf.dummyfunction("""COMPUTED_VALUE"""),"")</f>
        <v/>
      </c>
      <c r="D196" s="0" t="str">
        <f aca="false">IFERROR(__xludf.dummyfunction("""COMPUTED_VALUE"""),"")</f>
        <v/>
      </c>
      <c r="F196" s="0" t="str">
        <f aca="false">IFERROR(__xludf.dummyfunction("""COMPUTED_VALUE"""),"")</f>
        <v/>
      </c>
      <c r="H196" s="0" t="str">
        <f aca="false">IFERROR(__xludf.dummyfunction("""COMPUTED_VALUE"""),"")</f>
        <v/>
      </c>
      <c r="J196" s="0" t="str">
        <f aca="false">IFERROR(__xludf.dummyfunction("""COMPUTED_VALUE"""),"")</f>
        <v/>
      </c>
      <c r="L196" s="0" t="str">
        <f aca="false">IFERROR(__xludf.dummyfunction("""COMPUTED_VALUE"""),"")</f>
        <v/>
      </c>
      <c r="N196" s="6" t="e">
        <f aca="false">SUM(L196-J196)</f>
        <v>#VALUE!</v>
      </c>
      <c r="P196" s="0" t="str">
        <f aca="false">IFERROR(__xludf.dummyfunction("""COMPUTED_VALUE"""),"")</f>
        <v/>
      </c>
      <c r="R196" s="0" t="str">
        <f aca="false">IFERROR(__xludf.dummyfunction("""COMPUTED_VALUE"""),"")</f>
        <v/>
      </c>
      <c r="T196" s="6" t="e">
        <f aca="false">SUM(R196-P196)</f>
        <v>#VALUE!</v>
      </c>
      <c r="V196" s="6" t="e">
        <f aca="false">SUM(N196-T196)</f>
        <v>#VALUE!</v>
      </c>
      <c r="X196" s="7"/>
    </row>
    <row r="197" customFormat="false" ht="13.8" hidden="false" customHeight="false" outlineLevel="0" collapsed="false">
      <c r="B197" s="0" t="str">
        <f aca="false">IFERROR(__xludf.dummyfunction("""COMPUTED_VALUE"""),"")</f>
        <v/>
      </c>
      <c r="D197" s="0" t="str">
        <f aca="false">IFERROR(__xludf.dummyfunction("""COMPUTED_VALUE"""),"")</f>
        <v/>
      </c>
      <c r="F197" s="0" t="str">
        <f aca="false">IFERROR(__xludf.dummyfunction("""COMPUTED_VALUE"""),"")</f>
        <v/>
      </c>
      <c r="H197" s="0" t="str">
        <f aca="false">IFERROR(__xludf.dummyfunction("""COMPUTED_VALUE"""),"")</f>
        <v/>
      </c>
      <c r="J197" s="0" t="str">
        <f aca="false">IFERROR(__xludf.dummyfunction("""COMPUTED_VALUE"""),"")</f>
        <v/>
      </c>
      <c r="L197" s="0" t="str">
        <f aca="false">IFERROR(__xludf.dummyfunction("""COMPUTED_VALUE"""),"")</f>
        <v/>
      </c>
      <c r="N197" s="6" t="e">
        <f aca="false">SUM(L197-J197)</f>
        <v>#VALUE!</v>
      </c>
      <c r="P197" s="0" t="str">
        <f aca="false">IFERROR(__xludf.dummyfunction("""COMPUTED_VALUE"""),"")</f>
        <v/>
      </c>
      <c r="R197" s="0" t="str">
        <f aca="false">IFERROR(__xludf.dummyfunction("""COMPUTED_VALUE"""),"")</f>
        <v/>
      </c>
      <c r="T197" s="6" t="e">
        <f aca="false">SUM(R197-P197)</f>
        <v>#VALUE!</v>
      </c>
      <c r="V197" s="6" t="e">
        <f aca="false">SUM(N197-T197)</f>
        <v>#VALUE!</v>
      </c>
      <c r="X197" s="7"/>
    </row>
    <row r="198" customFormat="false" ht="13.8" hidden="false" customHeight="false" outlineLevel="0" collapsed="false">
      <c r="B198" s="0" t="str">
        <f aca="false">IFERROR(__xludf.dummyfunction("""COMPUTED_VALUE"""),"")</f>
        <v/>
      </c>
      <c r="D198" s="0" t="str">
        <f aca="false">IFERROR(__xludf.dummyfunction("""COMPUTED_VALUE"""),"")</f>
        <v/>
      </c>
      <c r="F198" s="0" t="str">
        <f aca="false">IFERROR(__xludf.dummyfunction("""COMPUTED_VALUE"""),"")</f>
        <v/>
      </c>
      <c r="H198" s="0" t="str">
        <f aca="false">IFERROR(__xludf.dummyfunction("""COMPUTED_VALUE"""),"")</f>
        <v/>
      </c>
      <c r="J198" s="0" t="str">
        <f aca="false">IFERROR(__xludf.dummyfunction("""COMPUTED_VALUE"""),"")</f>
        <v/>
      </c>
      <c r="L198" s="0" t="str">
        <f aca="false">IFERROR(__xludf.dummyfunction("""COMPUTED_VALUE"""),"")</f>
        <v/>
      </c>
      <c r="N198" s="6" t="e">
        <f aca="false">SUM(L198-J198)</f>
        <v>#VALUE!</v>
      </c>
      <c r="P198" s="0" t="str">
        <f aca="false">IFERROR(__xludf.dummyfunction("""COMPUTED_VALUE"""),"")</f>
        <v/>
      </c>
      <c r="R198" s="0" t="str">
        <f aca="false">IFERROR(__xludf.dummyfunction("""COMPUTED_VALUE"""),"")</f>
        <v/>
      </c>
      <c r="T198" s="6" t="e">
        <f aca="false">SUM(R198-P198)</f>
        <v>#VALUE!</v>
      </c>
      <c r="V198" s="6" t="e">
        <f aca="false">SUM(N198-T198)</f>
        <v>#VALUE!</v>
      </c>
      <c r="X198" s="7"/>
    </row>
    <row r="199" customFormat="false" ht="13.8" hidden="false" customHeight="false" outlineLevel="0" collapsed="false">
      <c r="B199" s="0" t="str">
        <f aca="false">IFERROR(__xludf.dummyfunction("""COMPUTED_VALUE"""),"")</f>
        <v/>
      </c>
      <c r="D199" s="0" t="str">
        <f aca="false">IFERROR(__xludf.dummyfunction("""COMPUTED_VALUE"""),"")</f>
        <v/>
      </c>
      <c r="F199" s="0" t="str">
        <f aca="false">IFERROR(__xludf.dummyfunction("""COMPUTED_VALUE"""),"")</f>
        <v/>
      </c>
      <c r="H199" s="0" t="str">
        <f aca="false">IFERROR(__xludf.dummyfunction("""COMPUTED_VALUE"""),"")</f>
        <v/>
      </c>
      <c r="J199" s="0" t="str">
        <f aca="false">IFERROR(__xludf.dummyfunction("""COMPUTED_VALUE"""),"")</f>
        <v/>
      </c>
      <c r="L199" s="0" t="str">
        <f aca="false">IFERROR(__xludf.dummyfunction("""COMPUTED_VALUE"""),"")</f>
        <v/>
      </c>
      <c r="N199" s="6" t="e">
        <f aca="false">SUM(L199-J199)</f>
        <v>#VALUE!</v>
      </c>
      <c r="P199" s="0" t="str">
        <f aca="false">IFERROR(__xludf.dummyfunction("""COMPUTED_VALUE"""),"")</f>
        <v/>
      </c>
      <c r="R199" s="0" t="str">
        <f aca="false">IFERROR(__xludf.dummyfunction("""COMPUTED_VALUE"""),"")</f>
        <v/>
      </c>
      <c r="T199" s="6" t="e">
        <f aca="false">SUM(R199-P199)</f>
        <v>#VALUE!</v>
      </c>
      <c r="V199" s="6" t="e">
        <f aca="false">SUM(N199-T199)</f>
        <v>#VALUE!</v>
      </c>
      <c r="X199" s="7"/>
    </row>
    <row r="200" customFormat="false" ht="13.8" hidden="false" customHeight="false" outlineLevel="0" collapsed="false">
      <c r="B200" s="0" t="str">
        <f aca="false">IFERROR(__xludf.dummyfunction("""COMPUTED_VALUE"""),"")</f>
        <v/>
      </c>
      <c r="D200" s="0" t="str">
        <f aca="false">IFERROR(__xludf.dummyfunction("""COMPUTED_VALUE"""),"")</f>
        <v/>
      </c>
      <c r="F200" s="0" t="str">
        <f aca="false">IFERROR(__xludf.dummyfunction("""COMPUTED_VALUE"""),"")</f>
        <v/>
      </c>
      <c r="H200" s="0" t="str">
        <f aca="false">IFERROR(__xludf.dummyfunction("""COMPUTED_VALUE"""),"")</f>
        <v/>
      </c>
      <c r="J200" s="0" t="str">
        <f aca="false">IFERROR(__xludf.dummyfunction("""COMPUTED_VALUE"""),"")</f>
        <v/>
      </c>
      <c r="L200" s="0" t="str">
        <f aca="false">IFERROR(__xludf.dummyfunction("""COMPUTED_VALUE"""),"")</f>
        <v/>
      </c>
      <c r="N200" s="6" t="e">
        <f aca="false">SUM(L200-J200)</f>
        <v>#VALUE!</v>
      </c>
      <c r="P200" s="0" t="str">
        <f aca="false">IFERROR(__xludf.dummyfunction("""COMPUTED_VALUE"""),"")</f>
        <v/>
      </c>
      <c r="R200" s="0" t="str">
        <f aca="false">IFERROR(__xludf.dummyfunction("""COMPUTED_VALUE"""),"")</f>
        <v/>
      </c>
      <c r="T200" s="6" t="e">
        <f aca="false">SUM(R200-P200)</f>
        <v>#VALUE!</v>
      </c>
      <c r="V200" s="6" t="e">
        <f aca="false">SUM(N200-T200)</f>
        <v>#VALUE!</v>
      </c>
      <c r="X200" s="7"/>
    </row>
    <row r="201" customFormat="false" ht="13.8" hidden="false" customHeight="false" outlineLevel="0" collapsed="false">
      <c r="B201" s="0" t="str">
        <f aca="false">IFERROR(__xludf.dummyfunction("""COMPUTED_VALUE"""),"")</f>
        <v/>
      </c>
      <c r="D201" s="0" t="str">
        <f aca="false">IFERROR(__xludf.dummyfunction("""COMPUTED_VALUE"""),"")</f>
        <v/>
      </c>
      <c r="F201" s="0" t="str">
        <f aca="false">IFERROR(__xludf.dummyfunction("""COMPUTED_VALUE"""),"")</f>
        <v/>
      </c>
      <c r="H201" s="0" t="str">
        <f aca="false">IFERROR(__xludf.dummyfunction("""COMPUTED_VALUE"""),"")</f>
        <v/>
      </c>
      <c r="J201" s="0" t="str">
        <f aca="false">IFERROR(__xludf.dummyfunction("""COMPUTED_VALUE"""),"")</f>
        <v/>
      </c>
      <c r="L201" s="0" t="str">
        <f aca="false">IFERROR(__xludf.dummyfunction("""COMPUTED_VALUE"""),"")</f>
        <v/>
      </c>
      <c r="N201" s="6" t="e">
        <f aca="false">SUM(L201-J201)</f>
        <v>#VALUE!</v>
      </c>
      <c r="P201" s="0" t="str">
        <f aca="false">IFERROR(__xludf.dummyfunction("""COMPUTED_VALUE"""),"")</f>
        <v/>
      </c>
      <c r="R201" s="0" t="str">
        <f aca="false">IFERROR(__xludf.dummyfunction("""COMPUTED_VALUE"""),"")</f>
        <v/>
      </c>
      <c r="T201" s="6" t="e">
        <f aca="false">SUM(R201-P201)</f>
        <v>#VALUE!</v>
      </c>
      <c r="V201" s="6" t="e">
        <f aca="false">SUM(N201-T201)</f>
        <v>#VALUE!</v>
      </c>
      <c r="X201" s="7"/>
    </row>
    <row r="202" customFormat="false" ht="13.8" hidden="false" customHeight="false" outlineLevel="0" collapsed="false">
      <c r="B202" s="0" t="str">
        <f aca="false">IFERROR(__xludf.dummyfunction("""COMPUTED_VALUE"""),"")</f>
        <v/>
      </c>
      <c r="D202" s="0" t="str">
        <f aca="false">IFERROR(__xludf.dummyfunction("""COMPUTED_VALUE"""),"")</f>
        <v/>
      </c>
      <c r="F202" s="0" t="str">
        <f aca="false">IFERROR(__xludf.dummyfunction("""COMPUTED_VALUE"""),"")</f>
        <v/>
      </c>
      <c r="H202" s="0" t="str">
        <f aca="false">IFERROR(__xludf.dummyfunction("""COMPUTED_VALUE"""),"")</f>
        <v/>
      </c>
      <c r="J202" s="0" t="str">
        <f aca="false">IFERROR(__xludf.dummyfunction("""COMPUTED_VALUE"""),"")</f>
        <v/>
      </c>
      <c r="L202" s="0" t="str">
        <f aca="false">IFERROR(__xludf.dummyfunction("""COMPUTED_VALUE"""),"")</f>
        <v/>
      </c>
      <c r="N202" s="6" t="e">
        <f aca="false">SUM(L202-J202)</f>
        <v>#VALUE!</v>
      </c>
      <c r="P202" s="0" t="str">
        <f aca="false">IFERROR(__xludf.dummyfunction("""COMPUTED_VALUE"""),"")</f>
        <v/>
      </c>
      <c r="R202" s="0" t="str">
        <f aca="false">IFERROR(__xludf.dummyfunction("""COMPUTED_VALUE"""),"")</f>
        <v/>
      </c>
      <c r="T202" s="6" t="e">
        <f aca="false">SUM(R202-P202)</f>
        <v>#VALUE!</v>
      </c>
      <c r="V202" s="6" t="e">
        <f aca="false">SUM(N202-T202)</f>
        <v>#VALUE!</v>
      </c>
      <c r="X202" s="7"/>
    </row>
    <row r="203" customFormat="false" ht="13.8" hidden="false" customHeight="false" outlineLevel="0" collapsed="false">
      <c r="B203" s="0" t="str">
        <f aca="false">IFERROR(__xludf.dummyfunction("""COMPUTED_VALUE"""),"")</f>
        <v/>
      </c>
      <c r="D203" s="0" t="str">
        <f aca="false">IFERROR(__xludf.dummyfunction("""COMPUTED_VALUE"""),"")</f>
        <v/>
      </c>
      <c r="F203" s="0" t="str">
        <f aca="false">IFERROR(__xludf.dummyfunction("""COMPUTED_VALUE"""),"")</f>
        <v/>
      </c>
      <c r="H203" s="0" t="str">
        <f aca="false">IFERROR(__xludf.dummyfunction("""COMPUTED_VALUE"""),"")</f>
        <v/>
      </c>
      <c r="J203" s="0" t="str">
        <f aca="false">IFERROR(__xludf.dummyfunction("""COMPUTED_VALUE"""),"")</f>
        <v/>
      </c>
      <c r="L203" s="0" t="str">
        <f aca="false">IFERROR(__xludf.dummyfunction("""COMPUTED_VALUE"""),"")</f>
        <v/>
      </c>
      <c r="N203" s="6" t="e">
        <f aca="false">SUM(L203-J203)</f>
        <v>#VALUE!</v>
      </c>
      <c r="P203" s="0" t="str">
        <f aca="false">IFERROR(__xludf.dummyfunction("""COMPUTED_VALUE"""),"")</f>
        <v/>
      </c>
      <c r="R203" s="0" t="str">
        <f aca="false">IFERROR(__xludf.dummyfunction("""COMPUTED_VALUE"""),"")</f>
        <v/>
      </c>
      <c r="T203" s="6" t="e">
        <f aca="false">SUM(R203-P203)</f>
        <v>#VALUE!</v>
      </c>
      <c r="V203" s="6" t="e">
        <f aca="false">SUM(N203-T203)</f>
        <v>#VALUE!</v>
      </c>
      <c r="X203" s="7"/>
    </row>
    <row r="204" customFormat="false" ht="13.8" hidden="false" customHeight="false" outlineLevel="0" collapsed="false">
      <c r="B204" s="0" t="str">
        <f aca="false">IFERROR(__xludf.dummyfunction("""COMPUTED_VALUE"""),"")</f>
        <v/>
      </c>
      <c r="D204" s="0" t="str">
        <f aca="false">IFERROR(__xludf.dummyfunction("""COMPUTED_VALUE"""),"")</f>
        <v/>
      </c>
      <c r="F204" s="0" t="str">
        <f aca="false">IFERROR(__xludf.dummyfunction("""COMPUTED_VALUE"""),"")</f>
        <v/>
      </c>
      <c r="H204" s="0" t="str">
        <f aca="false">IFERROR(__xludf.dummyfunction("""COMPUTED_VALUE"""),"")</f>
        <v/>
      </c>
      <c r="J204" s="0" t="str">
        <f aca="false">IFERROR(__xludf.dummyfunction("""COMPUTED_VALUE"""),"")</f>
        <v/>
      </c>
      <c r="L204" s="0" t="str">
        <f aca="false">IFERROR(__xludf.dummyfunction("""COMPUTED_VALUE"""),"")</f>
        <v/>
      </c>
      <c r="N204" s="6" t="e">
        <f aca="false">SUM(L204-J204)</f>
        <v>#VALUE!</v>
      </c>
      <c r="P204" s="0" t="str">
        <f aca="false">IFERROR(__xludf.dummyfunction("""COMPUTED_VALUE"""),"")</f>
        <v/>
      </c>
      <c r="R204" s="0" t="str">
        <f aca="false">IFERROR(__xludf.dummyfunction("""COMPUTED_VALUE"""),"")</f>
        <v/>
      </c>
      <c r="T204" s="6" t="e">
        <f aca="false">SUM(R204-P204)</f>
        <v>#VALUE!</v>
      </c>
      <c r="V204" s="6" t="e">
        <f aca="false">SUM(N204-T204)</f>
        <v>#VALUE!</v>
      </c>
      <c r="X204" s="7"/>
    </row>
    <row r="205" customFormat="false" ht="13.8" hidden="false" customHeight="false" outlineLevel="0" collapsed="false">
      <c r="B205" s="0" t="str">
        <f aca="false">IFERROR(__xludf.dummyfunction("""COMPUTED_VALUE"""),"")</f>
        <v/>
      </c>
      <c r="D205" s="0" t="str">
        <f aca="false">IFERROR(__xludf.dummyfunction("""COMPUTED_VALUE"""),"")</f>
        <v/>
      </c>
      <c r="F205" s="0" t="str">
        <f aca="false">IFERROR(__xludf.dummyfunction("""COMPUTED_VALUE"""),"")</f>
        <v/>
      </c>
      <c r="H205" s="0" t="str">
        <f aca="false">IFERROR(__xludf.dummyfunction("""COMPUTED_VALUE"""),"")</f>
        <v/>
      </c>
      <c r="J205" s="0" t="str">
        <f aca="false">IFERROR(__xludf.dummyfunction("""COMPUTED_VALUE"""),"")</f>
        <v/>
      </c>
      <c r="L205" s="0" t="str">
        <f aca="false">IFERROR(__xludf.dummyfunction("""COMPUTED_VALUE"""),"")</f>
        <v/>
      </c>
      <c r="N205" s="6" t="e">
        <f aca="false">SUM(L205-J205)</f>
        <v>#VALUE!</v>
      </c>
      <c r="P205" s="0" t="str">
        <f aca="false">IFERROR(__xludf.dummyfunction("""COMPUTED_VALUE"""),"")</f>
        <v/>
      </c>
      <c r="R205" s="0" t="str">
        <f aca="false">IFERROR(__xludf.dummyfunction("""COMPUTED_VALUE"""),"")</f>
        <v/>
      </c>
      <c r="T205" s="6" t="e">
        <f aca="false">SUM(R205-P205)</f>
        <v>#VALUE!</v>
      </c>
      <c r="V205" s="6" t="e">
        <f aca="false">SUM(N205-T205)</f>
        <v>#VALUE!</v>
      </c>
      <c r="X205" s="7"/>
    </row>
    <row r="206" customFormat="false" ht="13.8" hidden="false" customHeight="false" outlineLevel="0" collapsed="false">
      <c r="B206" s="0" t="str">
        <f aca="false">IFERROR(__xludf.dummyfunction("""COMPUTED_VALUE"""),"")</f>
        <v/>
      </c>
      <c r="D206" s="0" t="str">
        <f aca="false">IFERROR(__xludf.dummyfunction("""COMPUTED_VALUE"""),"")</f>
        <v/>
      </c>
      <c r="F206" s="0" t="str">
        <f aca="false">IFERROR(__xludf.dummyfunction("""COMPUTED_VALUE"""),"")</f>
        <v/>
      </c>
      <c r="H206" s="0" t="str">
        <f aca="false">IFERROR(__xludf.dummyfunction("""COMPUTED_VALUE"""),"")</f>
        <v/>
      </c>
      <c r="J206" s="0" t="str">
        <f aca="false">IFERROR(__xludf.dummyfunction("""COMPUTED_VALUE"""),"")</f>
        <v/>
      </c>
      <c r="L206" s="0" t="str">
        <f aca="false">IFERROR(__xludf.dummyfunction("""COMPUTED_VALUE"""),"")</f>
        <v/>
      </c>
      <c r="N206" s="6" t="e">
        <f aca="false">SUM(L206-J206)</f>
        <v>#VALUE!</v>
      </c>
      <c r="P206" s="0" t="str">
        <f aca="false">IFERROR(__xludf.dummyfunction("""COMPUTED_VALUE"""),"")</f>
        <v/>
      </c>
      <c r="R206" s="0" t="str">
        <f aca="false">IFERROR(__xludf.dummyfunction("""COMPUTED_VALUE"""),"")</f>
        <v/>
      </c>
      <c r="T206" s="6" t="e">
        <f aca="false">SUM(R206-P206)</f>
        <v>#VALUE!</v>
      </c>
      <c r="V206" s="6" t="e">
        <f aca="false">SUM(N206-T206)</f>
        <v>#VALUE!</v>
      </c>
      <c r="X206" s="7"/>
    </row>
    <row r="207" customFormat="false" ht="13.8" hidden="false" customHeight="false" outlineLevel="0" collapsed="false">
      <c r="B207" s="0" t="str">
        <f aca="false">IFERROR(__xludf.dummyfunction("""COMPUTED_VALUE"""),"")</f>
        <v/>
      </c>
      <c r="D207" s="0" t="str">
        <f aca="false">IFERROR(__xludf.dummyfunction("""COMPUTED_VALUE"""),"")</f>
        <v/>
      </c>
      <c r="F207" s="0" t="str">
        <f aca="false">IFERROR(__xludf.dummyfunction("""COMPUTED_VALUE"""),"")</f>
        <v/>
      </c>
      <c r="H207" s="0" t="str">
        <f aca="false">IFERROR(__xludf.dummyfunction("""COMPUTED_VALUE"""),"")</f>
        <v/>
      </c>
      <c r="J207" s="0" t="str">
        <f aca="false">IFERROR(__xludf.dummyfunction("""COMPUTED_VALUE"""),"")</f>
        <v/>
      </c>
      <c r="L207" s="0" t="str">
        <f aca="false">IFERROR(__xludf.dummyfunction("""COMPUTED_VALUE"""),"")</f>
        <v/>
      </c>
      <c r="N207" s="6" t="e">
        <f aca="false">SUM(L207-J207)</f>
        <v>#VALUE!</v>
      </c>
      <c r="P207" s="0" t="str">
        <f aca="false">IFERROR(__xludf.dummyfunction("""COMPUTED_VALUE"""),"")</f>
        <v/>
      </c>
      <c r="R207" s="0" t="str">
        <f aca="false">IFERROR(__xludf.dummyfunction("""COMPUTED_VALUE"""),"")</f>
        <v/>
      </c>
      <c r="T207" s="6" t="e">
        <f aca="false">SUM(R207-P207)</f>
        <v>#VALUE!</v>
      </c>
      <c r="V207" s="6" t="e">
        <f aca="false">SUM(N207-T207)</f>
        <v>#VALUE!</v>
      </c>
      <c r="X207" s="7"/>
    </row>
    <row r="208" customFormat="false" ht="13.8" hidden="false" customHeight="false" outlineLevel="0" collapsed="false">
      <c r="B208" s="0" t="str">
        <f aca="false">IFERROR(__xludf.dummyfunction("""COMPUTED_VALUE"""),"")</f>
        <v/>
      </c>
      <c r="D208" s="0" t="str">
        <f aca="false">IFERROR(__xludf.dummyfunction("""COMPUTED_VALUE"""),"")</f>
        <v/>
      </c>
      <c r="F208" s="0" t="str">
        <f aca="false">IFERROR(__xludf.dummyfunction("""COMPUTED_VALUE"""),"")</f>
        <v/>
      </c>
      <c r="H208" s="0" t="str">
        <f aca="false">IFERROR(__xludf.dummyfunction("""COMPUTED_VALUE"""),"")</f>
        <v/>
      </c>
      <c r="J208" s="0" t="str">
        <f aca="false">IFERROR(__xludf.dummyfunction("""COMPUTED_VALUE"""),"")</f>
        <v/>
      </c>
      <c r="L208" s="0" t="str">
        <f aca="false">IFERROR(__xludf.dummyfunction("""COMPUTED_VALUE"""),"")</f>
        <v/>
      </c>
      <c r="N208" s="6" t="e">
        <f aca="false">SUM(L208-J208)</f>
        <v>#VALUE!</v>
      </c>
      <c r="P208" s="0" t="str">
        <f aca="false">IFERROR(__xludf.dummyfunction("""COMPUTED_VALUE"""),"")</f>
        <v/>
      </c>
      <c r="R208" s="0" t="str">
        <f aca="false">IFERROR(__xludf.dummyfunction("""COMPUTED_VALUE"""),"")</f>
        <v/>
      </c>
      <c r="T208" s="6" t="e">
        <f aca="false">SUM(R208-P208)</f>
        <v>#VALUE!</v>
      </c>
      <c r="V208" s="6" t="e">
        <f aca="false">SUM(N208-T208)</f>
        <v>#VALUE!</v>
      </c>
      <c r="X208" s="7"/>
    </row>
    <row r="209" customFormat="false" ht="13.8" hidden="false" customHeight="false" outlineLevel="0" collapsed="false">
      <c r="B209" s="0" t="str">
        <f aca="false">IFERROR(__xludf.dummyfunction("""COMPUTED_VALUE"""),"")</f>
        <v/>
      </c>
      <c r="D209" s="0" t="str">
        <f aca="false">IFERROR(__xludf.dummyfunction("""COMPUTED_VALUE"""),"")</f>
        <v/>
      </c>
      <c r="F209" s="0" t="str">
        <f aca="false">IFERROR(__xludf.dummyfunction("""COMPUTED_VALUE"""),"")</f>
        <v/>
      </c>
      <c r="H209" s="0" t="str">
        <f aca="false">IFERROR(__xludf.dummyfunction("""COMPUTED_VALUE"""),"")</f>
        <v/>
      </c>
      <c r="J209" s="0" t="str">
        <f aca="false">IFERROR(__xludf.dummyfunction("""COMPUTED_VALUE"""),"")</f>
        <v/>
      </c>
      <c r="L209" s="0" t="str">
        <f aca="false">IFERROR(__xludf.dummyfunction("""COMPUTED_VALUE"""),"")</f>
        <v/>
      </c>
      <c r="N209" s="6" t="e">
        <f aca="false">SUM(L209-J209)</f>
        <v>#VALUE!</v>
      </c>
      <c r="P209" s="0" t="str">
        <f aca="false">IFERROR(__xludf.dummyfunction("""COMPUTED_VALUE"""),"")</f>
        <v/>
      </c>
      <c r="R209" s="0" t="str">
        <f aca="false">IFERROR(__xludf.dummyfunction("""COMPUTED_VALUE"""),"")</f>
        <v/>
      </c>
      <c r="T209" s="6" t="e">
        <f aca="false">SUM(R209-P209)</f>
        <v>#VALUE!</v>
      </c>
      <c r="V209" s="6" t="e">
        <f aca="false">SUM(N209-T209)</f>
        <v>#VALUE!</v>
      </c>
      <c r="X209" s="7"/>
    </row>
    <row r="210" customFormat="false" ht="13.8" hidden="false" customHeight="false" outlineLevel="0" collapsed="false">
      <c r="B210" s="0" t="str">
        <f aca="false">IFERROR(__xludf.dummyfunction("""COMPUTED_VALUE"""),"")</f>
        <v/>
      </c>
      <c r="D210" s="0" t="str">
        <f aca="false">IFERROR(__xludf.dummyfunction("""COMPUTED_VALUE"""),"")</f>
        <v/>
      </c>
      <c r="F210" s="0" t="str">
        <f aca="false">IFERROR(__xludf.dummyfunction("""COMPUTED_VALUE"""),"")</f>
        <v/>
      </c>
      <c r="H210" s="0" t="str">
        <f aca="false">IFERROR(__xludf.dummyfunction("""COMPUTED_VALUE"""),"")</f>
        <v/>
      </c>
      <c r="J210" s="0" t="str">
        <f aca="false">IFERROR(__xludf.dummyfunction("""COMPUTED_VALUE"""),"")</f>
        <v/>
      </c>
      <c r="L210" s="0" t="str">
        <f aca="false">IFERROR(__xludf.dummyfunction("""COMPUTED_VALUE"""),"")</f>
        <v/>
      </c>
      <c r="N210" s="6" t="e">
        <f aca="false">SUM(L210-J210)</f>
        <v>#VALUE!</v>
      </c>
      <c r="P210" s="0" t="str">
        <f aca="false">IFERROR(__xludf.dummyfunction("""COMPUTED_VALUE"""),"")</f>
        <v/>
      </c>
      <c r="R210" s="0" t="str">
        <f aca="false">IFERROR(__xludf.dummyfunction("""COMPUTED_VALUE"""),"")</f>
        <v/>
      </c>
      <c r="T210" s="6" t="e">
        <f aca="false">SUM(R210-P210)</f>
        <v>#VALUE!</v>
      </c>
      <c r="V210" s="6" t="e">
        <f aca="false">SUM(N210-T210)</f>
        <v>#VALUE!</v>
      </c>
      <c r="X210" s="7"/>
    </row>
    <row r="211" customFormat="false" ht="13.8" hidden="false" customHeight="false" outlineLevel="0" collapsed="false">
      <c r="B211" s="0" t="str">
        <f aca="false">IFERROR(__xludf.dummyfunction("""COMPUTED_VALUE"""),"")</f>
        <v/>
      </c>
      <c r="D211" s="0" t="str">
        <f aca="false">IFERROR(__xludf.dummyfunction("""COMPUTED_VALUE"""),"")</f>
        <v/>
      </c>
      <c r="F211" s="0" t="str">
        <f aca="false">IFERROR(__xludf.dummyfunction("""COMPUTED_VALUE"""),"")</f>
        <v/>
      </c>
      <c r="H211" s="0" t="str">
        <f aca="false">IFERROR(__xludf.dummyfunction("""COMPUTED_VALUE"""),"")</f>
        <v/>
      </c>
      <c r="J211" s="0" t="str">
        <f aca="false">IFERROR(__xludf.dummyfunction("""COMPUTED_VALUE"""),"")</f>
        <v/>
      </c>
      <c r="L211" s="0" t="str">
        <f aca="false">IFERROR(__xludf.dummyfunction("""COMPUTED_VALUE"""),"")</f>
        <v/>
      </c>
      <c r="N211" s="6" t="e">
        <f aca="false">SUM(L211-J211)</f>
        <v>#VALUE!</v>
      </c>
      <c r="P211" s="0" t="str">
        <f aca="false">IFERROR(__xludf.dummyfunction("""COMPUTED_VALUE"""),"")</f>
        <v/>
      </c>
      <c r="R211" s="0" t="str">
        <f aca="false">IFERROR(__xludf.dummyfunction("""COMPUTED_VALUE"""),"")</f>
        <v/>
      </c>
      <c r="T211" s="6" t="e">
        <f aca="false">SUM(R211-P211)</f>
        <v>#VALUE!</v>
      </c>
      <c r="V211" s="6" t="e">
        <f aca="false">SUM(N211-T211)</f>
        <v>#VALUE!</v>
      </c>
      <c r="X211" s="7"/>
    </row>
    <row r="212" customFormat="false" ht="13.8" hidden="false" customHeight="false" outlineLevel="0" collapsed="false">
      <c r="B212" s="0" t="str">
        <f aca="false">IFERROR(__xludf.dummyfunction("""COMPUTED_VALUE"""),"")</f>
        <v/>
      </c>
      <c r="D212" s="0" t="str">
        <f aca="false">IFERROR(__xludf.dummyfunction("""COMPUTED_VALUE"""),"")</f>
        <v/>
      </c>
      <c r="F212" s="0" t="str">
        <f aca="false">IFERROR(__xludf.dummyfunction("""COMPUTED_VALUE"""),"")</f>
        <v/>
      </c>
      <c r="H212" s="0" t="str">
        <f aca="false">IFERROR(__xludf.dummyfunction("""COMPUTED_VALUE"""),"")</f>
        <v/>
      </c>
      <c r="J212" s="0" t="str">
        <f aca="false">IFERROR(__xludf.dummyfunction("""COMPUTED_VALUE"""),"")</f>
        <v/>
      </c>
      <c r="L212" s="0" t="str">
        <f aca="false">IFERROR(__xludf.dummyfunction("""COMPUTED_VALUE"""),"")</f>
        <v/>
      </c>
      <c r="N212" s="6" t="e">
        <f aca="false">SUM(L212-J212)</f>
        <v>#VALUE!</v>
      </c>
      <c r="P212" s="0" t="str">
        <f aca="false">IFERROR(__xludf.dummyfunction("""COMPUTED_VALUE"""),"")</f>
        <v/>
      </c>
      <c r="R212" s="0" t="str">
        <f aca="false">IFERROR(__xludf.dummyfunction("""COMPUTED_VALUE"""),"")</f>
        <v/>
      </c>
      <c r="T212" s="6" t="e">
        <f aca="false">SUM(R212-P212)</f>
        <v>#VALUE!</v>
      </c>
      <c r="V212" s="6" t="e">
        <f aca="false">SUM(N212-T212)</f>
        <v>#VALUE!</v>
      </c>
      <c r="X212" s="7"/>
    </row>
    <row r="213" customFormat="false" ht="13.8" hidden="false" customHeight="false" outlineLevel="0" collapsed="false">
      <c r="B213" s="0" t="str">
        <f aca="false">IFERROR(__xludf.dummyfunction("""COMPUTED_VALUE"""),"")</f>
        <v/>
      </c>
      <c r="D213" s="0" t="str">
        <f aca="false">IFERROR(__xludf.dummyfunction("""COMPUTED_VALUE"""),"")</f>
        <v/>
      </c>
      <c r="F213" s="0" t="str">
        <f aca="false">IFERROR(__xludf.dummyfunction("""COMPUTED_VALUE"""),"")</f>
        <v/>
      </c>
      <c r="H213" s="0" t="str">
        <f aca="false">IFERROR(__xludf.dummyfunction("""COMPUTED_VALUE"""),"")</f>
        <v/>
      </c>
      <c r="J213" s="0" t="str">
        <f aca="false">IFERROR(__xludf.dummyfunction("""COMPUTED_VALUE"""),"")</f>
        <v/>
      </c>
      <c r="L213" s="0" t="str">
        <f aca="false">IFERROR(__xludf.dummyfunction("""COMPUTED_VALUE"""),"")</f>
        <v/>
      </c>
      <c r="N213" s="6" t="e">
        <f aca="false">SUM(L213-J213)</f>
        <v>#VALUE!</v>
      </c>
      <c r="P213" s="0" t="str">
        <f aca="false">IFERROR(__xludf.dummyfunction("""COMPUTED_VALUE"""),"")</f>
        <v/>
      </c>
      <c r="R213" s="0" t="str">
        <f aca="false">IFERROR(__xludf.dummyfunction("""COMPUTED_VALUE"""),"")</f>
        <v/>
      </c>
      <c r="T213" s="6" t="e">
        <f aca="false">SUM(R213-P213)</f>
        <v>#VALUE!</v>
      </c>
      <c r="V213" s="6" t="e">
        <f aca="false">SUM(N213-T213)</f>
        <v>#VALUE!</v>
      </c>
      <c r="X213" s="7"/>
    </row>
    <row r="214" customFormat="false" ht="13.8" hidden="false" customHeight="false" outlineLevel="0" collapsed="false">
      <c r="B214" s="0" t="str">
        <f aca="false">IFERROR(__xludf.dummyfunction("""COMPUTED_VALUE"""),"")</f>
        <v/>
      </c>
      <c r="D214" s="0" t="str">
        <f aca="false">IFERROR(__xludf.dummyfunction("""COMPUTED_VALUE"""),"")</f>
        <v/>
      </c>
      <c r="F214" s="0" t="str">
        <f aca="false">IFERROR(__xludf.dummyfunction("""COMPUTED_VALUE"""),"")</f>
        <v/>
      </c>
      <c r="H214" s="0" t="str">
        <f aca="false">IFERROR(__xludf.dummyfunction("""COMPUTED_VALUE"""),"")</f>
        <v/>
      </c>
      <c r="J214" s="0" t="str">
        <f aca="false">IFERROR(__xludf.dummyfunction("""COMPUTED_VALUE"""),"")</f>
        <v/>
      </c>
      <c r="L214" s="0" t="str">
        <f aca="false">IFERROR(__xludf.dummyfunction("""COMPUTED_VALUE"""),"")</f>
        <v/>
      </c>
      <c r="N214" s="6" t="e">
        <f aca="false">SUM(L214-J214)</f>
        <v>#VALUE!</v>
      </c>
      <c r="P214" s="0" t="str">
        <f aca="false">IFERROR(__xludf.dummyfunction("""COMPUTED_VALUE"""),"")</f>
        <v/>
      </c>
      <c r="R214" s="0" t="str">
        <f aca="false">IFERROR(__xludf.dummyfunction("""COMPUTED_VALUE"""),"")</f>
        <v/>
      </c>
      <c r="T214" s="6" t="e">
        <f aca="false">SUM(R214-P214)</f>
        <v>#VALUE!</v>
      </c>
      <c r="V214" s="6" t="e">
        <f aca="false">SUM(N214-T214)</f>
        <v>#VALUE!</v>
      </c>
      <c r="X214" s="7"/>
    </row>
    <row r="215" customFormat="false" ht="13.8" hidden="false" customHeight="false" outlineLevel="0" collapsed="false">
      <c r="B215" s="0" t="str">
        <f aca="false">IFERROR(__xludf.dummyfunction("""COMPUTED_VALUE"""),"")</f>
        <v/>
      </c>
      <c r="D215" s="0" t="str">
        <f aca="false">IFERROR(__xludf.dummyfunction("""COMPUTED_VALUE"""),"")</f>
        <v/>
      </c>
      <c r="F215" s="0" t="str">
        <f aca="false">IFERROR(__xludf.dummyfunction("""COMPUTED_VALUE"""),"")</f>
        <v/>
      </c>
      <c r="H215" s="0" t="str">
        <f aca="false">IFERROR(__xludf.dummyfunction("""COMPUTED_VALUE"""),"")</f>
        <v/>
      </c>
      <c r="J215" s="0" t="str">
        <f aca="false">IFERROR(__xludf.dummyfunction("""COMPUTED_VALUE"""),"")</f>
        <v/>
      </c>
      <c r="L215" s="0" t="str">
        <f aca="false">IFERROR(__xludf.dummyfunction("""COMPUTED_VALUE"""),"")</f>
        <v/>
      </c>
      <c r="N215" s="6" t="e">
        <f aca="false">SUM(L215-J215)</f>
        <v>#VALUE!</v>
      </c>
      <c r="P215" s="0" t="str">
        <f aca="false">IFERROR(__xludf.dummyfunction("""COMPUTED_VALUE"""),"")</f>
        <v/>
      </c>
      <c r="R215" s="0" t="str">
        <f aca="false">IFERROR(__xludf.dummyfunction("""COMPUTED_VALUE"""),"")</f>
        <v/>
      </c>
      <c r="T215" s="6" t="e">
        <f aca="false">SUM(R215-P215)</f>
        <v>#VALUE!</v>
      </c>
      <c r="V215" s="6" t="e">
        <f aca="false">SUM(N215-T215)</f>
        <v>#VALUE!</v>
      </c>
      <c r="X215" s="7"/>
    </row>
    <row r="216" customFormat="false" ht="13.8" hidden="false" customHeight="false" outlineLevel="0" collapsed="false">
      <c r="B216" s="0" t="str">
        <f aca="false">IFERROR(__xludf.dummyfunction("""COMPUTED_VALUE"""),"")</f>
        <v/>
      </c>
      <c r="D216" s="0" t="str">
        <f aca="false">IFERROR(__xludf.dummyfunction("""COMPUTED_VALUE"""),"")</f>
        <v/>
      </c>
      <c r="F216" s="0" t="str">
        <f aca="false">IFERROR(__xludf.dummyfunction("""COMPUTED_VALUE"""),"")</f>
        <v/>
      </c>
      <c r="H216" s="0" t="str">
        <f aca="false">IFERROR(__xludf.dummyfunction("""COMPUTED_VALUE"""),"")</f>
        <v/>
      </c>
      <c r="J216" s="0" t="str">
        <f aca="false">IFERROR(__xludf.dummyfunction("""COMPUTED_VALUE"""),"")</f>
        <v/>
      </c>
      <c r="L216" s="0" t="str">
        <f aca="false">IFERROR(__xludf.dummyfunction("""COMPUTED_VALUE"""),"")</f>
        <v/>
      </c>
      <c r="N216" s="6" t="e">
        <f aca="false">SUM(L216-J216)</f>
        <v>#VALUE!</v>
      </c>
      <c r="P216" s="0" t="str">
        <f aca="false">IFERROR(__xludf.dummyfunction("""COMPUTED_VALUE"""),"")</f>
        <v/>
      </c>
      <c r="R216" s="0" t="str">
        <f aca="false">IFERROR(__xludf.dummyfunction("""COMPUTED_VALUE"""),"")</f>
        <v/>
      </c>
      <c r="T216" s="6" t="e">
        <f aca="false">SUM(R216-P216)</f>
        <v>#VALUE!</v>
      </c>
      <c r="V216" s="6" t="e">
        <f aca="false">SUM(N216-T216)</f>
        <v>#VALUE!</v>
      </c>
      <c r="X216" s="7"/>
    </row>
    <row r="217" customFormat="false" ht="13.8" hidden="false" customHeight="false" outlineLevel="0" collapsed="false">
      <c r="B217" s="0" t="str">
        <f aca="false">IFERROR(__xludf.dummyfunction("""COMPUTED_VALUE"""),"")</f>
        <v/>
      </c>
      <c r="D217" s="0" t="str">
        <f aca="false">IFERROR(__xludf.dummyfunction("""COMPUTED_VALUE"""),"")</f>
        <v/>
      </c>
      <c r="F217" s="0" t="str">
        <f aca="false">IFERROR(__xludf.dummyfunction("""COMPUTED_VALUE"""),"")</f>
        <v/>
      </c>
      <c r="H217" s="0" t="str">
        <f aca="false">IFERROR(__xludf.dummyfunction("""COMPUTED_VALUE"""),"")</f>
        <v/>
      </c>
      <c r="J217" s="0" t="str">
        <f aca="false">IFERROR(__xludf.dummyfunction("""COMPUTED_VALUE"""),"")</f>
        <v/>
      </c>
      <c r="L217" s="0" t="str">
        <f aca="false">IFERROR(__xludf.dummyfunction("""COMPUTED_VALUE"""),"")</f>
        <v/>
      </c>
      <c r="N217" s="6" t="e">
        <f aca="false">SUM(L217-J217)</f>
        <v>#VALUE!</v>
      </c>
      <c r="P217" s="0" t="str">
        <f aca="false">IFERROR(__xludf.dummyfunction("""COMPUTED_VALUE"""),"")</f>
        <v/>
      </c>
      <c r="R217" s="0" t="str">
        <f aca="false">IFERROR(__xludf.dummyfunction("""COMPUTED_VALUE"""),"")</f>
        <v/>
      </c>
      <c r="T217" s="6" t="e">
        <f aca="false">SUM(R217-P217)</f>
        <v>#VALUE!</v>
      </c>
      <c r="V217" s="6" t="e">
        <f aca="false">SUM(N217-T217)</f>
        <v>#VALUE!</v>
      </c>
      <c r="X217" s="7"/>
    </row>
    <row r="218" customFormat="false" ht="13.8" hidden="false" customHeight="false" outlineLevel="0" collapsed="false">
      <c r="B218" s="0" t="str">
        <f aca="false">IFERROR(__xludf.dummyfunction("""COMPUTED_VALUE"""),"")</f>
        <v/>
      </c>
      <c r="D218" s="0" t="str">
        <f aca="false">IFERROR(__xludf.dummyfunction("""COMPUTED_VALUE"""),"")</f>
        <v/>
      </c>
      <c r="F218" s="0" t="str">
        <f aca="false">IFERROR(__xludf.dummyfunction("""COMPUTED_VALUE"""),"")</f>
        <v/>
      </c>
      <c r="H218" s="0" t="str">
        <f aca="false">IFERROR(__xludf.dummyfunction("""COMPUTED_VALUE"""),"")</f>
        <v/>
      </c>
      <c r="J218" s="0" t="str">
        <f aca="false">IFERROR(__xludf.dummyfunction("""COMPUTED_VALUE"""),"")</f>
        <v/>
      </c>
      <c r="L218" s="0" t="str">
        <f aca="false">IFERROR(__xludf.dummyfunction("""COMPUTED_VALUE"""),"")</f>
        <v/>
      </c>
      <c r="N218" s="6" t="e">
        <f aca="false">SUM(L218-J218)</f>
        <v>#VALUE!</v>
      </c>
      <c r="P218" s="0" t="str">
        <f aca="false">IFERROR(__xludf.dummyfunction("""COMPUTED_VALUE"""),"")</f>
        <v/>
      </c>
      <c r="R218" s="0" t="str">
        <f aca="false">IFERROR(__xludf.dummyfunction("""COMPUTED_VALUE"""),"")</f>
        <v/>
      </c>
      <c r="T218" s="6" t="e">
        <f aca="false">SUM(R218-P218)</f>
        <v>#VALUE!</v>
      </c>
      <c r="V218" s="6" t="e">
        <f aca="false">SUM(N218-T218)</f>
        <v>#VALUE!</v>
      </c>
      <c r="X218" s="7"/>
    </row>
    <row r="219" customFormat="false" ht="13.8" hidden="false" customHeight="false" outlineLevel="0" collapsed="false">
      <c r="B219" s="0" t="str">
        <f aca="false">IFERROR(__xludf.dummyfunction("""COMPUTED_VALUE"""),"")</f>
        <v/>
      </c>
      <c r="D219" s="0" t="str">
        <f aca="false">IFERROR(__xludf.dummyfunction("""COMPUTED_VALUE"""),"")</f>
        <v/>
      </c>
      <c r="F219" s="0" t="str">
        <f aca="false">IFERROR(__xludf.dummyfunction("""COMPUTED_VALUE"""),"")</f>
        <v/>
      </c>
      <c r="H219" s="0" t="str">
        <f aca="false">IFERROR(__xludf.dummyfunction("""COMPUTED_VALUE"""),"")</f>
        <v/>
      </c>
      <c r="J219" s="0" t="str">
        <f aca="false">IFERROR(__xludf.dummyfunction("""COMPUTED_VALUE"""),"")</f>
        <v/>
      </c>
      <c r="L219" s="0" t="str">
        <f aca="false">IFERROR(__xludf.dummyfunction("""COMPUTED_VALUE"""),"")</f>
        <v/>
      </c>
      <c r="N219" s="6" t="e">
        <f aca="false">SUM(L219-J219)</f>
        <v>#VALUE!</v>
      </c>
      <c r="P219" s="0" t="str">
        <f aca="false">IFERROR(__xludf.dummyfunction("""COMPUTED_VALUE"""),"")</f>
        <v/>
      </c>
      <c r="R219" s="0" t="str">
        <f aca="false">IFERROR(__xludf.dummyfunction("""COMPUTED_VALUE"""),"")</f>
        <v/>
      </c>
      <c r="T219" s="6" t="e">
        <f aca="false">SUM(R219-P219)</f>
        <v>#VALUE!</v>
      </c>
      <c r="V219" s="6" t="e">
        <f aca="false">SUM(N219-T219)</f>
        <v>#VALUE!</v>
      </c>
      <c r="X219" s="7"/>
    </row>
    <row r="220" customFormat="false" ht="13.8" hidden="false" customHeight="false" outlineLevel="0" collapsed="false">
      <c r="B220" s="0" t="str">
        <f aca="false">IFERROR(__xludf.dummyfunction("""COMPUTED_VALUE"""),"")</f>
        <v/>
      </c>
      <c r="D220" s="0" t="str">
        <f aca="false">IFERROR(__xludf.dummyfunction("""COMPUTED_VALUE"""),"")</f>
        <v/>
      </c>
      <c r="F220" s="0" t="str">
        <f aca="false">IFERROR(__xludf.dummyfunction("""COMPUTED_VALUE"""),"")</f>
        <v/>
      </c>
      <c r="H220" s="0" t="str">
        <f aca="false">IFERROR(__xludf.dummyfunction("""COMPUTED_VALUE"""),"")</f>
        <v/>
      </c>
      <c r="J220" s="0" t="str">
        <f aca="false">IFERROR(__xludf.dummyfunction("""COMPUTED_VALUE"""),"")</f>
        <v/>
      </c>
      <c r="L220" s="0" t="str">
        <f aca="false">IFERROR(__xludf.dummyfunction("""COMPUTED_VALUE"""),"")</f>
        <v/>
      </c>
      <c r="N220" s="6" t="e">
        <f aca="false">SUM(L220-J220)</f>
        <v>#VALUE!</v>
      </c>
      <c r="P220" s="0" t="str">
        <f aca="false">IFERROR(__xludf.dummyfunction("""COMPUTED_VALUE"""),"")</f>
        <v/>
      </c>
      <c r="R220" s="0" t="str">
        <f aca="false">IFERROR(__xludf.dummyfunction("""COMPUTED_VALUE"""),"")</f>
        <v/>
      </c>
      <c r="T220" s="6" t="e">
        <f aca="false">SUM(R220-P220)</f>
        <v>#VALUE!</v>
      </c>
      <c r="V220" s="6" t="e">
        <f aca="false">SUM(N220-T220)</f>
        <v>#VALUE!</v>
      </c>
      <c r="X220" s="7"/>
    </row>
    <row r="221" customFormat="false" ht="13.8" hidden="false" customHeight="false" outlineLevel="0" collapsed="false">
      <c r="B221" s="0" t="str">
        <f aca="false">IFERROR(__xludf.dummyfunction("""COMPUTED_VALUE"""),"")</f>
        <v/>
      </c>
      <c r="D221" s="0" t="str">
        <f aca="false">IFERROR(__xludf.dummyfunction("""COMPUTED_VALUE"""),"")</f>
        <v/>
      </c>
      <c r="F221" s="0" t="str">
        <f aca="false">IFERROR(__xludf.dummyfunction("""COMPUTED_VALUE"""),"")</f>
        <v/>
      </c>
      <c r="H221" s="0" t="str">
        <f aca="false">IFERROR(__xludf.dummyfunction("""COMPUTED_VALUE"""),"")</f>
        <v/>
      </c>
      <c r="J221" s="0" t="str">
        <f aca="false">IFERROR(__xludf.dummyfunction("""COMPUTED_VALUE"""),"")</f>
        <v/>
      </c>
      <c r="L221" s="0" t="str">
        <f aca="false">IFERROR(__xludf.dummyfunction("""COMPUTED_VALUE"""),"")</f>
        <v/>
      </c>
      <c r="N221" s="6" t="e">
        <f aca="false">SUM(L221-J221)</f>
        <v>#VALUE!</v>
      </c>
      <c r="P221" s="0" t="str">
        <f aca="false">IFERROR(__xludf.dummyfunction("""COMPUTED_VALUE"""),"")</f>
        <v/>
      </c>
      <c r="R221" s="0" t="str">
        <f aca="false">IFERROR(__xludf.dummyfunction("""COMPUTED_VALUE"""),"")</f>
        <v/>
      </c>
      <c r="T221" s="6" t="e">
        <f aca="false">SUM(R221-P221)</f>
        <v>#VALUE!</v>
      </c>
      <c r="V221" s="6" t="e">
        <f aca="false">SUM(N221-T221)</f>
        <v>#VALUE!</v>
      </c>
      <c r="X221" s="7"/>
    </row>
    <row r="222" customFormat="false" ht="13.8" hidden="false" customHeight="false" outlineLevel="0" collapsed="false">
      <c r="B222" s="0" t="str">
        <f aca="false">IFERROR(__xludf.dummyfunction("""COMPUTED_VALUE"""),"")</f>
        <v/>
      </c>
      <c r="D222" s="0" t="str">
        <f aca="false">IFERROR(__xludf.dummyfunction("""COMPUTED_VALUE"""),"")</f>
        <v/>
      </c>
      <c r="F222" s="0" t="str">
        <f aca="false">IFERROR(__xludf.dummyfunction("""COMPUTED_VALUE"""),"")</f>
        <v/>
      </c>
      <c r="H222" s="0" t="str">
        <f aca="false">IFERROR(__xludf.dummyfunction("""COMPUTED_VALUE"""),"")</f>
        <v/>
      </c>
      <c r="J222" s="0" t="str">
        <f aca="false">IFERROR(__xludf.dummyfunction("""COMPUTED_VALUE"""),"")</f>
        <v/>
      </c>
      <c r="L222" s="0" t="str">
        <f aca="false">IFERROR(__xludf.dummyfunction("""COMPUTED_VALUE"""),"")</f>
        <v/>
      </c>
      <c r="N222" s="6" t="e">
        <f aca="false">SUM(L222-J222)</f>
        <v>#VALUE!</v>
      </c>
      <c r="P222" s="0" t="str">
        <f aca="false">IFERROR(__xludf.dummyfunction("""COMPUTED_VALUE"""),"")</f>
        <v/>
      </c>
      <c r="R222" s="0" t="str">
        <f aca="false">IFERROR(__xludf.dummyfunction("""COMPUTED_VALUE"""),"")</f>
        <v/>
      </c>
      <c r="T222" s="6" t="e">
        <f aca="false">SUM(R222-P222)</f>
        <v>#VALUE!</v>
      </c>
      <c r="V222" s="6" t="e">
        <f aca="false">SUM(N222-T222)</f>
        <v>#VALUE!</v>
      </c>
      <c r="X222" s="7"/>
    </row>
    <row r="223" customFormat="false" ht="13.8" hidden="false" customHeight="false" outlineLevel="0" collapsed="false">
      <c r="B223" s="0" t="str">
        <f aca="false">IFERROR(__xludf.dummyfunction("""COMPUTED_VALUE"""),"")</f>
        <v/>
      </c>
      <c r="D223" s="0" t="str">
        <f aca="false">IFERROR(__xludf.dummyfunction("""COMPUTED_VALUE"""),"")</f>
        <v/>
      </c>
      <c r="F223" s="0" t="str">
        <f aca="false">IFERROR(__xludf.dummyfunction("""COMPUTED_VALUE"""),"")</f>
        <v/>
      </c>
      <c r="H223" s="0" t="str">
        <f aca="false">IFERROR(__xludf.dummyfunction("""COMPUTED_VALUE"""),"")</f>
        <v/>
      </c>
      <c r="J223" s="0" t="str">
        <f aca="false">IFERROR(__xludf.dummyfunction("""COMPUTED_VALUE"""),"")</f>
        <v/>
      </c>
      <c r="L223" s="0" t="str">
        <f aca="false">IFERROR(__xludf.dummyfunction("""COMPUTED_VALUE"""),"")</f>
        <v/>
      </c>
      <c r="N223" s="6" t="e">
        <f aca="false">SUM(L223-J223)</f>
        <v>#VALUE!</v>
      </c>
      <c r="P223" s="0" t="str">
        <f aca="false">IFERROR(__xludf.dummyfunction("""COMPUTED_VALUE"""),"")</f>
        <v/>
      </c>
      <c r="R223" s="0" t="str">
        <f aca="false">IFERROR(__xludf.dummyfunction("""COMPUTED_VALUE"""),"")</f>
        <v/>
      </c>
      <c r="T223" s="6" t="e">
        <f aca="false">SUM(R223-P223)</f>
        <v>#VALUE!</v>
      </c>
      <c r="V223" s="6" t="e">
        <f aca="false">SUM(N223-T223)</f>
        <v>#VALUE!</v>
      </c>
      <c r="X223" s="7"/>
    </row>
    <row r="224" customFormat="false" ht="13.8" hidden="false" customHeight="false" outlineLevel="0" collapsed="false">
      <c r="B224" s="0" t="str">
        <f aca="false">IFERROR(__xludf.dummyfunction("""COMPUTED_VALUE"""),"")</f>
        <v/>
      </c>
      <c r="D224" s="0" t="str">
        <f aca="false">IFERROR(__xludf.dummyfunction("""COMPUTED_VALUE"""),"")</f>
        <v/>
      </c>
      <c r="F224" s="0" t="str">
        <f aca="false">IFERROR(__xludf.dummyfunction("""COMPUTED_VALUE"""),"")</f>
        <v/>
      </c>
      <c r="H224" s="0" t="str">
        <f aca="false">IFERROR(__xludf.dummyfunction("""COMPUTED_VALUE"""),"")</f>
        <v/>
      </c>
      <c r="J224" s="0" t="str">
        <f aca="false">IFERROR(__xludf.dummyfunction("""COMPUTED_VALUE"""),"")</f>
        <v/>
      </c>
      <c r="L224" s="0" t="str">
        <f aca="false">IFERROR(__xludf.dummyfunction("""COMPUTED_VALUE"""),"")</f>
        <v/>
      </c>
      <c r="N224" s="6" t="e">
        <f aca="false">SUM(L224-J224)</f>
        <v>#VALUE!</v>
      </c>
      <c r="P224" s="0" t="str">
        <f aca="false">IFERROR(__xludf.dummyfunction("""COMPUTED_VALUE"""),"")</f>
        <v/>
      </c>
      <c r="R224" s="0" t="str">
        <f aca="false">IFERROR(__xludf.dummyfunction("""COMPUTED_VALUE"""),"")</f>
        <v/>
      </c>
      <c r="T224" s="6" t="e">
        <f aca="false">SUM(R224-P224)</f>
        <v>#VALUE!</v>
      </c>
      <c r="V224" s="6" t="e">
        <f aca="false">SUM(N224-T224)</f>
        <v>#VALUE!</v>
      </c>
      <c r="X224" s="7"/>
    </row>
    <row r="225" customFormat="false" ht="13.8" hidden="false" customHeight="false" outlineLevel="0" collapsed="false">
      <c r="B225" s="0" t="str">
        <f aca="false">IFERROR(__xludf.dummyfunction("""COMPUTED_VALUE"""),"")</f>
        <v/>
      </c>
      <c r="D225" s="0" t="str">
        <f aca="false">IFERROR(__xludf.dummyfunction("""COMPUTED_VALUE"""),"")</f>
        <v/>
      </c>
      <c r="F225" s="0" t="str">
        <f aca="false">IFERROR(__xludf.dummyfunction("""COMPUTED_VALUE"""),"")</f>
        <v/>
      </c>
      <c r="H225" s="0" t="str">
        <f aca="false">IFERROR(__xludf.dummyfunction("""COMPUTED_VALUE"""),"")</f>
        <v/>
      </c>
      <c r="J225" s="0" t="str">
        <f aca="false">IFERROR(__xludf.dummyfunction("""COMPUTED_VALUE"""),"")</f>
        <v/>
      </c>
      <c r="L225" s="0" t="str">
        <f aca="false">IFERROR(__xludf.dummyfunction("""COMPUTED_VALUE"""),"")</f>
        <v/>
      </c>
      <c r="N225" s="6" t="e">
        <f aca="false">SUM(L225-J225)</f>
        <v>#VALUE!</v>
      </c>
      <c r="P225" s="0" t="str">
        <f aca="false">IFERROR(__xludf.dummyfunction("""COMPUTED_VALUE"""),"")</f>
        <v/>
      </c>
      <c r="R225" s="0" t="str">
        <f aca="false">IFERROR(__xludf.dummyfunction("""COMPUTED_VALUE"""),"")</f>
        <v/>
      </c>
      <c r="T225" s="6" t="e">
        <f aca="false">SUM(R225-P225)</f>
        <v>#VALUE!</v>
      </c>
      <c r="V225" s="6" t="e">
        <f aca="false">SUM(N225-T225)</f>
        <v>#VALUE!</v>
      </c>
      <c r="X225" s="7"/>
    </row>
    <row r="226" customFormat="false" ht="13.8" hidden="false" customHeight="false" outlineLevel="0" collapsed="false">
      <c r="B226" s="0" t="str">
        <f aca="false">IFERROR(__xludf.dummyfunction("""COMPUTED_VALUE"""),"")</f>
        <v/>
      </c>
      <c r="D226" s="0" t="str">
        <f aca="false">IFERROR(__xludf.dummyfunction("""COMPUTED_VALUE"""),"")</f>
        <v/>
      </c>
      <c r="F226" s="0" t="str">
        <f aca="false">IFERROR(__xludf.dummyfunction("""COMPUTED_VALUE"""),"")</f>
        <v/>
      </c>
      <c r="H226" s="0" t="str">
        <f aca="false">IFERROR(__xludf.dummyfunction("""COMPUTED_VALUE"""),"")</f>
        <v/>
      </c>
      <c r="J226" s="0" t="str">
        <f aca="false">IFERROR(__xludf.dummyfunction("""COMPUTED_VALUE"""),"")</f>
        <v/>
      </c>
      <c r="L226" s="0" t="str">
        <f aca="false">IFERROR(__xludf.dummyfunction("""COMPUTED_VALUE"""),"")</f>
        <v/>
      </c>
      <c r="N226" s="6" t="e">
        <f aca="false">SUM(L226-J226)</f>
        <v>#VALUE!</v>
      </c>
      <c r="P226" s="0" t="str">
        <f aca="false">IFERROR(__xludf.dummyfunction("""COMPUTED_VALUE"""),"")</f>
        <v/>
      </c>
      <c r="R226" s="0" t="str">
        <f aca="false">IFERROR(__xludf.dummyfunction("""COMPUTED_VALUE"""),"")</f>
        <v/>
      </c>
      <c r="T226" s="6" t="e">
        <f aca="false">SUM(R226-P226)</f>
        <v>#VALUE!</v>
      </c>
      <c r="V226" s="6" t="e">
        <f aca="false">SUM(N226-T226)</f>
        <v>#VALUE!</v>
      </c>
      <c r="X226" s="7"/>
    </row>
    <row r="227" customFormat="false" ht="13.8" hidden="false" customHeight="false" outlineLevel="0" collapsed="false">
      <c r="B227" s="0" t="str">
        <f aca="false">IFERROR(__xludf.dummyfunction("""COMPUTED_VALUE"""),"")</f>
        <v/>
      </c>
      <c r="D227" s="0" t="str">
        <f aca="false">IFERROR(__xludf.dummyfunction("""COMPUTED_VALUE"""),"")</f>
        <v/>
      </c>
      <c r="F227" s="0" t="str">
        <f aca="false">IFERROR(__xludf.dummyfunction("""COMPUTED_VALUE"""),"")</f>
        <v/>
      </c>
      <c r="H227" s="0" t="str">
        <f aca="false">IFERROR(__xludf.dummyfunction("""COMPUTED_VALUE"""),"")</f>
        <v/>
      </c>
      <c r="J227" s="0" t="str">
        <f aca="false">IFERROR(__xludf.dummyfunction("""COMPUTED_VALUE"""),"")</f>
        <v/>
      </c>
      <c r="L227" s="0" t="str">
        <f aca="false">IFERROR(__xludf.dummyfunction("""COMPUTED_VALUE"""),"")</f>
        <v/>
      </c>
      <c r="N227" s="6" t="e">
        <f aca="false">SUM(L227-J227)</f>
        <v>#VALUE!</v>
      </c>
      <c r="P227" s="0" t="str">
        <f aca="false">IFERROR(__xludf.dummyfunction("""COMPUTED_VALUE"""),"")</f>
        <v/>
      </c>
      <c r="R227" s="0" t="str">
        <f aca="false">IFERROR(__xludf.dummyfunction("""COMPUTED_VALUE"""),"")</f>
        <v/>
      </c>
      <c r="T227" s="6" t="e">
        <f aca="false">SUM(R227-P227)</f>
        <v>#VALUE!</v>
      </c>
      <c r="V227" s="6" t="e">
        <f aca="false">SUM(N227-T227)</f>
        <v>#VALUE!</v>
      </c>
      <c r="X227" s="7"/>
    </row>
    <row r="228" customFormat="false" ht="13.8" hidden="false" customHeight="false" outlineLevel="0" collapsed="false">
      <c r="B228" s="0" t="str">
        <f aca="false">IFERROR(__xludf.dummyfunction("""COMPUTED_VALUE"""),"")</f>
        <v/>
      </c>
      <c r="D228" s="0" t="str">
        <f aca="false">IFERROR(__xludf.dummyfunction("""COMPUTED_VALUE"""),"")</f>
        <v/>
      </c>
      <c r="F228" s="0" t="str">
        <f aca="false">IFERROR(__xludf.dummyfunction("""COMPUTED_VALUE"""),"")</f>
        <v/>
      </c>
      <c r="H228" s="0" t="str">
        <f aca="false">IFERROR(__xludf.dummyfunction("""COMPUTED_VALUE"""),"")</f>
        <v/>
      </c>
      <c r="J228" s="0" t="str">
        <f aca="false">IFERROR(__xludf.dummyfunction("""COMPUTED_VALUE"""),"")</f>
        <v/>
      </c>
      <c r="L228" s="0" t="str">
        <f aca="false">IFERROR(__xludf.dummyfunction("""COMPUTED_VALUE"""),"")</f>
        <v/>
      </c>
      <c r="N228" s="6" t="e">
        <f aca="false">SUM(L228-J228)</f>
        <v>#VALUE!</v>
      </c>
      <c r="P228" s="0" t="str">
        <f aca="false">IFERROR(__xludf.dummyfunction("""COMPUTED_VALUE"""),"")</f>
        <v/>
      </c>
      <c r="R228" s="0" t="str">
        <f aca="false">IFERROR(__xludf.dummyfunction("""COMPUTED_VALUE"""),"")</f>
        <v/>
      </c>
      <c r="T228" s="6" t="e">
        <f aca="false">SUM(R228-P228)</f>
        <v>#VALUE!</v>
      </c>
      <c r="V228" s="6" t="e">
        <f aca="false">SUM(N228-T228)</f>
        <v>#VALUE!</v>
      </c>
      <c r="X228" s="7"/>
    </row>
    <row r="229" customFormat="false" ht="13.8" hidden="false" customHeight="false" outlineLevel="0" collapsed="false">
      <c r="B229" s="0" t="str">
        <f aca="false">IFERROR(__xludf.dummyfunction("""COMPUTED_VALUE"""),"")</f>
        <v/>
      </c>
      <c r="D229" s="0" t="str">
        <f aca="false">IFERROR(__xludf.dummyfunction("""COMPUTED_VALUE"""),"")</f>
        <v/>
      </c>
      <c r="F229" s="0" t="str">
        <f aca="false">IFERROR(__xludf.dummyfunction("""COMPUTED_VALUE"""),"")</f>
        <v/>
      </c>
      <c r="H229" s="0" t="str">
        <f aca="false">IFERROR(__xludf.dummyfunction("""COMPUTED_VALUE"""),"")</f>
        <v/>
      </c>
      <c r="J229" s="0" t="str">
        <f aca="false">IFERROR(__xludf.dummyfunction("""COMPUTED_VALUE"""),"")</f>
        <v/>
      </c>
      <c r="L229" s="0" t="str">
        <f aca="false">IFERROR(__xludf.dummyfunction("""COMPUTED_VALUE"""),"")</f>
        <v/>
      </c>
      <c r="N229" s="6" t="e">
        <f aca="false">SUM(L229-J229)</f>
        <v>#VALUE!</v>
      </c>
      <c r="P229" s="0" t="str">
        <f aca="false">IFERROR(__xludf.dummyfunction("""COMPUTED_VALUE"""),"")</f>
        <v/>
      </c>
      <c r="R229" s="0" t="str">
        <f aca="false">IFERROR(__xludf.dummyfunction("""COMPUTED_VALUE"""),"")</f>
        <v/>
      </c>
      <c r="T229" s="6" t="e">
        <f aca="false">SUM(R229-P229)</f>
        <v>#VALUE!</v>
      </c>
      <c r="V229" s="6" t="e">
        <f aca="false">SUM(N229-T229)</f>
        <v>#VALUE!</v>
      </c>
      <c r="X229" s="7"/>
    </row>
    <row r="230" customFormat="false" ht="13.8" hidden="false" customHeight="false" outlineLevel="0" collapsed="false">
      <c r="B230" s="0" t="str">
        <f aca="false">IFERROR(__xludf.dummyfunction("""COMPUTED_VALUE"""),"")</f>
        <v/>
      </c>
      <c r="D230" s="0" t="str">
        <f aca="false">IFERROR(__xludf.dummyfunction("""COMPUTED_VALUE"""),"")</f>
        <v/>
      </c>
      <c r="F230" s="0" t="str">
        <f aca="false">IFERROR(__xludf.dummyfunction("""COMPUTED_VALUE"""),"")</f>
        <v/>
      </c>
      <c r="H230" s="0" t="str">
        <f aca="false">IFERROR(__xludf.dummyfunction("""COMPUTED_VALUE"""),"")</f>
        <v/>
      </c>
      <c r="J230" s="0" t="str">
        <f aca="false">IFERROR(__xludf.dummyfunction("""COMPUTED_VALUE"""),"")</f>
        <v/>
      </c>
      <c r="L230" s="0" t="str">
        <f aca="false">IFERROR(__xludf.dummyfunction("""COMPUTED_VALUE"""),"")</f>
        <v/>
      </c>
      <c r="N230" s="6" t="e">
        <f aca="false">SUM(L230-J230)</f>
        <v>#VALUE!</v>
      </c>
      <c r="P230" s="0" t="str">
        <f aca="false">IFERROR(__xludf.dummyfunction("""COMPUTED_VALUE"""),"")</f>
        <v/>
      </c>
      <c r="R230" s="0" t="str">
        <f aca="false">IFERROR(__xludf.dummyfunction("""COMPUTED_VALUE"""),"")</f>
        <v/>
      </c>
      <c r="T230" s="6" t="e">
        <f aca="false">SUM(R230-P230)</f>
        <v>#VALUE!</v>
      </c>
      <c r="V230" s="6" t="e">
        <f aca="false">SUM(N230-T230)</f>
        <v>#VALUE!</v>
      </c>
      <c r="X230" s="7"/>
    </row>
    <row r="231" customFormat="false" ht="13.8" hidden="false" customHeight="false" outlineLevel="0" collapsed="false">
      <c r="B231" s="0" t="str">
        <f aca="false">IFERROR(__xludf.dummyfunction("""COMPUTED_VALUE"""),"")</f>
        <v/>
      </c>
      <c r="D231" s="0" t="str">
        <f aca="false">IFERROR(__xludf.dummyfunction("""COMPUTED_VALUE"""),"")</f>
        <v/>
      </c>
      <c r="F231" s="0" t="str">
        <f aca="false">IFERROR(__xludf.dummyfunction("""COMPUTED_VALUE"""),"")</f>
        <v/>
      </c>
      <c r="H231" s="0" t="str">
        <f aca="false">IFERROR(__xludf.dummyfunction("""COMPUTED_VALUE"""),"")</f>
        <v/>
      </c>
      <c r="J231" s="0" t="str">
        <f aca="false">IFERROR(__xludf.dummyfunction("""COMPUTED_VALUE"""),"")</f>
        <v/>
      </c>
      <c r="L231" s="0" t="str">
        <f aca="false">IFERROR(__xludf.dummyfunction("""COMPUTED_VALUE"""),"")</f>
        <v/>
      </c>
      <c r="N231" s="6" t="e">
        <f aca="false">SUM(L231-J231)</f>
        <v>#VALUE!</v>
      </c>
      <c r="P231" s="0" t="str">
        <f aca="false">IFERROR(__xludf.dummyfunction("""COMPUTED_VALUE"""),"")</f>
        <v/>
      </c>
      <c r="R231" s="0" t="str">
        <f aca="false">IFERROR(__xludf.dummyfunction("""COMPUTED_VALUE"""),"")</f>
        <v/>
      </c>
      <c r="T231" s="6" t="e">
        <f aca="false">SUM(R231-P231)</f>
        <v>#VALUE!</v>
      </c>
      <c r="V231" s="6" t="e">
        <f aca="false">SUM(N231-T231)</f>
        <v>#VALUE!</v>
      </c>
      <c r="X231" s="7"/>
    </row>
    <row r="232" customFormat="false" ht="13.8" hidden="false" customHeight="false" outlineLevel="0" collapsed="false">
      <c r="B232" s="0" t="str">
        <f aca="false">IFERROR(__xludf.dummyfunction("""COMPUTED_VALUE"""),"")</f>
        <v/>
      </c>
      <c r="D232" s="0" t="str">
        <f aca="false">IFERROR(__xludf.dummyfunction("""COMPUTED_VALUE"""),"")</f>
        <v/>
      </c>
      <c r="F232" s="0" t="str">
        <f aca="false">IFERROR(__xludf.dummyfunction("""COMPUTED_VALUE"""),"")</f>
        <v/>
      </c>
      <c r="H232" s="0" t="str">
        <f aca="false">IFERROR(__xludf.dummyfunction("""COMPUTED_VALUE"""),"")</f>
        <v/>
      </c>
      <c r="J232" s="0" t="str">
        <f aca="false">IFERROR(__xludf.dummyfunction("""COMPUTED_VALUE"""),"")</f>
        <v/>
      </c>
      <c r="L232" s="0" t="str">
        <f aca="false">IFERROR(__xludf.dummyfunction("""COMPUTED_VALUE"""),"")</f>
        <v/>
      </c>
      <c r="N232" s="6" t="e">
        <f aca="false">SUM(L232-J232)</f>
        <v>#VALUE!</v>
      </c>
      <c r="P232" s="0" t="str">
        <f aca="false">IFERROR(__xludf.dummyfunction("""COMPUTED_VALUE"""),"")</f>
        <v/>
      </c>
      <c r="R232" s="0" t="str">
        <f aca="false">IFERROR(__xludf.dummyfunction("""COMPUTED_VALUE"""),"")</f>
        <v/>
      </c>
      <c r="T232" s="6" t="e">
        <f aca="false">SUM(R232-P232)</f>
        <v>#VALUE!</v>
      </c>
      <c r="V232" s="6" t="e">
        <f aca="false">SUM(N232-T232)</f>
        <v>#VALUE!</v>
      </c>
      <c r="X232" s="7"/>
    </row>
    <row r="233" customFormat="false" ht="13.8" hidden="false" customHeight="false" outlineLevel="0" collapsed="false">
      <c r="B233" s="0" t="str">
        <f aca="false">IFERROR(__xludf.dummyfunction("""COMPUTED_VALUE"""),"")</f>
        <v/>
      </c>
      <c r="D233" s="0" t="str">
        <f aca="false">IFERROR(__xludf.dummyfunction("""COMPUTED_VALUE"""),"")</f>
        <v/>
      </c>
      <c r="F233" s="0" t="str">
        <f aca="false">IFERROR(__xludf.dummyfunction("""COMPUTED_VALUE"""),"")</f>
        <v/>
      </c>
      <c r="H233" s="0" t="str">
        <f aca="false">IFERROR(__xludf.dummyfunction("""COMPUTED_VALUE"""),"")</f>
        <v/>
      </c>
      <c r="J233" s="0" t="str">
        <f aca="false">IFERROR(__xludf.dummyfunction("""COMPUTED_VALUE"""),"")</f>
        <v/>
      </c>
      <c r="L233" s="0" t="str">
        <f aca="false">IFERROR(__xludf.dummyfunction("""COMPUTED_VALUE"""),"")</f>
        <v/>
      </c>
      <c r="N233" s="6" t="e">
        <f aca="false">SUM(L233-J233)</f>
        <v>#VALUE!</v>
      </c>
      <c r="P233" s="0" t="str">
        <f aca="false">IFERROR(__xludf.dummyfunction("""COMPUTED_VALUE"""),"")</f>
        <v/>
      </c>
      <c r="R233" s="0" t="str">
        <f aca="false">IFERROR(__xludf.dummyfunction("""COMPUTED_VALUE"""),"")</f>
        <v/>
      </c>
      <c r="T233" s="6" t="e">
        <f aca="false">SUM(R233-P233)</f>
        <v>#VALUE!</v>
      </c>
      <c r="V233" s="6" t="e">
        <f aca="false">SUM(N233-T233)</f>
        <v>#VALUE!</v>
      </c>
      <c r="X233" s="7"/>
    </row>
    <row r="234" customFormat="false" ht="13.8" hidden="false" customHeight="false" outlineLevel="0" collapsed="false">
      <c r="B234" s="0" t="str">
        <f aca="false">IFERROR(__xludf.dummyfunction("""COMPUTED_VALUE"""),"")</f>
        <v/>
      </c>
      <c r="D234" s="0" t="str">
        <f aca="false">IFERROR(__xludf.dummyfunction("""COMPUTED_VALUE"""),"")</f>
        <v/>
      </c>
      <c r="F234" s="0" t="str">
        <f aca="false">IFERROR(__xludf.dummyfunction("""COMPUTED_VALUE"""),"")</f>
        <v/>
      </c>
      <c r="H234" s="0" t="str">
        <f aca="false">IFERROR(__xludf.dummyfunction("""COMPUTED_VALUE"""),"")</f>
        <v/>
      </c>
      <c r="J234" s="0" t="str">
        <f aca="false">IFERROR(__xludf.dummyfunction("""COMPUTED_VALUE"""),"")</f>
        <v/>
      </c>
      <c r="L234" s="0" t="str">
        <f aca="false">IFERROR(__xludf.dummyfunction("""COMPUTED_VALUE"""),"")</f>
        <v/>
      </c>
      <c r="N234" s="6" t="e">
        <f aca="false">SUM(L234-J234)</f>
        <v>#VALUE!</v>
      </c>
      <c r="P234" s="0" t="str">
        <f aca="false">IFERROR(__xludf.dummyfunction("""COMPUTED_VALUE"""),"")</f>
        <v/>
      </c>
      <c r="R234" s="0" t="str">
        <f aca="false">IFERROR(__xludf.dummyfunction("""COMPUTED_VALUE"""),"")</f>
        <v/>
      </c>
      <c r="T234" s="6" t="e">
        <f aca="false">SUM(R234-P234)</f>
        <v>#VALUE!</v>
      </c>
      <c r="V234" s="6" t="e">
        <f aca="false">SUM(N234-T234)</f>
        <v>#VALUE!</v>
      </c>
      <c r="X234" s="7"/>
    </row>
    <row r="235" customFormat="false" ht="13.8" hidden="false" customHeight="false" outlineLevel="0" collapsed="false">
      <c r="B235" s="0" t="str">
        <f aca="false">IFERROR(__xludf.dummyfunction("""COMPUTED_VALUE"""),"")</f>
        <v/>
      </c>
      <c r="D235" s="0" t="str">
        <f aca="false">IFERROR(__xludf.dummyfunction("""COMPUTED_VALUE"""),"")</f>
        <v/>
      </c>
      <c r="F235" s="0" t="str">
        <f aca="false">IFERROR(__xludf.dummyfunction("""COMPUTED_VALUE"""),"")</f>
        <v/>
      </c>
      <c r="H235" s="0" t="str">
        <f aca="false">IFERROR(__xludf.dummyfunction("""COMPUTED_VALUE"""),"")</f>
        <v/>
      </c>
      <c r="J235" s="0" t="str">
        <f aca="false">IFERROR(__xludf.dummyfunction("""COMPUTED_VALUE"""),"")</f>
        <v/>
      </c>
      <c r="L235" s="0" t="str">
        <f aca="false">IFERROR(__xludf.dummyfunction("""COMPUTED_VALUE"""),"")</f>
        <v/>
      </c>
      <c r="N235" s="6" t="e">
        <f aca="false">SUM(L235-J235)</f>
        <v>#VALUE!</v>
      </c>
      <c r="P235" s="0" t="str">
        <f aca="false">IFERROR(__xludf.dummyfunction("""COMPUTED_VALUE"""),"")</f>
        <v/>
      </c>
      <c r="R235" s="0" t="str">
        <f aca="false">IFERROR(__xludf.dummyfunction("""COMPUTED_VALUE"""),"")</f>
        <v/>
      </c>
      <c r="T235" s="6" t="e">
        <f aca="false">SUM(R235-P235)</f>
        <v>#VALUE!</v>
      </c>
      <c r="V235" s="6" t="e">
        <f aca="false">SUM(N235-T235)</f>
        <v>#VALUE!</v>
      </c>
      <c r="X235" s="7"/>
    </row>
    <row r="236" customFormat="false" ht="13.8" hidden="false" customHeight="false" outlineLevel="0" collapsed="false">
      <c r="B236" s="0" t="str">
        <f aca="false">IFERROR(__xludf.dummyfunction("""COMPUTED_VALUE"""),"")</f>
        <v/>
      </c>
      <c r="D236" s="0" t="str">
        <f aca="false">IFERROR(__xludf.dummyfunction("""COMPUTED_VALUE"""),"")</f>
        <v/>
      </c>
      <c r="F236" s="0" t="str">
        <f aca="false">IFERROR(__xludf.dummyfunction("""COMPUTED_VALUE"""),"")</f>
        <v/>
      </c>
      <c r="H236" s="0" t="str">
        <f aca="false">IFERROR(__xludf.dummyfunction("""COMPUTED_VALUE"""),"")</f>
        <v/>
      </c>
      <c r="J236" s="0" t="str">
        <f aca="false">IFERROR(__xludf.dummyfunction("""COMPUTED_VALUE"""),"")</f>
        <v/>
      </c>
      <c r="L236" s="0" t="str">
        <f aca="false">IFERROR(__xludf.dummyfunction("""COMPUTED_VALUE"""),"")</f>
        <v/>
      </c>
      <c r="N236" s="6" t="e">
        <f aca="false">SUM(L236-J236)</f>
        <v>#VALUE!</v>
      </c>
      <c r="P236" s="0" t="str">
        <f aca="false">IFERROR(__xludf.dummyfunction("""COMPUTED_VALUE"""),"")</f>
        <v/>
      </c>
      <c r="R236" s="0" t="str">
        <f aca="false">IFERROR(__xludf.dummyfunction("""COMPUTED_VALUE"""),"")</f>
        <v/>
      </c>
      <c r="T236" s="6" t="e">
        <f aca="false">SUM(R236-P236)</f>
        <v>#VALUE!</v>
      </c>
      <c r="V236" s="6" t="e">
        <f aca="false">SUM(N236-T236)</f>
        <v>#VALUE!</v>
      </c>
      <c r="X236" s="7"/>
    </row>
    <row r="237" customFormat="false" ht="13.8" hidden="false" customHeight="false" outlineLevel="0" collapsed="false">
      <c r="B237" s="0" t="str">
        <f aca="false">IFERROR(__xludf.dummyfunction("""COMPUTED_VALUE"""),"")</f>
        <v/>
      </c>
      <c r="D237" s="0" t="str">
        <f aca="false">IFERROR(__xludf.dummyfunction("""COMPUTED_VALUE"""),"")</f>
        <v/>
      </c>
      <c r="F237" s="0" t="str">
        <f aca="false">IFERROR(__xludf.dummyfunction("""COMPUTED_VALUE"""),"")</f>
        <v/>
      </c>
      <c r="H237" s="0" t="str">
        <f aca="false">IFERROR(__xludf.dummyfunction("""COMPUTED_VALUE"""),"")</f>
        <v/>
      </c>
      <c r="J237" s="0" t="str">
        <f aca="false">IFERROR(__xludf.dummyfunction("""COMPUTED_VALUE"""),"")</f>
        <v/>
      </c>
      <c r="L237" s="0" t="str">
        <f aca="false">IFERROR(__xludf.dummyfunction("""COMPUTED_VALUE"""),"")</f>
        <v/>
      </c>
      <c r="N237" s="6" t="e">
        <f aca="false">SUM(L237-J237)</f>
        <v>#VALUE!</v>
      </c>
      <c r="P237" s="0" t="str">
        <f aca="false">IFERROR(__xludf.dummyfunction("""COMPUTED_VALUE"""),"")</f>
        <v/>
      </c>
      <c r="R237" s="0" t="str">
        <f aca="false">IFERROR(__xludf.dummyfunction("""COMPUTED_VALUE"""),"")</f>
        <v/>
      </c>
      <c r="T237" s="6" t="e">
        <f aca="false">SUM(R237-P237)</f>
        <v>#VALUE!</v>
      </c>
      <c r="V237" s="6" t="e">
        <f aca="false">SUM(N237-T237)</f>
        <v>#VALUE!</v>
      </c>
      <c r="X237" s="7"/>
    </row>
    <row r="238" customFormat="false" ht="13.8" hidden="false" customHeight="false" outlineLevel="0" collapsed="false">
      <c r="B238" s="0" t="str">
        <f aca="false">IFERROR(__xludf.dummyfunction("""COMPUTED_VALUE"""),"")</f>
        <v/>
      </c>
      <c r="D238" s="0" t="str">
        <f aca="false">IFERROR(__xludf.dummyfunction("""COMPUTED_VALUE"""),"")</f>
        <v/>
      </c>
      <c r="F238" s="0" t="str">
        <f aca="false">IFERROR(__xludf.dummyfunction("""COMPUTED_VALUE"""),"")</f>
        <v/>
      </c>
      <c r="H238" s="0" t="str">
        <f aca="false">IFERROR(__xludf.dummyfunction("""COMPUTED_VALUE"""),"")</f>
        <v/>
      </c>
      <c r="J238" s="0" t="str">
        <f aca="false">IFERROR(__xludf.dummyfunction("""COMPUTED_VALUE"""),"")</f>
        <v/>
      </c>
      <c r="L238" s="0" t="str">
        <f aca="false">IFERROR(__xludf.dummyfunction("""COMPUTED_VALUE"""),"")</f>
        <v/>
      </c>
      <c r="N238" s="6" t="e">
        <f aca="false">SUM(L238-J238)</f>
        <v>#VALUE!</v>
      </c>
      <c r="P238" s="0" t="str">
        <f aca="false">IFERROR(__xludf.dummyfunction("""COMPUTED_VALUE"""),"")</f>
        <v/>
      </c>
      <c r="R238" s="0" t="str">
        <f aca="false">IFERROR(__xludf.dummyfunction("""COMPUTED_VALUE"""),"")</f>
        <v/>
      </c>
      <c r="T238" s="6" t="e">
        <f aca="false">SUM(R238-P238)</f>
        <v>#VALUE!</v>
      </c>
      <c r="V238" s="6" t="e">
        <f aca="false">SUM(N238-T238)</f>
        <v>#VALUE!</v>
      </c>
      <c r="X238" s="7"/>
    </row>
    <row r="239" customFormat="false" ht="13.8" hidden="false" customHeight="false" outlineLevel="0" collapsed="false">
      <c r="B239" s="0" t="str">
        <f aca="false">IFERROR(__xludf.dummyfunction("""COMPUTED_VALUE"""),"")</f>
        <v/>
      </c>
      <c r="D239" s="0" t="str">
        <f aca="false">IFERROR(__xludf.dummyfunction("""COMPUTED_VALUE"""),"")</f>
        <v/>
      </c>
      <c r="F239" s="0" t="str">
        <f aca="false">IFERROR(__xludf.dummyfunction("""COMPUTED_VALUE"""),"")</f>
        <v/>
      </c>
      <c r="H239" s="0" t="str">
        <f aca="false">IFERROR(__xludf.dummyfunction("""COMPUTED_VALUE"""),"")</f>
        <v/>
      </c>
      <c r="J239" s="0" t="str">
        <f aca="false">IFERROR(__xludf.dummyfunction("""COMPUTED_VALUE"""),"")</f>
        <v/>
      </c>
      <c r="L239" s="0" t="str">
        <f aca="false">IFERROR(__xludf.dummyfunction("""COMPUTED_VALUE"""),"")</f>
        <v/>
      </c>
      <c r="N239" s="6" t="e">
        <f aca="false">SUM(L239-J239)</f>
        <v>#VALUE!</v>
      </c>
      <c r="P239" s="0" t="str">
        <f aca="false">IFERROR(__xludf.dummyfunction("""COMPUTED_VALUE"""),"")</f>
        <v/>
      </c>
      <c r="R239" s="0" t="str">
        <f aca="false">IFERROR(__xludf.dummyfunction("""COMPUTED_VALUE"""),"")</f>
        <v/>
      </c>
      <c r="T239" s="6" t="e">
        <f aca="false">SUM(R239-P239)</f>
        <v>#VALUE!</v>
      </c>
      <c r="V239" s="6" t="e">
        <f aca="false">SUM(N239-T239)</f>
        <v>#VALUE!</v>
      </c>
      <c r="X239" s="7"/>
    </row>
    <row r="240" customFormat="false" ht="13.8" hidden="false" customHeight="false" outlineLevel="0" collapsed="false">
      <c r="B240" s="0" t="str">
        <f aca="false">IFERROR(__xludf.dummyfunction("""COMPUTED_VALUE"""),"")</f>
        <v/>
      </c>
      <c r="D240" s="0" t="str">
        <f aca="false">IFERROR(__xludf.dummyfunction("""COMPUTED_VALUE"""),"")</f>
        <v/>
      </c>
      <c r="F240" s="0" t="str">
        <f aca="false">IFERROR(__xludf.dummyfunction("""COMPUTED_VALUE"""),"")</f>
        <v/>
      </c>
      <c r="H240" s="0" t="str">
        <f aca="false">IFERROR(__xludf.dummyfunction("""COMPUTED_VALUE"""),"")</f>
        <v/>
      </c>
      <c r="J240" s="0" t="str">
        <f aca="false">IFERROR(__xludf.dummyfunction("""COMPUTED_VALUE"""),"")</f>
        <v/>
      </c>
      <c r="L240" s="0" t="str">
        <f aca="false">IFERROR(__xludf.dummyfunction("""COMPUTED_VALUE"""),"")</f>
        <v/>
      </c>
      <c r="N240" s="6" t="e">
        <f aca="false">SUM(L240-J240)</f>
        <v>#VALUE!</v>
      </c>
      <c r="P240" s="0" t="str">
        <f aca="false">IFERROR(__xludf.dummyfunction("""COMPUTED_VALUE"""),"")</f>
        <v/>
      </c>
      <c r="R240" s="0" t="str">
        <f aca="false">IFERROR(__xludf.dummyfunction("""COMPUTED_VALUE"""),"")</f>
        <v/>
      </c>
      <c r="T240" s="6" t="e">
        <f aca="false">SUM(R240-P240)</f>
        <v>#VALUE!</v>
      </c>
      <c r="V240" s="6" t="e">
        <f aca="false">SUM(N240-T240)</f>
        <v>#VALUE!</v>
      </c>
      <c r="X240" s="7"/>
    </row>
    <row r="241" customFormat="false" ht="13.8" hidden="false" customHeight="false" outlineLevel="0" collapsed="false">
      <c r="B241" s="0" t="str">
        <f aca="false">IFERROR(__xludf.dummyfunction("""COMPUTED_VALUE"""),"")</f>
        <v/>
      </c>
      <c r="D241" s="0" t="str">
        <f aca="false">IFERROR(__xludf.dummyfunction("""COMPUTED_VALUE"""),"")</f>
        <v/>
      </c>
      <c r="F241" s="0" t="str">
        <f aca="false">IFERROR(__xludf.dummyfunction("""COMPUTED_VALUE"""),"")</f>
        <v/>
      </c>
      <c r="H241" s="0" t="str">
        <f aca="false">IFERROR(__xludf.dummyfunction("""COMPUTED_VALUE"""),"")</f>
        <v/>
      </c>
      <c r="J241" s="0" t="str">
        <f aca="false">IFERROR(__xludf.dummyfunction("""COMPUTED_VALUE"""),"")</f>
        <v/>
      </c>
      <c r="L241" s="0" t="str">
        <f aca="false">IFERROR(__xludf.dummyfunction("""COMPUTED_VALUE"""),"")</f>
        <v/>
      </c>
      <c r="N241" s="6" t="e">
        <f aca="false">SUM(L241-J241)</f>
        <v>#VALUE!</v>
      </c>
      <c r="P241" s="0" t="str">
        <f aca="false">IFERROR(__xludf.dummyfunction("""COMPUTED_VALUE"""),"")</f>
        <v/>
      </c>
      <c r="R241" s="0" t="str">
        <f aca="false">IFERROR(__xludf.dummyfunction("""COMPUTED_VALUE"""),"")</f>
        <v/>
      </c>
      <c r="T241" s="6" t="e">
        <f aca="false">SUM(R241-P241)</f>
        <v>#VALUE!</v>
      </c>
      <c r="V241" s="6" t="e">
        <f aca="false">SUM(N241-T241)</f>
        <v>#VALUE!</v>
      </c>
      <c r="X241" s="7"/>
    </row>
    <row r="242" customFormat="false" ht="13.8" hidden="false" customHeight="false" outlineLevel="0" collapsed="false">
      <c r="B242" s="0" t="str">
        <f aca="false">IFERROR(__xludf.dummyfunction("""COMPUTED_VALUE"""),"")</f>
        <v/>
      </c>
      <c r="D242" s="0" t="str">
        <f aca="false">IFERROR(__xludf.dummyfunction("""COMPUTED_VALUE"""),"")</f>
        <v/>
      </c>
      <c r="F242" s="0" t="str">
        <f aca="false">IFERROR(__xludf.dummyfunction("""COMPUTED_VALUE"""),"")</f>
        <v/>
      </c>
      <c r="H242" s="0" t="str">
        <f aca="false">IFERROR(__xludf.dummyfunction("""COMPUTED_VALUE"""),"")</f>
        <v/>
      </c>
      <c r="J242" s="0" t="str">
        <f aca="false">IFERROR(__xludf.dummyfunction("""COMPUTED_VALUE"""),"")</f>
        <v/>
      </c>
      <c r="L242" s="0" t="str">
        <f aca="false">IFERROR(__xludf.dummyfunction("""COMPUTED_VALUE"""),"")</f>
        <v/>
      </c>
      <c r="N242" s="6" t="e">
        <f aca="false">SUM(L242-J242)</f>
        <v>#VALUE!</v>
      </c>
      <c r="P242" s="0" t="str">
        <f aca="false">IFERROR(__xludf.dummyfunction("""COMPUTED_VALUE"""),"")</f>
        <v/>
      </c>
      <c r="R242" s="0" t="str">
        <f aca="false">IFERROR(__xludf.dummyfunction("""COMPUTED_VALUE"""),"")</f>
        <v/>
      </c>
      <c r="T242" s="6" t="e">
        <f aca="false">SUM(R242-P242)</f>
        <v>#VALUE!</v>
      </c>
      <c r="V242" s="6" t="e">
        <f aca="false">SUM(N242-T242)</f>
        <v>#VALUE!</v>
      </c>
      <c r="X242" s="7"/>
    </row>
    <row r="243" customFormat="false" ht="13.8" hidden="false" customHeight="false" outlineLevel="0" collapsed="false">
      <c r="B243" s="0" t="str">
        <f aca="false">IFERROR(__xludf.dummyfunction("""COMPUTED_VALUE"""),"")</f>
        <v/>
      </c>
      <c r="D243" s="0" t="str">
        <f aca="false">IFERROR(__xludf.dummyfunction("""COMPUTED_VALUE"""),"")</f>
        <v/>
      </c>
      <c r="F243" s="0" t="str">
        <f aca="false">IFERROR(__xludf.dummyfunction("""COMPUTED_VALUE"""),"")</f>
        <v/>
      </c>
      <c r="H243" s="0" t="str">
        <f aca="false">IFERROR(__xludf.dummyfunction("""COMPUTED_VALUE"""),"")</f>
        <v/>
      </c>
      <c r="J243" s="0" t="str">
        <f aca="false">IFERROR(__xludf.dummyfunction("""COMPUTED_VALUE"""),"")</f>
        <v/>
      </c>
      <c r="L243" s="0" t="str">
        <f aca="false">IFERROR(__xludf.dummyfunction("""COMPUTED_VALUE"""),"")</f>
        <v/>
      </c>
      <c r="N243" s="6" t="e">
        <f aca="false">SUM(L243-J243)</f>
        <v>#VALUE!</v>
      </c>
      <c r="P243" s="0" t="str">
        <f aca="false">IFERROR(__xludf.dummyfunction("""COMPUTED_VALUE"""),"")</f>
        <v/>
      </c>
      <c r="R243" s="0" t="str">
        <f aca="false">IFERROR(__xludf.dummyfunction("""COMPUTED_VALUE"""),"")</f>
        <v/>
      </c>
      <c r="T243" s="6" t="e">
        <f aca="false">SUM(R243-P243)</f>
        <v>#VALUE!</v>
      </c>
      <c r="V243" s="6" t="e">
        <f aca="false">SUM(N243-T243)</f>
        <v>#VALUE!</v>
      </c>
      <c r="X243" s="7"/>
    </row>
    <row r="244" customFormat="false" ht="13.8" hidden="false" customHeight="false" outlineLevel="0" collapsed="false">
      <c r="B244" s="0" t="str">
        <f aca="false">IFERROR(__xludf.dummyfunction("""COMPUTED_VALUE"""),"")</f>
        <v/>
      </c>
      <c r="D244" s="0" t="str">
        <f aca="false">IFERROR(__xludf.dummyfunction("""COMPUTED_VALUE"""),"")</f>
        <v/>
      </c>
      <c r="F244" s="0" t="str">
        <f aca="false">IFERROR(__xludf.dummyfunction("""COMPUTED_VALUE"""),"")</f>
        <v/>
      </c>
      <c r="H244" s="0" t="str">
        <f aca="false">IFERROR(__xludf.dummyfunction("""COMPUTED_VALUE"""),"")</f>
        <v/>
      </c>
      <c r="J244" s="0" t="str">
        <f aca="false">IFERROR(__xludf.dummyfunction("""COMPUTED_VALUE"""),"")</f>
        <v/>
      </c>
      <c r="L244" s="0" t="str">
        <f aca="false">IFERROR(__xludf.dummyfunction("""COMPUTED_VALUE"""),"")</f>
        <v/>
      </c>
      <c r="N244" s="6" t="e">
        <f aca="false">SUM(L244-J244)</f>
        <v>#VALUE!</v>
      </c>
      <c r="P244" s="0" t="str">
        <f aca="false">IFERROR(__xludf.dummyfunction("""COMPUTED_VALUE"""),"")</f>
        <v/>
      </c>
      <c r="R244" s="0" t="str">
        <f aca="false">IFERROR(__xludf.dummyfunction("""COMPUTED_VALUE"""),"")</f>
        <v/>
      </c>
      <c r="T244" s="6" t="e">
        <f aca="false">SUM(R244-P244)</f>
        <v>#VALUE!</v>
      </c>
      <c r="V244" s="6" t="e">
        <f aca="false">SUM(N244-T244)</f>
        <v>#VALUE!</v>
      </c>
      <c r="X244" s="7"/>
    </row>
    <row r="245" customFormat="false" ht="13.8" hidden="false" customHeight="false" outlineLevel="0" collapsed="false">
      <c r="B245" s="0" t="str">
        <f aca="false">IFERROR(__xludf.dummyfunction("""COMPUTED_VALUE"""),"")</f>
        <v/>
      </c>
      <c r="D245" s="0" t="str">
        <f aca="false">IFERROR(__xludf.dummyfunction("""COMPUTED_VALUE"""),"")</f>
        <v/>
      </c>
      <c r="F245" s="0" t="str">
        <f aca="false">IFERROR(__xludf.dummyfunction("""COMPUTED_VALUE"""),"")</f>
        <v/>
      </c>
      <c r="H245" s="0" t="str">
        <f aca="false">IFERROR(__xludf.dummyfunction("""COMPUTED_VALUE"""),"")</f>
        <v/>
      </c>
      <c r="J245" s="0" t="str">
        <f aca="false">IFERROR(__xludf.dummyfunction("""COMPUTED_VALUE"""),"")</f>
        <v/>
      </c>
      <c r="L245" s="0" t="str">
        <f aca="false">IFERROR(__xludf.dummyfunction("""COMPUTED_VALUE"""),"")</f>
        <v/>
      </c>
      <c r="N245" s="6" t="e">
        <f aca="false">SUM(L245-J245)</f>
        <v>#VALUE!</v>
      </c>
      <c r="P245" s="0" t="str">
        <f aca="false">IFERROR(__xludf.dummyfunction("""COMPUTED_VALUE"""),"")</f>
        <v/>
      </c>
      <c r="R245" s="0" t="str">
        <f aca="false">IFERROR(__xludf.dummyfunction("""COMPUTED_VALUE"""),"")</f>
        <v/>
      </c>
      <c r="T245" s="6" t="e">
        <f aca="false">SUM(R245-P245)</f>
        <v>#VALUE!</v>
      </c>
      <c r="V245" s="6" t="e">
        <f aca="false">SUM(N245-T245)</f>
        <v>#VALUE!</v>
      </c>
      <c r="X245" s="7"/>
    </row>
    <row r="246" customFormat="false" ht="13.8" hidden="false" customHeight="false" outlineLevel="0" collapsed="false">
      <c r="B246" s="0" t="str">
        <f aca="false">IFERROR(__xludf.dummyfunction("""COMPUTED_VALUE"""),"")</f>
        <v/>
      </c>
      <c r="D246" s="0" t="str">
        <f aca="false">IFERROR(__xludf.dummyfunction("""COMPUTED_VALUE"""),"")</f>
        <v/>
      </c>
      <c r="F246" s="0" t="str">
        <f aca="false">IFERROR(__xludf.dummyfunction("""COMPUTED_VALUE"""),"")</f>
        <v/>
      </c>
      <c r="H246" s="0" t="str">
        <f aca="false">IFERROR(__xludf.dummyfunction("""COMPUTED_VALUE"""),"")</f>
        <v/>
      </c>
      <c r="J246" s="0" t="str">
        <f aca="false">IFERROR(__xludf.dummyfunction("""COMPUTED_VALUE"""),"")</f>
        <v/>
      </c>
      <c r="L246" s="0" t="str">
        <f aca="false">IFERROR(__xludf.dummyfunction("""COMPUTED_VALUE"""),"")</f>
        <v/>
      </c>
      <c r="N246" s="6" t="e">
        <f aca="false">SUM(L246-J246)</f>
        <v>#VALUE!</v>
      </c>
      <c r="P246" s="0" t="str">
        <f aca="false">IFERROR(__xludf.dummyfunction("""COMPUTED_VALUE"""),"")</f>
        <v/>
      </c>
      <c r="R246" s="0" t="str">
        <f aca="false">IFERROR(__xludf.dummyfunction("""COMPUTED_VALUE"""),"")</f>
        <v/>
      </c>
      <c r="T246" s="6" t="e">
        <f aca="false">SUM(R246-P246)</f>
        <v>#VALUE!</v>
      </c>
      <c r="V246" s="6" t="e">
        <f aca="false">SUM(N246-T246)</f>
        <v>#VALUE!</v>
      </c>
      <c r="X246" s="7"/>
    </row>
    <row r="247" customFormat="false" ht="13.8" hidden="false" customHeight="false" outlineLevel="0" collapsed="false">
      <c r="B247" s="0" t="str">
        <f aca="false">IFERROR(__xludf.dummyfunction("""COMPUTED_VALUE"""),"")</f>
        <v/>
      </c>
      <c r="D247" s="0" t="str">
        <f aca="false">IFERROR(__xludf.dummyfunction("""COMPUTED_VALUE"""),"")</f>
        <v/>
      </c>
      <c r="F247" s="0" t="str">
        <f aca="false">IFERROR(__xludf.dummyfunction("""COMPUTED_VALUE"""),"")</f>
        <v/>
      </c>
      <c r="H247" s="0" t="str">
        <f aca="false">IFERROR(__xludf.dummyfunction("""COMPUTED_VALUE"""),"")</f>
        <v/>
      </c>
      <c r="J247" s="0" t="str">
        <f aca="false">IFERROR(__xludf.dummyfunction("""COMPUTED_VALUE"""),"")</f>
        <v/>
      </c>
      <c r="L247" s="0" t="str">
        <f aca="false">IFERROR(__xludf.dummyfunction("""COMPUTED_VALUE"""),"")</f>
        <v/>
      </c>
      <c r="N247" s="6" t="e">
        <f aca="false">SUM(L247-J247)</f>
        <v>#VALUE!</v>
      </c>
      <c r="P247" s="0" t="str">
        <f aca="false">IFERROR(__xludf.dummyfunction("""COMPUTED_VALUE"""),"")</f>
        <v/>
      </c>
      <c r="R247" s="0" t="str">
        <f aca="false">IFERROR(__xludf.dummyfunction("""COMPUTED_VALUE"""),"")</f>
        <v/>
      </c>
      <c r="T247" s="6" t="e">
        <f aca="false">SUM(R247-P247)</f>
        <v>#VALUE!</v>
      </c>
      <c r="V247" s="6" t="e">
        <f aca="false">SUM(N247-T247)</f>
        <v>#VALUE!</v>
      </c>
      <c r="X247" s="7"/>
    </row>
    <row r="248" customFormat="false" ht="13.8" hidden="false" customHeight="false" outlineLevel="0" collapsed="false">
      <c r="B248" s="0" t="str">
        <f aca="false">IFERROR(__xludf.dummyfunction("""COMPUTED_VALUE"""),"")</f>
        <v/>
      </c>
      <c r="D248" s="0" t="str">
        <f aca="false">IFERROR(__xludf.dummyfunction("""COMPUTED_VALUE"""),"")</f>
        <v/>
      </c>
      <c r="F248" s="0" t="str">
        <f aca="false">IFERROR(__xludf.dummyfunction("""COMPUTED_VALUE"""),"")</f>
        <v/>
      </c>
      <c r="H248" s="0" t="str">
        <f aca="false">IFERROR(__xludf.dummyfunction("""COMPUTED_VALUE"""),"")</f>
        <v/>
      </c>
      <c r="J248" s="0" t="str">
        <f aca="false">IFERROR(__xludf.dummyfunction("""COMPUTED_VALUE"""),"")</f>
        <v/>
      </c>
      <c r="L248" s="0" t="str">
        <f aca="false">IFERROR(__xludf.dummyfunction("""COMPUTED_VALUE"""),"")</f>
        <v/>
      </c>
      <c r="N248" s="6" t="e">
        <f aca="false">SUM(L248-J248)</f>
        <v>#VALUE!</v>
      </c>
      <c r="P248" s="0" t="str">
        <f aca="false">IFERROR(__xludf.dummyfunction("""COMPUTED_VALUE"""),"")</f>
        <v/>
      </c>
      <c r="R248" s="0" t="str">
        <f aca="false">IFERROR(__xludf.dummyfunction("""COMPUTED_VALUE"""),"")</f>
        <v/>
      </c>
      <c r="T248" s="6" t="e">
        <f aca="false">SUM(R248-P248)</f>
        <v>#VALUE!</v>
      </c>
      <c r="V248" s="6" t="e">
        <f aca="false">SUM(N248-T248)</f>
        <v>#VALUE!</v>
      </c>
      <c r="X248" s="7"/>
    </row>
    <row r="249" customFormat="false" ht="13.8" hidden="false" customHeight="false" outlineLevel="0" collapsed="false">
      <c r="B249" s="0" t="str">
        <f aca="false">IFERROR(__xludf.dummyfunction("""COMPUTED_VALUE"""),"")</f>
        <v/>
      </c>
      <c r="D249" s="0" t="str">
        <f aca="false">IFERROR(__xludf.dummyfunction("""COMPUTED_VALUE"""),"")</f>
        <v/>
      </c>
      <c r="F249" s="0" t="str">
        <f aca="false">IFERROR(__xludf.dummyfunction("""COMPUTED_VALUE"""),"")</f>
        <v/>
      </c>
      <c r="H249" s="0" t="str">
        <f aca="false">IFERROR(__xludf.dummyfunction("""COMPUTED_VALUE"""),"")</f>
        <v/>
      </c>
      <c r="J249" s="0" t="str">
        <f aca="false">IFERROR(__xludf.dummyfunction("""COMPUTED_VALUE"""),"")</f>
        <v/>
      </c>
      <c r="L249" s="0" t="str">
        <f aca="false">IFERROR(__xludf.dummyfunction("""COMPUTED_VALUE"""),"")</f>
        <v/>
      </c>
      <c r="N249" s="6" t="e">
        <f aca="false">SUM(L249-J249)</f>
        <v>#VALUE!</v>
      </c>
      <c r="P249" s="0" t="str">
        <f aca="false">IFERROR(__xludf.dummyfunction("""COMPUTED_VALUE"""),"")</f>
        <v/>
      </c>
      <c r="R249" s="0" t="str">
        <f aca="false">IFERROR(__xludf.dummyfunction("""COMPUTED_VALUE"""),"")</f>
        <v/>
      </c>
      <c r="T249" s="6" t="e">
        <f aca="false">SUM(R249-P249)</f>
        <v>#VALUE!</v>
      </c>
      <c r="V249" s="6" t="e">
        <f aca="false">SUM(N249-T249)</f>
        <v>#VALUE!</v>
      </c>
      <c r="X249" s="7"/>
    </row>
    <row r="250" customFormat="false" ht="13.8" hidden="false" customHeight="false" outlineLevel="0" collapsed="false">
      <c r="B250" s="0" t="str">
        <f aca="false">IFERROR(__xludf.dummyfunction("""COMPUTED_VALUE"""),"")</f>
        <v/>
      </c>
      <c r="D250" s="0" t="str">
        <f aca="false">IFERROR(__xludf.dummyfunction("""COMPUTED_VALUE"""),"")</f>
        <v/>
      </c>
      <c r="F250" s="0" t="str">
        <f aca="false">IFERROR(__xludf.dummyfunction("""COMPUTED_VALUE"""),"")</f>
        <v/>
      </c>
      <c r="H250" s="0" t="str">
        <f aca="false">IFERROR(__xludf.dummyfunction("""COMPUTED_VALUE"""),"")</f>
        <v/>
      </c>
      <c r="J250" s="0" t="str">
        <f aca="false">IFERROR(__xludf.dummyfunction("""COMPUTED_VALUE"""),"")</f>
        <v/>
      </c>
      <c r="L250" s="0" t="str">
        <f aca="false">IFERROR(__xludf.dummyfunction("""COMPUTED_VALUE"""),"")</f>
        <v/>
      </c>
      <c r="N250" s="6" t="e">
        <f aca="false">SUM(L250-J250)</f>
        <v>#VALUE!</v>
      </c>
      <c r="P250" s="0" t="str">
        <f aca="false">IFERROR(__xludf.dummyfunction("""COMPUTED_VALUE"""),"")</f>
        <v/>
      </c>
      <c r="R250" s="0" t="str">
        <f aca="false">IFERROR(__xludf.dummyfunction("""COMPUTED_VALUE"""),"")</f>
        <v/>
      </c>
      <c r="T250" s="6" t="e">
        <f aca="false">SUM(R250-P250)</f>
        <v>#VALUE!</v>
      </c>
      <c r="V250" s="6" t="e">
        <f aca="false">SUM(N250-T250)</f>
        <v>#VALUE!</v>
      </c>
      <c r="X250" s="7"/>
    </row>
    <row r="251" customFormat="false" ht="13.8" hidden="false" customHeight="false" outlineLevel="0" collapsed="false">
      <c r="B251" s="0" t="str">
        <f aca="false">IFERROR(__xludf.dummyfunction("""COMPUTED_VALUE"""),"")</f>
        <v/>
      </c>
      <c r="D251" s="0" t="str">
        <f aca="false">IFERROR(__xludf.dummyfunction("""COMPUTED_VALUE"""),"")</f>
        <v/>
      </c>
      <c r="F251" s="0" t="str">
        <f aca="false">IFERROR(__xludf.dummyfunction("""COMPUTED_VALUE"""),"")</f>
        <v/>
      </c>
      <c r="H251" s="0" t="str">
        <f aca="false">IFERROR(__xludf.dummyfunction("""COMPUTED_VALUE"""),"")</f>
        <v/>
      </c>
      <c r="J251" s="0" t="str">
        <f aca="false">IFERROR(__xludf.dummyfunction("""COMPUTED_VALUE"""),"")</f>
        <v/>
      </c>
      <c r="L251" s="0" t="str">
        <f aca="false">IFERROR(__xludf.dummyfunction("""COMPUTED_VALUE"""),"")</f>
        <v/>
      </c>
      <c r="N251" s="6" t="e">
        <f aca="false">SUM(L251-J251)</f>
        <v>#VALUE!</v>
      </c>
      <c r="P251" s="0" t="str">
        <f aca="false">IFERROR(__xludf.dummyfunction("""COMPUTED_VALUE"""),"")</f>
        <v/>
      </c>
      <c r="R251" s="0" t="str">
        <f aca="false">IFERROR(__xludf.dummyfunction("""COMPUTED_VALUE"""),"")</f>
        <v/>
      </c>
      <c r="T251" s="6" t="e">
        <f aca="false">SUM(R251-P251)</f>
        <v>#VALUE!</v>
      </c>
      <c r="V251" s="6" t="e">
        <f aca="false">SUM(N251-T251)</f>
        <v>#VALUE!</v>
      </c>
      <c r="X251" s="7"/>
    </row>
    <row r="252" customFormat="false" ht="13.8" hidden="false" customHeight="false" outlineLevel="0" collapsed="false">
      <c r="B252" s="0" t="str">
        <f aca="false">IFERROR(__xludf.dummyfunction("""COMPUTED_VALUE"""),"")</f>
        <v/>
      </c>
      <c r="D252" s="0" t="str">
        <f aca="false">IFERROR(__xludf.dummyfunction("""COMPUTED_VALUE"""),"")</f>
        <v/>
      </c>
      <c r="F252" s="0" t="str">
        <f aca="false">IFERROR(__xludf.dummyfunction("""COMPUTED_VALUE"""),"")</f>
        <v/>
      </c>
      <c r="H252" s="0" t="str">
        <f aca="false">IFERROR(__xludf.dummyfunction("""COMPUTED_VALUE"""),"")</f>
        <v/>
      </c>
      <c r="J252" s="0" t="str">
        <f aca="false">IFERROR(__xludf.dummyfunction("""COMPUTED_VALUE"""),"")</f>
        <v/>
      </c>
      <c r="L252" s="0" t="str">
        <f aca="false">IFERROR(__xludf.dummyfunction("""COMPUTED_VALUE"""),"")</f>
        <v/>
      </c>
      <c r="N252" s="6" t="e">
        <f aca="false">SUM(L252-J252)</f>
        <v>#VALUE!</v>
      </c>
      <c r="P252" s="0" t="str">
        <f aca="false">IFERROR(__xludf.dummyfunction("""COMPUTED_VALUE"""),"")</f>
        <v/>
      </c>
      <c r="R252" s="0" t="str">
        <f aca="false">IFERROR(__xludf.dummyfunction("""COMPUTED_VALUE"""),"")</f>
        <v/>
      </c>
      <c r="T252" s="6" t="e">
        <f aca="false">SUM(R252-P252)</f>
        <v>#VALUE!</v>
      </c>
      <c r="V252" s="6" t="e">
        <f aca="false">SUM(N252-T252)</f>
        <v>#VALUE!</v>
      </c>
      <c r="X252" s="7"/>
    </row>
    <row r="253" customFormat="false" ht="13.8" hidden="false" customHeight="false" outlineLevel="0" collapsed="false">
      <c r="B253" s="0" t="str">
        <f aca="false">IFERROR(__xludf.dummyfunction("""COMPUTED_VALUE"""),"")</f>
        <v/>
      </c>
      <c r="D253" s="0" t="str">
        <f aca="false">IFERROR(__xludf.dummyfunction("""COMPUTED_VALUE"""),"")</f>
        <v/>
      </c>
      <c r="F253" s="0" t="str">
        <f aca="false">IFERROR(__xludf.dummyfunction("""COMPUTED_VALUE"""),"")</f>
        <v/>
      </c>
      <c r="H253" s="0" t="str">
        <f aca="false">IFERROR(__xludf.dummyfunction("""COMPUTED_VALUE"""),"")</f>
        <v/>
      </c>
      <c r="J253" s="0" t="str">
        <f aca="false">IFERROR(__xludf.dummyfunction("""COMPUTED_VALUE"""),"")</f>
        <v/>
      </c>
      <c r="L253" s="0" t="str">
        <f aca="false">IFERROR(__xludf.dummyfunction("""COMPUTED_VALUE"""),"")</f>
        <v/>
      </c>
      <c r="N253" s="6" t="e">
        <f aca="false">SUM(L253-J253)</f>
        <v>#VALUE!</v>
      </c>
      <c r="P253" s="0" t="str">
        <f aca="false">IFERROR(__xludf.dummyfunction("""COMPUTED_VALUE"""),"")</f>
        <v/>
      </c>
      <c r="R253" s="0" t="str">
        <f aca="false">IFERROR(__xludf.dummyfunction("""COMPUTED_VALUE"""),"")</f>
        <v/>
      </c>
      <c r="T253" s="6" t="e">
        <f aca="false">SUM(R253-P253)</f>
        <v>#VALUE!</v>
      </c>
      <c r="V253" s="6" t="e">
        <f aca="false">SUM(N253-T253)</f>
        <v>#VALUE!</v>
      </c>
      <c r="X253" s="7"/>
    </row>
    <row r="254" customFormat="false" ht="13.8" hidden="false" customHeight="false" outlineLevel="0" collapsed="false">
      <c r="B254" s="0" t="str">
        <f aca="false">IFERROR(__xludf.dummyfunction("""COMPUTED_VALUE"""),"")</f>
        <v/>
      </c>
      <c r="D254" s="0" t="str">
        <f aca="false">IFERROR(__xludf.dummyfunction("""COMPUTED_VALUE"""),"")</f>
        <v/>
      </c>
      <c r="F254" s="0" t="str">
        <f aca="false">IFERROR(__xludf.dummyfunction("""COMPUTED_VALUE"""),"")</f>
        <v/>
      </c>
      <c r="H254" s="0" t="str">
        <f aca="false">IFERROR(__xludf.dummyfunction("""COMPUTED_VALUE"""),"")</f>
        <v/>
      </c>
      <c r="J254" s="0" t="str">
        <f aca="false">IFERROR(__xludf.dummyfunction("""COMPUTED_VALUE"""),"")</f>
        <v/>
      </c>
      <c r="L254" s="0" t="str">
        <f aca="false">IFERROR(__xludf.dummyfunction("""COMPUTED_VALUE"""),"")</f>
        <v/>
      </c>
      <c r="N254" s="6" t="e">
        <f aca="false">SUM(L254-J254)</f>
        <v>#VALUE!</v>
      </c>
      <c r="P254" s="0" t="str">
        <f aca="false">IFERROR(__xludf.dummyfunction("""COMPUTED_VALUE"""),"")</f>
        <v/>
      </c>
      <c r="R254" s="0" t="str">
        <f aca="false">IFERROR(__xludf.dummyfunction("""COMPUTED_VALUE"""),"")</f>
        <v/>
      </c>
      <c r="T254" s="6" t="e">
        <f aca="false">SUM(R254-P254)</f>
        <v>#VALUE!</v>
      </c>
      <c r="V254" s="6" t="e">
        <f aca="false">SUM(N254-T254)</f>
        <v>#VALUE!</v>
      </c>
      <c r="X254" s="7"/>
    </row>
    <row r="255" customFormat="false" ht="13.8" hidden="false" customHeight="false" outlineLevel="0" collapsed="false">
      <c r="B255" s="0" t="str">
        <f aca="false">IFERROR(__xludf.dummyfunction("""COMPUTED_VALUE"""),"")</f>
        <v/>
      </c>
      <c r="D255" s="0" t="str">
        <f aca="false">IFERROR(__xludf.dummyfunction("""COMPUTED_VALUE"""),"")</f>
        <v/>
      </c>
      <c r="F255" s="0" t="str">
        <f aca="false">IFERROR(__xludf.dummyfunction("""COMPUTED_VALUE"""),"")</f>
        <v/>
      </c>
      <c r="H255" s="0" t="str">
        <f aca="false">IFERROR(__xludf.dummyfunction("""COMPUTED_VALUE"""),"")</f>
        <v/>
      </c>
      <c r="J255" s="0" t="str">
        <f aca="false">IFERROR(__xludf.dummyfunction("""COMPUTED_VALUE"""),"")</f>
        <v/>
      </c>
      <c r="L255" s="0" t="str">
        <f aca="false">IFERROR(__xludf.dummyfunction("""COMPUTED_VALUE"""),"")</f>
        <v/>
      </c>
      <c r="N255" s="6" t="e">
        <f aca="false">SUM(L255-J255)</f>
        <v>#VALUE!</v>
      </c>
      <c r="P255" s="0" t="str">
        <f aca="false">IFERROR(__xludf.dummyfunction("""COMPUTED_VALUE"""),"")</f>
        <v/>
      </c>
      <c r="R255" s="0" t="str">
        <f aca="false">IFERROR(__xludf.dummyfunction("""COMPUTED_VALUE"""),"")</f>
        <v/>
      </c>
      <c r="T255" s="6" t="e">
        <f aca="false">SUM(R255-P255)</f>
        <v>#VALUE!</v>
      </c>
      <c r="V255" s="6" t="e">
        <f aca="false">SUM(N255-T255)</f>
        <v>#VALUE!</v>
      </c>
      <c r="X255" s="7"/>
    </row>
    <row r="256" customFormat="false" ht="13.8" hidden="false" customHeight="false" outlineLevel="0" collapsed="false">
      <c r="B256" s="0" t="str">
        <f aca="false">IFERROR(__xludf.dummyfunction("""COMPUTED_VALUE"""),"")</f>
        <v/>
      </c>
      <c r="D256" s="0" t="str">
        <f aca="false">IFERROR(__xludf.dummyfunction("""COMPUTED_VALUE"""),"")</f>
        <v/>
      </c>
      <c r="F256" s="0" t="str">
        <f aca="false">IFERROR(__xludf.dummyfunction("""COMPUTED_VALUE"""),"")</f>
        <v/>
      </c>
      <c r="H256" s="0" t="str">
        <f aca="false">IFERROR(__xludf.dummyfunction("""COMPUTED_VALUE"""),"")</f>
        <v/>
      </c>
      <c r="J256" s="0" t="str">
        <f aca="false">IFERROR(__xludf.dummyfunction("""COMPUTED_VALUE"""),"")</f>
        <v/>
      </c>
      <c r="L256" s="0" t="str">
        <f aca="false">IFERROR(__xludf.dummyfunction("""COMPUTED_VALUE"""),"")</f>
        <v/>
      </c>
      <c r="N256" s="6" t="e">
        <f aca="false">SUM(L256-J256)</f>
        <v>#VALUE!</v>
      </c>
      <c r="P256" s="0" t="str">
        <f aca="false">IFERROR(__xludf.dummyfunction("""COMPUTED_VALUE"""),"")</f>
        <v/>
      </c>
      <c r="R256" s="0" t="str">
        <f aca="false">IFERROR(__xludf.dummyfunction("""COMPUTED_VALUE"""),"")</f>
        <v/>
      </c>
      <c r="T256" s="6" t="e">
        <f aca="false">SUM(R256-P256)</f>
        <v>#VALUE!</v>
      </c>
      <c r="V256" s="6" t="e">
        <f aca="false">SUM(N256-T256)</f>
        <v>#VALUE!</v>
      </c>
      <c r="X256" s="7"/>
    </row>
    <row r="257" customFormat="false" ht="13.8" hidden="false" customHeight="false" outlineLevel="0" collapsed="false">
      <c r="B257" s="0" t="str">
        <f aca="false">IFERROR(__xludf.dummyfunction("""COMPUTED_VALUE"""),"")</f>
        <v/>
      </c>
      <c r="D257" s="0" t="str">
        <f aca="false">IFERROR(__xludf.dummyfunction("""COMPUTED_VALUE"""),"")</f>
        <v/>
      </c>
      <c r="F257" s="0" t="str">
        <f aca="false">IFERROR(__xludf.dummyfunction("""COMPUTED_VALUE"""),"")</f>
        <v/>
      </c>
      <c r="H257" s="0" t="str">
        <f aca="false">IFERROR(__xludf.dummyfunction("""COMPUTED_VALUE"""),"")</f>
        <v/>
      </c>
      <c r="J257" s="0" t="str">
        <f aca="false">IFERROR(__xludf.dummyfunction("""COMPUTED_VALUE"""),"")</f>
        <v/>
      </c>
      <c r="L257" s="0" t="str">
        <f aca="false">IFERROR(__xludf.dummyfunction("""COMPUTED_VALUE"""),"")</f>
        <v/>
      </c>
      <c r="N257" s="6" t="e">
        <f aca="false">SUM(L257-J257)</f>
        <v>#VALUE!</v>
      </c>
      <c r="P257" s="0" t="str">
        <f aca="false">IFERROR(__xludf.dummyfunction("""COMPUTED_VALUE"""),"")</f>
        <v/>
      </c>
      <c r="R257" s="0" t="str">
        <f aca="false">IFERROR(__xludf.dummyfunction("""COMPUTED_VALUE"""),"")</f>
        <v/>
      </c>
      <c r="T257" s="6" t="e">
        <f aca="false">SUM(R257-P257)</f>
        <v>#VALUE!</v>
      </c>
      <c r="V257" s="6" t="e">
        <f aca="false">SUM(N257-T257)</f>
        <v>#VALUE!</v>
      </c>
      <c r="X257" s="7"/>
    </row>
    <row r="258" customFormat="false" ht="13.8" hidden="false" customHeight="false" outlineLevel="0" collapsed="false">
      <c r="B258" s="0" t="str">
        <f aca="false">IFERROR(__xludf.dummyfunction("""COMPUTED_VALUE"""),"")</f>
        <v/>
      </c>
      <c r="D258" s="0" t="str">
        <f aca="false">IFERROR(__xludf.dummyfunction("""COMPUTED_VALUE"""),"")</f>
        <v/>
      </c>
      <c r="F258" s="0" t="str">
        <f aca="false">IFERROR(__xludf.dummyfunction("""COMPUTED_VALUE"""),"")</f>
        <v/>
      </c>
      <c r="H258" s="0" t="str">
        <f aca="false">IFERROR(__xludf.dummyfunction("""COMPUTED_VALUE"""),"")</f>
        <v/>
      </c>
      <c r="J258" s="0" t="str">
        <f aca="false">IFERROR(__xludf.dummyfunction("""COMPUTED_VALUE"""),"")</f>
        <v/>
      </c>
      <c r="L258" s="0" t="str">
        <f aca="false">IFERROR(__xludf.dummyfunction("""COMPUTED_VALUE"""),"")</f>
        <v/>
      </c>
      <c r="N258" s="6" t="e">
        <f aca="false">SUM(L258-J258)</f>
        <v>#VALUE!</v>
      </c>
      <c r="P258" s="0" t="str">
        <f aca="false">IFERROR(__xludf.dummyfunction("""COMPUTED_VALUE"""),"")</f>
        <v/>
      </c>
      <c r="R258" s="0" t="str">
        <f aca="false">IFERROR(__xludf.dummyfunction("""COMPUTED_VALUE"""),"")</f>
        <v/>
      </c>
      <c r="T258" s="6" t="e">
        <f aca="false">SUM(R258-P258)</f>
        <v>#VALUE!</v>
      </c>
      <c r="V258" s="6" t="e">
        <f aca="false">SUM(N258-T258)</f>
        <v>#VALUE!</v>
      </c>
      <c r="X258" s="7"/>
    </row>
    <row r="259" customFormat="false" ht="13.8" hidden="false" customHeight="false" outlineLevel="0" collapsed="false">
      <c r="B259" s="0" t="str">
        <f aca="false">IFERROR(__xludf.dummyfunction("""COMPUTED_VALUE"""),"")</f>
        <v/>
      </c>
      <c r="D259" s="0" t="str">
        <f aca="false">IFERROR(__xludf.dummyfunction("""COMPUTED_VALUE"""),"")</f>
        <v/>
      </c>
      <c r="F259" s="0" t="str">
        <f aca="false">IFERROR(__xludf.dummyfunction("""COMPUTED_VALUE"""),"")</f>
        <v/>
      </c>
      <c r="H259" s="0" t="str">
        <f aca="false">IFERROR(__xludf.dummyfunction("""COMPUTED_VALUE"""),"")</f>
        <v/>
      </c>
      <c r="J259" s="0" t="str">
        <f aca="false">IFERROR(__xludf.dummyfunction("""COMPUTED_VALUE"""),"")</f>
        <v/>
      </c>
      <c r="L259" s="0" t="str">
        <f aca="false">IFERROR(__xludf.dummyfunction("""COMPUTED_VALUE"""),"")</f>
        <v/>
      </c>
      <c r="N259" s="6" t="e">
        <f aca="false">SUM(L259-J259)</f>
        <v>#VALUE!</v>
      </c>
      <c r="P259" s="0" t="str">
        <f aca="false">IFERROR(__xludf.dummyfunction("""COMPUTED_VALUE"""),"")</f>
        <v/>
      </c>
      <c r="R259" s="0" t="str">
        <f aca="false">IFERROR(__xludf.dummyfunction("""COMPUTED_VALUE"""),"")</f>
        <v/>
      </c>
      <c r="T259" s="6" t="e">
        <f aca="false">SUM(R259-P259)</f>
        <v>#VALUE!</v>
      </c>
      <c r="V259" s="6" t="e">
        <f aca="false">SUM(N259-T259)</f>
        <v>#VALUE!</v>
      </c>
      <c r="X259" s="7"/>
    </row>
    <row r="260" customFormat="false" ht="13.8" hidden="false" customHeight="false" outlineLevel="0" collapsed="false">
      <c r="B260" s="0" t="str">
        <f aca="false">IFERROR(__xludf.dummyfunction("""COMPUTED_VALUE"""),"")</f>
        <v/>
      </c>
      <c r="D260" s="0" t="str">
        <f aca="false">IFERROR(__xludf.dummyfunction("""COMPUTED_VALUE"""),"")</f>
        <v/>
      </c>
      <c r="F260" s="0" t="str">
        <f aca="false">IFERROR(__xludf.dummyfunction("""COMPUTED_VALUE"""),"")</f>
        <v/>
      </c>
      <c r="H260" s="0" t="str">
        <f aca="false">IFERROR(__xludf.dummyfunction("""COMPUTED_VALUE"""),"")</f>
        <v/>
      </c>
      <c r="J260" s="0" t="str">
        <f aca="false">IFERROR(__xludf.dummyfunction("""COMPUTED_VALUE"""),"")</f>
        <v/>
      </c>
      <c r="L260" s="0" t="str">
        <f aca="false">IFERROR(__xludf.dummyfunction("""COMPUTED_VALUE"""),"")</f>
        <v/>
      </c>
      <c r="N260" s="6" t="e">
        <f aca="false">SUM(L260-J260)</f>
        <v>#VALUE!</v>
      </c>
      <c r="P260" s="0" t="str">
        <f aca="false">IFERROR(__xludf.dummyfunction("""COMPUTED_VALUE"""),"")</f>
        <v/>
      </c>
      <c r="R260" s="0" t="str">
        <f aca="false">IFERROR(__xludf.dummyfunction("""COMPUTED_VALUE"""),"")</f>
        <v/>
      </c>
      <c r="T260" s="6" t="e">
        <f aca="false">SUM(R260-P260)</f>
        <v>#VALUE!</v>
      </c>
      <c r="V260" s="6" t="e">
        <f aca="false">SUM(N260-T260)</f>
        <v>#VALUE!</v>
      </c>
      <c r="X260" s="7"/>
    </row>
    <row r="261" customFormat="false" ht="13.8" hidden="false" customHeight="false" outlineLevel="0" collapsed="false">
      <c r="B261" s="0" t="str">
        <f aca="false">IFERROR(__xludf.dummyfunction("""COMPUTED_VALUE"""),"")</f>
        <v/>
      </c>
      <c r="D261" s="0" t="str">
        <f aca="false">IFERROR(__xludf.dummyfunction("""COMPUTED_VALUE"""),"")</f>
        <v/>
      </c>
      <c r="F261" s="0" t="str">
        <f aca="false">IFERROR(__xludf.dummyfunction("""COMPUTED_VALUE"""),"")</f>
        <v/>
      </c>
      <c r="H261" s="0" t="str">
        <f aca="false">IFERROR(__xludf.dummyfunction("""COMPUTED_VALUE"""),"")</f>
        <v/>
      </c>
      <c r="J261" s="0" t="str">
        <f aca="false">IFERROR(__xludf.dummyfunction("""COMPUTED_VALUE"""),"")</f>
        <v/>
      </c>
      <c r="L261" s="0" t="str">
        <f aca="false">IFERROR(__xludf.dummyfunction("""COMPUTED_VALUE"""),"")</f>
        <v/>
      </c>
      <c r="N261" s="6" t="e">
        <f aca="false">SUM(L261-J261)</f>
        <v>#VALUE!</v>
      </c>
      <c r="P261" s="0" t="str">
        <f aca="false">IFERROR(__xludf.dummyfunction("""COMPUTED_VALUE"""),"")</f>
        <v/>
      </c>
      <c r="R261" s="0" t="str">
        <f aca="false">IFERROR(__xludf.dummyfunction("""COMPUTED_VALUE"""),"")</f>
        <v/>
      </c>
      <c r="T261" s="6" t="e">
        <f aca="false">SUM(R261-P261)</f>
        <v>#VALUE!</v>
      </c>
      <c r="V261" s="6" t="e">
        <f aca="false">SUM(N261-T261)</f>
        <v>#VALUE!</v>
      </c>
      <c r="X261" s="7"/>
    </row>
    <row r="262" customFormat="false" ht="13.8" hidden="false" customHeight="false" outlineLevel="0" collapsed="false">
      <c r="B262" s="0" t="str">
        <f aca="false">IFERROR(__xludf.dummyfunction("""COMPUTED_VALUE"""),"")</f>
        <v/>
      </c>
      <c r="D262" s="0" t="str">
        <f aca="false">IFERROR(__xludf.dummyfunction("""COMPUTED_VALUE"""),"")</f>
        <v/>
      </c>
      <c r="F262" s="0" t="str">
        <f aca="false">IFERROR(__xludf.dummyfunction("""COMPUTED_VALUE"""),"")</f>
        <v/>
      </c>
      <c r="H262" s="0" t="str">
        <f aca="false">IFERROR(__xludf.dummyfunction("""COMPUTED_VALUE"""),"")</f>
        <v/>
      </c>
      <c r="J262" s="0" t="str">
        <f aca="false">IFERROR(__xludf.dummyfunction("""COMPUTED_VALUE"""),"")</f>
        <v/>
      </c>
      <c r="L262" s="0" t="str">
        <f aca="false">IFERROR(__xludf.dummyfunction("""COMPUTED_VALUE"""),"")</f>
        <v/>
      </c>
      <c r="N262" s="6" t="e">
        <f aca="false">SUM(L262-J262)</f>
        <v>#VALUE!</v>
      </c>
      <c r="P262" s="0" t="str">
        <f aca="false">IFERROR(__xludf.dummyfunction("""COMPUTED_VALUE"""),"")</f>
        <v/>
      </c>
      <c r="R262" s="0" t="str">
        <f aca="false">IFERROR(__xludf.dummyfunction("""COMPUTED_VALUE"""),"")</f>
        <v/>
      </c>
      <c r="T262" s="6" t="e">
        <f aca="false">SUM(R262-P262)</f>
        <v>#VALUE!</v>
      </c>
      <c r="V262" s="6" t="e">
        <f aca="false">SUM(N262-T262)</f>
        <v>#VALUE!</v>
      </c>
      <c r="X262" s="7"/>
    </row>
    <row r="263" customFormat="false" ht="13.8" hidden="false" customHeight="false" outlineLevel="0" collapsed="false">
      <c r="B263" s="0" t="str">
        <f aca="false">IFERROR(__xludf.dummyfunction("""COMPUTED_VALUE"""),"")</f>
        <v/>
      </c>
      <c r="D263" s="0" t="str">
        <f aca="false">IFERROR(__xludf.dummyfunction("""COMPUTED_VALUE"""),"")</f>
        <v/>
      </c>
      <c r="F263" s="0" t="str">
        <f aca="false">IFERROR(__xludf.dummyfunction("""COMPUTED_VALUE"""),"")</f>
        <v/>
      </c>
      <c r="H263" s="0" t="str">
        <f aca="false">IFERROR(__xludf.dummyfunction("""COMPUTED_VALUE"""),"")</f>
        <v/>
      </c>
      <c r="J263" s="0" t="str">
        <f aca="false">IFERROR(__xludf.dummyfunction("""COMPUTED_VALUE"""),"")</f>
        <v/>
      </c>
      <c r="L263" s="0" t="str">
        <f aca="false">IFERROR(__xludf.dummyfunction("""COMPUTED_VALUE"""),"")</f>
        <v/>
      </c>
      <c r="N263" s="6" t="e">
        <f aca="false">SUM(L263-J263)</f>
        <v>#VALUE!</v>
      </c>
      <c r="P263" s="0" t="str">
        <f aca="false">IFERROR(__xludf.dummyfunction("""COMPUTED_VALUE"""),"")</f>
        <v/>
      </c>
      <c r="R263" s="0" t="str">
        <f aca="false">IFERROR(__xludf.dummyfunction("""COMPUTED_VALUE"""),"")</f>
        <v/>
      </c>
      <c r="T263" s="6" t="e">
        <f aca="false">SUM(R263-P263)</f>
        <v>#VALUE!</v>
      </c>
      <c r="V263" s="6" t="e">
        <f aca="false">SUM(N263-T263)</f>
        <v>#VALUE!</v>
      </c>
      <c r="X263" s="7"/>
    </row>
    <row r="264" customFormat="false" ht="13.8" hidden="false" customHeight="false" outlineLevel="0" collapsed="false">
      <c r="B264" s="0" t="str">
        <f aca="false">IFERROR(__xludf.dummyfunction("""COMPUTED_VALUE"""),"")</f>
        <v/>
      </c>
      <c r="D264" s="0" t="str">
        <f aca="false">IFERROR(__xludf.dummyfunction("""COMPUTED_VALUE"""),"")</f>
        <v/>
      </c>
      <c r="F264" s="0" t="str">
        <f aca="false">IFERROR(__xludf.dummyfunction("""COMPUTED_VALUE"""),"")</f>
        <v/>
      </c>
      <c r="H264" s="0" t="str">
        <f aca="false">IFERROR(__xludf.dummyfunction("""COMPUTED_VALUE"""),"")</f>
        <v/>
      </c>
      <c r="J264" s="0" t="str">
        <f aca="false">IFERROR(__xludf.dummyfunction("""COMPUTED_VALUE"""),"")</f>
        <v/>
      </c>
      <c r="L264" s="0" t="str">
        <f aca="false">IFERROR(__xludf.dummyfunction("""COMPUTED_VALUE"""),"")</f>
        <v/>
      </c>
      <c r="N264" s="6" t="e">
        <f aca="false">SUM(L264-J264)</f>
        <v>#VALUE!</v>
      </c>
      <c r="P264" s="0" t="str">
        <f aca="false">IFERROR(__xludf.dummyfunction("""COMPUTED_VALUE"""),"")</f>
        <v/>
      </c>
      <c r="R264" s="0" t="str">
        <f aca="false">IFERROR(__xludf.dummyfunction("""COMPUTED_VALUE"""),"")</f>
        <v/>
      </c>
      <c r="T264" s="6" t="e">
        <f aca="false">SUM(R264-P264)</f>
        <v>#VALUE!</v>
      </c>
      <c r="V264" s="6" t="e">
        <f aca="false">SUM(N264-T264)</f>
        <v>#VALUE!</v>
      </c>
      <c r="X264" s="7"/>
    </row>
    <row r="265" customFormat="false" ht="13.8" hidden="false" customHeight="false" outlineLevel="0" collapsed="false">
      <c r="B265" s="0" t="str">
        <f aca="false">IFERROR(__xludf.dummyfunction("""COMPUTED_VALUE"""),"")</f>
        <v/>
      </c>
      <c r="D265" s="0" t="str">
        <f aca="false">IFERROR(__xludf.dummyfunction("""COMPUTED_VALUE"""),"")</f>
        <v/>
      </c>
      <c r="F265" s="0" t="str">
        <f aca="false">IFERROR(__xludf.dummyfunction("""COMPUTED_VALUE"""),"")</f>
        <v/>
      </c>
      <c r="H265" s="0" t="str">
        <f aca="false">IFERROR(__xludf.dummyfunction("""COMPUTED_VALUE"""),"")</f>
        <v/>
      </c>
      <c r="J265" s="0" t="str">
        <f aca="false">IFERROR(__xludf.dummyfunction("""COMPUTED_VALUE"""),"")</f>
        <v/>
      </c>
      <c r="L265" s="0" t="str">
        <f aca="false">IFERROR(__xludf.dummyfunction("""COMPUTED_VALUE"""),"")</f>
        <v/>
      </c>
      <c r="N265" s="6" t="e">
        <f aca="false">SUM(L265-J265)</f>
        <v>#VALUE!</v>
      </c>
      <c r="P265" s="0" t="str">
        <f aca="false">IFERROR(__xludf.dummyfunction("""COMPUTED_VALUE"""),"")</f>
        <v/>
      </c>
      <c r="R265" s="0" t="str">
        <f aca="false">IFERROR(__xludf.dummyfunction("""COMPUTED_VALUE"""),"")</f>
        <v/>
      </c>
      <c r="T265" s="6" t="e">
        <f aca="false">SUM(R265-P265)</f>
        <v>#VALUE!</v>
      </c>
      <c r="V265" s="6" t="e">
        <f aca="false">SUM(N265-T265)</f>
        <v>#VALUE!</v>
      </c>
      <c r="X265" s="7"/>
    </row>
    <row r="266" customFormat="false" ht="13.8" hidden="false" customHeight="false" outlineLevel="0" collapsed="false">
      <c r="B266" s="0" t="str">
        <f aca="false">IFERROR(__xludf.dummyfunction("""COMPUTED_VALUE"""),"")</f>
        <v/>
      </c>
      <c r="D266" s="0" t="str">
        <f aca="false">IFERROR(__xludf.dummyfunction("""COMPUTED_VALUE"""),"")</f>
        <v/>
      </c>
      <c r="F266" s="0" t="str">
        <f aca="false">IFERROR(__xludf.dummyfunction("""COMPUTED_VALUE"""),"")</f>
        <v/>
      </c>
      <c r="H266" s="0" t="str">
        <f aca="false">IFERROR(__xludf.dummyfunction("""COMPUTED_VALUE"""),"")</f>
        <v/>
      </c>
      <c r="J266" s="0" t="str">
        <f aca="false">IFERROR(__xludf.dummyfunction("""COMPUTED_VALUE"""),"")</f>
        <v/>
      </c>
      <c r="L266" s="0" t="str">
        <f aca="false">IFERROR(__xludf.dummyfunction("""COMPUTED_VALUE"""),"")</f>
        <v/>
      </c>
      <c r="N266" s="6" t="e">
        <f aca="false">SUM(L266-J266)</f>
        <v>#VALUE!</v>
      </c>
      <c r="P266" s="0" t="str">
        <f aca="false">IFERROR(__xludf.dummyfunction("""COMPUTED_VALUE"""),"")</f>
        <v/>
      </c>
      <c r="R266" s="0" t="str">
        <f aca="false">IFERROR(__xludf.dummyfunction("""COMPUTED_VALUE"""),"")</f>
        <v/>
      </c>
      <c r="T266" s="6" t="e">
        <f aca="false">SUM(R266-P266)</f>
        <v>#VALUE!</v>
      </c>
      <c r="V266" s="6" t="e">
        <f aca="false">SUM(N266-T266)</f>
        <v>#VALUE!</v>
      </c>
      <c r="X266" s="7"/>
    </row>
    <row r="267" customFormat="false" ht="13.8" hidden="false" customHeight="false" outlineLevel="0" collapsed="false">
      <c r="B267" s="0" t="str">
        <f aca="false">IFERROR(__xludf.dummyfunction("""COMPUTED_VALUE"""),"")</f>
        <v/>
      </c>
      <c r="D267" s="0" t="str">
        <f aca="false">IFERROR(__xludf.dummyfunction("""COMPUTED_VALUE"""),"")</f>
        <v/>
      </c>
      <c r="F267" s="0" t="str">
        <f aca="false">IFERROR(__xludf.dummyfunction("""COMPUTED_VALUE"""),"")</f>
        <v/>
      </c>
      <c r="H267" s="0" t="str">
        <f aca="false">IFERROR(__xludf.dummyfunction("""COMPUTED_VALUE"""),"")</f>
        <v/>
      </c>
      <c r="J267" s="0" t="str">
        <f aca="false">IFERROR(__xludf.dummyfunction("""COMPUTED_VALUE"""),"")</f>
        <v/>
      </c>
      <c r="L267" s="0" t="str">
        <f aca="false">IFERROR(__xludf.dummyfunction("""COMPUTED_VALUE"""),"")</f>
        <v/>
      </c>
      <c r="N267" s="6" t="e">
        <f aca="false">SUM(L267-J267)</f>
        <v>#VALUE!</v>
      </c>
      <c r="P267" s="0" t="str">
        <f aca="false">IFERROR(__xludf.dummyfunction("""COMPUTED_VALUE"""),"")</f>
        <v/>
      </c>
      <c r="R267" s="0" t="str">
        <f aca="false">IFERROR(__xludf.dummyfunction("""COMPUTED_VALUE"""),"")</f>
        <v/>
      </c>
      <c r="T267" s="6" t="e">
        <f aca="false">SUM(R267-P267)</f>
        <v>#VALUE!</v>
      </c>
      <c r="V267" s="6" t="e">
        <f aca="false">SUM(N267-T267)</f>
        <v>#VALUE!</v>
      </c>
      <c r="X267" s="7"/>
    </row>
    <row r="268" customFormat="false" ht="13.8" hidden="false" customHeight="false" outlineLevel="0" collapsed="false">
      <c r="B268" s="0" t="str">
        <f aca="false">IFERROR(__xludf.dummyfunction("""COMPUTED_VALUE"""),"")</f>
        <v/>
      </c>
      <c r="D268" s="0" t="str">
        <f aca="false">IFERROR(__xludf.dummyfunction("""COMPUTED_VALUE"""),"")</f>
        <v/>
      </c>
      <c r="F268" s="0" t="str">
        <f aca="false">IFERROR(__xludf.dummyfunction("""COMPUTED_VALUE"""),"")</f>
        <v/>
      </c>
      <c r="H268" s="0" t="str">
        <f aca="false">IFERROR(__xludf.dummyfunction("""COMPUTED_VALUE"""),"")</f>
        <v/>
      </c>
      <c r="J268" s="0" t="str">
        <f aca="false">IFERROR(__xludf.dummyfunction("""COMPUTED_VALUE"""),"")</f>
        <v/>
      </c>
      <c r="L268" s="0" t="str">
        <f aca="false">IFERROR(__xludf.dummyfunction("""COMPUTED_VALUE"""),"")</f>
        <v/>
      </c>
      <c r="N268" s="6" t="e">
        <f aca="false">SUM(L268-J268)</f>
        <v>#VALUE!</v>
      </c>
      <c r="P268" s="0" t="str">
        <f aca="false">IFERROR(__xludf.dummyfunction("""COMPUTED_VALUE"""),"")</f>
        <v/>
      </c>
      <c r="R268" s="0" t="str">
        <f aca="false">IFERROR(__xludf.dummyfunction("""COMPUTED_VALUE"""),"")</f>
        <v/>
      </c>
      <c r="T268" s="6" t="e">
        <f aca="false">SUM(R268-P268)</f>
        <v>#VALUE!</v>
      </c>
      <c r="V268" s="6" t="e">
        <f aca="false">SUM(N268-T268)</f>
        <v>#VALUE!</v>
      </c>
      <c r="X268" s="7"/>
    </row>
    <row r="269" customFormat="false" ht="13.8" hidden="false" customHeight="false" outlineLevel="0" collapsed="false">
      <c r="B269" s="0" t="str">
        <f aca="false">IFERROR(__xludf.dummyfunction("""COMPUTED_VALUE"""),"")</f>
        <v/>
      </c>
      <c r="D269" s="0" t="str">
        <f aca="false">IFERROR(__xludf.dummyfunction("""COMPUTED_VALUE"""),"")</f>
        <v/>
      </c>
      <c r="F269" s="0" t="str">
        <f aca="false">IFERROR(__xludf.dummyfunction("""COMPUTED_VALUE"""),"")</f>
        <v/>
      </c>
      <c r="H269" s="0" t="str">
        <f aca="false">IFERROR(__xludf.dummyfunction("""COMPUTED_VALUE"""),"")</f>
        <v/>
      </c>
      <c r="J269" s="0" t="str">
        <f aca="false">IFERROR(__xludf.dummyfunction("""COMPUTED_VALUE"""),"")</f>
        <v/>
      </c>
      <c r="L269" s="0" t="str">
        <f aca="false">IFERROR(__xludf.dummyfunction("""COMPUTED_VALUE"""),"")</f>
        <v/>
      </c>
      <c r="N269" s="6" t="e">
        <f aca="false">SUM(L269-J269)</f>
        <v>#VALUE!</v>
      </c>
      <c r="P269" s="0" t="str">
        <f aca="false">IFERROR(__xludf.dummyfunction("""COMPUTED_VALUE"""),"")</f>
        <v/>
      </c>
      <c r="R269" s="0" t="str">
        <f aca="false">IFERROR(__xludf.dummyfunction("""COMPUTED_VALUE"""),"")</f>
        <v/>
      </c>
      <c r="T269" s="6" t="e">
        <f aca="false">SUM(R269-P269)</f>
        <v>#VALUE!</v>
      </c>
      <c r="V269" s="6" t="e">
        <f aca="false">SUM(N269-T269)</f>
        <v>#VALUE!</v>
      </c>
      <c r="X269" s="7"/>
    </row>
    <row r="270" customFormat="false" ht="13.8" hidden="false" customHeight="false" outlineLevel="0" collapsed="false">
      <c r="B270" s="0" t="str">
        <f aca="false">IFERROR(__xludf.dummyfunction("""COMPUTED_VALUE"""),"")</f>
        <v/>
      </c>
      <c r="D270" s="0" t="str">
        <f aca="false">IFERROR(__xludf.dummyfunction("""COMPUTED_VALUE"""),"")</f>
        <v/>
      </c>
      <c r="F270" s="0" t="str">
        <f aca="false">IFERROR(__xludf.dummyfunction("""COMPUTED_VALUE"""),"")</f>
        <v/>
      </c>
      <c r="H270" s="0" t="str">
        <f aca="false">IFERROR(__xludf.dummyfunction("""COMPUTED_VALUE"""),"")</f>
        <v/>
      </c>
      <c r="J270" s="0" t="str">
        <f aca="false">IFERROR(__xludf.dummyfunction("""COMPUTED_VALUE"""),"")</f>
        <v/>
      </c>
      <c r="L270" s="0" t="str">
        <f aca="false">IFERROR(__xludf.dummyfunction("""COMPUTED_VALUE"""),"")</f>
        <v/>
      </c>
      <c r="N270" s="6" t="e">
        <f aca="false">SUM(L270-J270)</f>
        <v>#VALUE!</v>
      </c>
      <c r="P270" s="0" t="str">
        <f aca="false">IFERROR(__xludf.dummyfunction("""COMPUTED_VALUE"""),"")</f>
        <v/>
      </c>
      <c r="R270" s="0" t="str">
        <f aca="false">IFERROR(__xludf.dummyfunction("""COMPUTED_VALUE"""),"")</f>
        <v/>
      </c>
      <c r="T270" s="6" t="e">
        <f aca="false">SUM(R270-P270)</f>
        <v>#VALUE!</v>
      </c>
      <c r="V270" s="6" t="e">
        <f aca="false">SUM(N270-T270)</f>
        <v>#VALUE!</v>
      </c>
      <c r="X270" s="7"/>
    </row>
    <row r="271" customFormat="false" ht="13.8" hidden="false" customHeight="false" outlineLevel="0" collapsed="false">
      <c r="B271" s="0" t="str">
        <f aca="false">IFERROR(__xludf.dummyfunction("""COMPUTED_VALUE"""),"")</f>
        <v/>
      </c>
      <c r="D271" s="0" t="str">
        <f aca="false">IFERROR(__xludf.dummyfunction("""COMPUTED_VALUE"""),"")</f>
        <v/>
      </c>
      <c r="F271" s="0" t="str">
        <f aca="false">IFERROR(__xludf.dummyfunction("""COMPUTED_VALUE"""),"")</f>
        <v/>
      </c>
      <c r="H271" s="0" t="str">
        <f aca="false">IFERROR(__xludf.dummyfunction("""COMPUTED_VALUE"""),"")</f>
        <v/>
      </c>
      <c r="J271" s="0" t="str">
        <f aca="false">IFERROR(__xludf.dummyfunction("""COMPUTED_VALUE"""),"")</f>
        <v/>
      </c>
      <c r="L271" s="0" t="str">
        <f aca="false">IFERROR(__xludf.dummyfunction("""COMPUTED_VALUE"""),"")</f>
        <v/>
      </c>
      <c r="N271" s="6" t="e">
        <f aca="false">SUM(L271-J271)</f>
        <v>#VALUE!</v>
      </c>
      <c r="P271" s="0" t="str">
        <f aca="false">IFERROR(__xludf.dummyfunction("""COMPUTED_VALUE"""),"")</f>
        <v/>
      </c>
      <c r="R271" s="0" t="str">
        <f aca="false">IFERROR(__xludf.dummyfunction("""COMPUTED_VALUE"""),"")</f>
        <v/>
      </c>
      <c r="T271" s="6" t="e">
        <f aca="false">SUM(R271-P271)</f>
        <v>#VALUE!</v>
      </c>
      <c r="V271" s="6" t="e">
        <f aca="false">SUM(N271-T271)</f>
        <v>#VALUE!</v>
      </c>
      <c r="X271" s="7"/>
    </row>
    <row r="272" customFormat="false" ht="13.8" hidden="false" customHeight="false" outlineLevel="0" collapsed="false">
      <c r="B272" s="0" t="str">
        <f aca="false">IFERROR(__xludf.dummyfunction("""COMPUTED_VALUE"""),"")</f>
        <v/>
      </c>
      <c r="D272" s="0" t="str">
        <f aca="false">IFERROR(__xludf.dummyfunction("""COMPUTED_VALUE"""),"")</f>
        <v/>
      </c>
      <c r="F272" s="0" t="str">
        <f aca="false">IFERROR(__xludf.dummyfunction("""COMPUTED_VALUE"""),"")</f>
        <v/>
      </c>
      <c r="H272" s="0" t="str">
        <f aca="false">IFERROR(__xludf.dummyfunction("""COMPUTED_VALUE"""),"")</f>
        <v/>
      </c>
      <c r="J272" s="0" t="str">
        <f aca="false">IFERROR(__xludf.dummyfunction("""COMPUTED_VALUE"""),"")</f>
        <v/>
      </c>
      <c r="L272" s="0" t="str">
        <f aca="false">IFERROR(__xludf.dummyfunction("""COMPUTED_VALUE"""),"")</f>
        <v/>
      </c>
      <c r="N272" s="6" t="e">
        <f aca="false">SUM(L272-J272)</f>
        <v>#VALUE!</v>
      </c>
      <c r="P272" s="0" t="str">
        <f aca="false">IFERROR(__xludf.dummyfunction("""COMPUTED_VALUE"""),"")</f>
        <v/>
      </c>
      <c r="R272" s="0" t="str">
        <f aca="false">IFERROR(__xludf.dummyfunction("""COMPUTED_VALUE"""),"")</f>
        <v/>
      </c>
      <c r="T272" s="6" t="e">
        <f aca="false">SUM(R272-P272)</f>
        <v>#VALUE!</v>
      </c>
      <c r="V272" s="6" t="e">
        <f aca="false">SUM(N272-T272)</f>
        <v>#VALUE!</v>
      </c>
      <c r="X272" s="7"/>
    </row>
    <row r="273" customFormat="false" ht="13.8" hidden="false" customHeight="false" outlineLevel="0" collapsed="false">
      <c r="B273" s="0" t="str">
        <f aca="false">IFERROR(__xludf.dummyfunction("""COMPUTED_VALUE"""),"")</f>
        <v/>
      </c>
      <c r="D273" s="0" t="str">
        <f aca="false">IFERROR(__xludf.dummyfunction("""COMPUTED_VALUE"""),"")</f>
        <v/>
      </c>
      <c r="F273" s="0" t="str">
        <f aca="false">IFERROR(__xludf.dummyfunction("""COMPUTED_VALUE"""),"")</f>
        <v/>
      </c>
      <c r="H273" s="0" t="str">
        <f aca="false">IFERROR(__xludf.dummyfunction("""COMPUTED_VALUE"""),"")</f>
        <v/>
      </c>
      <c r="J273" s="0" t="str">
        <f aca="false">IFERROR(__xludf.dummyfunction("""COMPUTED_VALUE"""),"")</f>
        <v/>
      </c>
      <c r="L273" s="0" t="str">
        <f aca="false">IFERROR(__xludf.dummyfunction("""COMPUTED_VALUE"""),"")</f>
        <v/>
      </c>
      <c r="N273" s="6" t="e">
        <f aca="false">SUM(L273-J273)</f>
        <v>#VALUE!</v>
      </c>
      <c r="P273" s="0" t="str">
        <f aca="false">IFERROR(__xludf.dummyfunction("""COMPUTED_VALUE"""),"")</f>
        <v/>
      </c>
      <c r="R273" s="0" t="str">
        <f aca="false">IFERROR(__xludf.dummyfunction("""COMPUTED_VALUE"""),"")</f>
        <v/>
      </c>
      <c r="T273" s="6" t="e">
        <f aca="false">SUM(R273-P273)</f>
        <v>#VALUE!</v>
      </c>
      <c r="V273" s="6" t="e">
        <f aca="false">SUM(N273-T273)</f>
        <v>#VALUE!</v>
      </c>
      <c r="X273" s="7"/>
    </row>
    <row r="274" customFormat="false" ht="13.8" hidden="false" customHeight="false" outlineLevel="0" collapsed="false">
      <c r="B274" s="0" t="str">
        <f aca="false">IFERROR(__xludf.dummyfunction("""COMPUTED_VALUE"""),"")</f>
        <v/>
      </c>
      <c r="D274" s="0" t="str">
        <f aca="false">IFERROR(__xludf.dummyfunction("""COMPUTED_VALUE"""),"")</f>
        <v/>
      </c>
      <c r="F274" s="0" t="str">
        <f aca="false">IFERROR(__xludf.dummyfunction("""COMPUTED_VALUE"""),"")</f>
        <v/>
      </c>
      <c r="H274" s="0" t="str">
        <f aca="false">IFERROR(__xludf.dummyfunction("""COMPUTED_VALUE"""),"")</f>
        <v/>
      </c>
      <c r="J274" s="0" t="str">
        <f aca="false">IFERROR(__xludf.dummyfunction("""COMPUTED_VALUE"""),"")</f>
        <v/>
      </c>
      <c r="L274" s="0" t="str">
        <f aca="false">IFERROR(__xludf.dummyfunction("""COMPUTED_VALUE"""),"")</f>
        <v/>
      </c>
      <c r="N274" s="6" t="e">
        <f aca="false">SUM(L274-J274)</f>
        <v>#VALUE!</v>
      </c>
      <c r="P274" s="0" t="str">
        <f aca="false">IFERROR(__xludf.dummyfunction("""COMPUTED_VALUE"""),"")</f>
        <v/>
      </c>
      <c r="R274" s="0" t="str">
        <f aca="false">IFERROR(__xludf.dummyfunction("""COMPUTED_VALUE"""),"")</f>
        <v/>
      </c>
      <c r="T274" s="6" t="e">
        <f aca="false">SUM(R274-P274)</f>
        <v>#VALUE!</v>
      </c>
      <c r="V274" s="6" t="e">
        <f aca="false">SUM(N274-T274)</f>
        <v>#VALUE!</v>
      </c>
      <c r="X274" s="7"/>
    </row>
    <row r="275" customFormat="false" ht="13.8" hidden="false" customHeight="false" outlineLevel="0" collapsed="false">
      <c r="B275" s="0" t="str">
        <f aca="false">IFERROR(__xludf.dummyfunction("""COMPUTED_VALUE"""),"")</f>
        <v/>
      </c>
      <c r="D275" s="0" t="str">
        <f aca="false">IFERROR(__xludf.dummyfunction("""COMPUTED_VALUE"""),"")</f>
        <v/>
      </c>
      <c r="F275" s="0" t="str">
        <f aca="false">IFERROR(__xludf.dummyfunction("""COMPUTED_VALUE"""),"")</f>
        <v/>
      </c>
      <c r="H275" s="0" t="str">
        <f aca="false">IFERROR(__xludf.dummyfunction("""COMPUTED_VALUE"""),"")</f>
        <v/>
      </c>
      <c r="J275" s="0" t="str">
        <f aca="false">IFERROR(__xludf.dummyfunction("""COMPUTED_VALUE"""),"")</f>
        <v/>
      </c>
      <c r="L275" s="0" t="str">
        <f aca="false">IFERROR(__xludf.dummyfunction("""COMPUTED_VALUE"""),"")</f>
        <v/>
      </c>
      <c r="N275" s="6" t="e">
        <f aca="false">SUM(L275-J275)</f>
        <v>#VALUE!</v>
      </c>
      <c r="P275" s="0" t="str">
        <f aca="false">IFERROR(__xludf.dummyfunction("""COMPUTED_VALUE"""),"")</f>
        <v/>
      </c>
      <c r="R275" s="0" t="str">
        <f aca="false">IFERROR(__xludf.dummyfunction("""COMPUTED_VALUE"""),"")</f>
        <v/>
      </c>
      <c r="T275" s="6" t="e">
        <f aca="false">SUM(R275-P275)</f>
        <v>#VALUE!</v>
      </c>
      <c r="V275" s="6" t="e">
        <f aca="false">SUM(N275-T275)</f>
        <v>#VALUE!</v>
      </c>
      <c r="X275" s="7"/>
    </row>
    <row r="276" customFormat="false" ht="13.8" hidden="false" customHeight="false" outlineLevel="0" collapsed="false">
      <c r="B276" s="0" t="str">
        <f aca="false">IFERROR(__xludf.dummyfunction("""COMPUTED_VALUE"""),"")</f>
        <v/>
      </c>
      <c r="D276" s="0" t="str">
        <f aca="false">IFERROR(__xludf.dummyfunction("""COMPUTED_VALUE"""),"")</f>
        <v/>
      </c>
      <c r="F276" s="0" t="str">
        <f aca="false">IFERROR(__xludf.dummyfunction("""COMPUTED_VALUE"""),"")</f>
        <v/>
      </c>
      <c r="H276" s="0" t="str">
        <f aca="false">IFERROR(__xludf.dummyfunction("""COMPUTED_VALUE"""),"")</f>
        <v/>
      </c>
      <c r="J276" s="0" t="str">
        <f aca="false">IFERROR(__xludf.dummyfunction("""COMPUTED_VALUE"""),"")</f>
        <v/>
      </c>
      <c r="L276" s="0" t="str">
        <f aca="false">IFERROR(__xludf.dummyfunction("""COMPUTED_VALUE"""),"")</f>
        <v/>
      </c>
      <c r="N276" s="6" t="e">
        <f aca="false">SUM(L276-J276)</f>
        <v>#VALUE!</v>
      </c>
      <c r="P276" s="0" t="str">
        <f aca="false">IFERROR(__xludf.dummyfunction("""COMPUTED_VALUE"""),"")</f>
        <v/>
      </c>
      <c r="R276" s="0" t="str">
        <f aca="false">IFERROR(__xludf.dummyfunction("""COMPUTED_VALUE"""),"")</f>
        <v/>
      </c>
      <c r="T276" s="6" t="e">
        <f aca="false">SUM(R276-P276)</f>
        <v>#VALUE!</v>
      </c>
      <c r="V276" s="6" t="e">
        <f aca="false">SUM(N276-T276)</f>
        <v>#VALUE!</v>
      </c>
      <c r="X276" s="7"/>
    </row>
    <row r="277" customFormat="false" ht="13.8" hidden="false" customHeight="false" outlineLevel="0" collapsed="false">
      <c r="B277" s="0" t="str">
        <f aca="false">IFERROR(__xludf.dummyfunction("""COMPUTED_VALUE"""),"")</f>
        <v/>
      </c>
      <c r="D277" s="0" t="str">
        <f aca="false">IFERROR(__xludf.dummyfunction("""COMPUTED_VALUE"""),"")</f>
        <v/>
      </c>
      <c r="F277" s="0" t="str">
        <f aca="false">IFERROR(__xludf.dummyfunction("""COMPUTED_VALUE"""),"")</f>
        <v/>
      </c>
      <c r="H277" s="0" t="str">
        <f aca="false">IFERROR(__xludf.dummyfunction("""COMPUTED_VALUE"""),"")</f>
        <v/>
      </c>
      <c r="J277" s="0" t="str">
        <f aca="false">IFERROR(__xludf.dummyfunction("""COMPUTED_VALUE"""),"")</f>
        <v/>
      </c>
      <c r="L277" s="0" t="str">
        <f aca="false">IFERROR(__xludf.dummyfunction("""COMPUTED_VALUE"""),"")</f>
        <v/>
      </c>
      <c r="N277" s="6" t="e">
        <f aca="false">SUM(L277-J277)</f>
        <v>#VALUE!</v>
      </c>
      <c r="P277" s="0" t="str">
        <f aca="false">IFERROR(__xludf.dummyfunction("""COMPUTED_VALUE"""),"")</f>
        <v/>
      </c>
      <c r="R277" s="0" t="str">
        <f aca="false">IFERROR(__xludf.dummyfunction("""COMPUTED_VALUE"""),"")</f>
        <v/>
      </c>
      <c r="T277" s="6" t="e">
        <f aca="false">SUM(R277-P277)</f>
        <v>#VALUE!</v>
      </c>
      <c r="V277" s="6" t="e">
        <f aca="false">SUM(N277-T277)</f>
        <v>#VALUE!</v>
      </c>
      <c r="X277" s="7"/>
    </row>
    <row r="278" customFormat="false" ht="13.8" hidden="false" customHeight="false" outlineLevel="0" collapsed="false">
      <c r="B278" s="0" t="str">
        <f aca="false">IFERROR(__xludf.dummyfunction("""COMPUTED_VALUE"""),"")</f>
        <v/>
      </c>
      <c r="D278" s="0" t="str">
        <f aca="false">IFERROR(__xludf.dummyfunction("""COMPUTED_VALUE"""),"")</f>
        <v/>
      </c>
      <c r="F278" s="0" t="str">
        <f aca="false">IFERROR(__xludf.dummyfunction("""COMPUTED_VALUE"""),"")</f>
        <v/>
      </c>
      <c r="H278" s="0" t="str">
        <f aca="false">IFERROR(__xludf.dummyfunction("""COMPUTED_VALUE"""),"")</f>
        <v/>
      </c>
      <c r="J278" s="0" t="str">
        <f aca="false">IFERROR(__xludf.dummyfunction("""COMPUTED_VALUE"""),"")</f>
        <v/>
      </c>
      <c r="L278" s="0" t="str">
        <f aca="false">IFERROR(__xludf.dummyfunction("""COMPUTED_VALUE"""),"")</f>
        <v/>
      </c>
      <c r="N278" s="6" t="e">
        <f aca="false">SUM(L278-J278)</f>
        <v>#VALUE!</v>
      </c>
      <c r="P278" s="0" t="str">
        <f aca="false">IFERROR(__xludf.dummyfunction("""COMPUTED_VALUE"""),"")</f>
        <v/>
      </c>
      <c r="R278" s="0" t="str">
        <f aca="false">IFERROR(__xludf.dummyfunction("""COMPUTED_VALUE"""),"")</f>
        <v/>
      </c>
      <c r="T278" s="6" t="e">
        <f aca="false">SUM(R278-P278)</f>
        <v>#VALUE!</v>
      </c>
      <c r="V278" s="6" t="e">
        <f aca="false">SUM(N278-T278)</f>
        <v>#VALUE!</v>
      </c>
      <c r="X278" s="7"/>
    </row>
    <row r="279" customFormat="false" ht="13.8" hidden="false" customHeight="false" outlineLevel="0" collapsed="false">
      <c r="B279" s="0" t="str">
        <f aca="false">IFERROR(__xludf.dummyfunction("""COMPUTED_VALUE"""),"")</f>
        <v/>
      </c>
      <c r="D279" s="0" t="str">
        <f aca="false">IFERROR(__xludf.dummyfunction("""COMPUTED_VALUE"""),"")</f>
        <v/>
      </c>
      <c r="F279" s="0" t="str">
        <f aca="false">IFERROR(__xludf.dummyfunction("""COMPUTED_VALUE"""),"")</f>
        <v/>
      </c>
      <c r="H279" s="0" t="str">
        <f aca="false">IFERROR(__xludf.dummyfunction("""COMPUTED_VALUE"""),"")</f>
        <v/>
      </c>
      <c r="J279" s="0" t="str">
        <f aca="false">IFERROR(__xludf.dummyfunction("""COMPUTED_VALUE"""),"")</f>
        <v/>
      </c>
      <c r="L279" s="0" t="str">
        <f aca="false">IFERROR(__xludf.dummyfunction("""COMPUTED_VALUE"""),"")</f>
        <v/>
      </c>
      <c r="N279" s="6" t="e">
        <f aca="false">SUM(L279-J279)</f>
        <v>#VALUE!</v>
      </c>
      <c r="P279" s="0" t="str">
        <f aca="false">IFERROR(__xludf.dummyfunction("""COMPUTED_VALUE"""),"")</f>
        <v/>
      </c>
      <c r="R279" s="0" t="str">
        <f aca="false">IFERROR(__xludf.dummyfunction("""COMPUTED_VALUE"""),"")</f>
        <v/>
      </c>
      <c r="T279" s="6" t="e">
        <f aca="false">SUM(R279-P279)</f>
        <v>#VALUE!</v>
      </c>
      <c r="V279" s="6" t="e">
        <f aca="false">SUM(N279-T279)</f>
        <v>#VALUE!</v>
      </c>
      <c r="X279" s="7"/>
    </row>
    <row r="280" customFormat="false" ht="13.8" hidden="false" customHeight="false" outlineLevel="0" collapsed="false">
      <c r="B280" s="0" t="str">
        <f aca="false">IFERROR(__xludf.dummyfunction("""COMPUTED_VALUE"""),"")</f>
        <v/>
      </c>
      <c r="D280" s="0" t="str">
        <f aca="false">IFERROR(__xludf.dummyfunction("""COMPUTED_VALUE"""),"")</f>
        <v/>
      </c>
      <c r="F280" s="0" t="str">
        <f aca="false">IFERROR(__xludf.dummyfunction("""COMPUTED_VALUE"""),"")</f>
        <v/>
      </c>
      <c r="H280" s="0" t="str">
        <f aca="false">IFERROR(__xludf.dummyfunction("""COMPUTED_VALUE"""),"")</f>
        <v/>
      </c>
      <c r="J280" s="0" t="str">
        <f aca="false">IFERROR(__xludf.dummyfunction("""COMPUTED_VALUE"""),"")</f>
        <v/>
      </c>
      <c r="L280" s="0" t="str">
        <f aca="false">IFERROR(__xludf.dummyfunction("""COMPUTED_VALUE"""),"")</f>
        <v/>
      </c>
      <c r="N280" s="6" t="e">
        <f aca="false">SUM(L280-J280)</f>
        <v>#VALUE!</v>
      </c>
      <c r="P280" s="0" t="str">
        <f aca="false">IFERROR(__xludf.dummyfunction("""COMPUTED_VALUE"""),"")</f>
        <v/>
      </c>
      <c r="R280" s="0" t="str">
        <f aca="false">IFERROR(__xludf.dummyfunction("""COMPUTED_VALUE"""),"")</f>
        <v/>
      </c>
      <c r="T280" s="6" t="e">
        <f aca="false">SUM(R280-P280)</f>
        <v>#VALUE!</v>
      </c>
      <c r="V280" s="6" t="e">
        <f aca="false">SUM(N280-T280)</f>
        <v>#VALUE!</v>
      </c>
      <c r="X280" s="7"/>
    </row>
    <row r="281" customFormat="false" ht="13.8" hidden="false" customHeight="false" outlineLevel="0" collapsed="false">
      <c r="B281" s="0" t="str">
        <f aca="false">IFERROR(__xludf.dummyfunction("""COMPUTED_VALUE"""),"")</f>
        <v/>
      </c>
      <c r="D281" s="0" t="str">
        <f aca="false">IFERROR(__xludf.dummyfunction("""COMPUTED_VALUE"""),"")</f>
        <v/>
      </c>
      <c r="F281" s="0" t="str">
        <f aca="false">IFERROR(__xludf.dummyfunction("""COMPUTED_VALUE"""),"")</f>
        <v/>
      </c>
      <c r="H281" s="0" t="str">
        <f aca="false">IFERROR(__xludf.dummyfunction("""COMPUTED_VALUE"""),"")</f>
        <v/>
      </c>
      <c r="J281" s="0" t="str">
        <f aca="false">IFERROR(__xludf.dummyfunction("""COMPUTED_VALUE"""),"")</f>
        <v/>
      </c>
      <c r="L281" s="0" t="str">
        <f aca="false">IFERROR(__xludf.dummyfunction("""COMPUTED_VALUE"""),"")</f>
        <v/>
      </c>
      <c r="N281" s="6" t="e">
        <f aca="false">SUM(L281-J281)</f>
        <v>#VALUE!</v>
      </c>
      <c r="P281" s="0" t="str">
        <f aca="false">IFERROR(__xludf.dummyfunction("""COMPUTED_VALUE"""),"")</f>
        <v/>
      </c>
      <c r="R281" s="0" t="str">
        <f aca="false">IFERROR(__xludf.dummyfunction("""COMPUTED_VALUE"""),"")</f>
        <v/>
      </c>
      <c r="T281" s="6" t="e">
        <f aca="false">SUM(R281-P281)</f>
        <v>#VALUE!</v>
      </c>
      <c r="V281" s="6" t="e">
        <f aca="false">SUM(N281-T281)</f>
        <v>#VALUE!</v>
      </c>
      <c r="X281" s="7"/>
    </row>
    <row r="282" customFormat="false" ht="13.8" hidden="false" customHeight="false" outlineLevel="0" collapsed="false">
      <c r="B282" s="0" t="str">
        <f aca="false">IFERROR(__xludf.dummyfunction("""COMPUTED_VALUE"""),"")</f>
        <v/>
      </c>
      <c r="D282" s="0" t="str">
        <f aca="false">IFERROR(__xludf.dummyfunction("""COMPUTED_VALUE"""),"")</f>
        <v/>
      </c>
      <c r="F282" s="0" t="str">
        <f aca="false">IFERROR(__xludf.dummyfunction("""COMPUTED_VALUE"""),"")</f>
        <v/>
      </c>
      <c r="H282" s="0" t="str">
        <f aca="false">IFERROR(__xludf.dummyfunction("""COMPUTED_VALUE"""),"")</f>
        <v/>
      </c>
      <c r="J282" s="0" t="str">
        <f aca="false">IFERROR(__xludf.dummyfunction("""COMPUTED_VALUE"""),"")</f>
        <v/>
      </c>
      <c r="L282" s="0" t="str">
        <f aca="false">IFERROR(__xludf.dummyfunction("""COMPUTED_VALUE"""),"")</f>
        <v/>
      </c>
      <c r="N282" s="6" t="e">
        <f aca="false">SUM(L282-J282)</f>
        <v>#VALUE!</v>
      </c>
      <c r="P282" s="0" t="str">
        <f aca="false">IFERROR(__xludf.dummyfunction("""COMPUTED_VALUE"""),"")</f>
        <v/>
      </c>
      <c r="R282" s="0" t="str">
        <f aca="false">IFERROR(__xludf.dummyfunction("""COMPUTED_VALUE"""),"")</f>
        <v/>
      </c>
      <c r="T282" s="6" t="e">
        <f aca="false">SUM(R282-P282)</f>
        <v>#VALUE!</v>
      </c>
      <c r="V282" s="6" t="e">
        <f aca="false">SUM(N282-T282)</f>
        <v>#VALUE!</v>
      </c>
      <c r="X282" s="7"/>
    </row>
    <row r="283" customFormat="false" ht="13.8" hidden="false" customHeight="false" outlineLevel="0" collapsed="false">
      <c r="B283" s="0" t="str">
        <f aca="false">IFERROR(__xludf.dummyfunction("""COMPUTED_VALUE"""),"")</f>
        <v/>
      </c>
      <c r="D283" s="0" t="str">
        <f aca="false">IFERROR(__xludf.dummyfunction("""COMPUTED_VALUE"""),"")</f>
        <v/>
      </c>
      <c r="F283" s="0" t="str">
        <f aca="false">IFERROR(__xludf.dummyfunction("""COMPUTED_VALUE"""),"")</f>
        <v/>
      </c>
      <c r="H283" s="0" t="str">
        <f aca="false">IFERROR(__xludf.dummyfunction("""COMPUTED_VALUE"""),"")</f>
        <v/>
      </c>
      <c r="J283" s="0" t="str">
        <f aca="false">IFERROR(__xludf.dummyfunction("""COMPUTED_VALUE"""),"")</f>
        <v/>
      </c>
      <c r="L283" s="0" t="str">
        <f aca="false">IFERROR(__xludf.dummyfunction("""COMPUTED_VALUE"""),"")</f>
        <v/>
      </c>
      <c r="N283" s="6" t="e">
        <f aca="false">SUM(L283-J283)</f>
        <v>#VALUE!</v>
      </c>
      <c r="P283" s="0" t="str">
        <f aca="false">IFERROR(__xludf.dummyfunction("""COMPUTED_VALUE"""),"")</f>
        <v/>
      </c>
      <c r="R283" s="0" t="str">
        <f aca="false">IFERROR(__xludf.dummyfunction("""COMPUTED_VALUE"""),"")</f>
        <v/>
      </c>
      <c r="T283" s="6" t="e">
        <f aca="false">SUM(R283-P283)</f>
        <v>#VALUE!</v>
      </c>
      <c r="V283" s="6" t="e">
        <f aca="false">SUM(N283-T283)</f>
        <v>#VALUE!</v>
      </c>
      <c r="X283" s="7"/>
    </row>
    <row r="284" customFormat="false" ht="13.8" hidden="false" customHeight="false" outlineLevel="0" collapsed="false">
      <c r="B284" s="0" t="str">
        <f aca="false">IFERROR(__xludf.dummyfunction("""COMPUTED_VALUE"""),"")</f>
        <v/>
      </c>
      <c r="D284" s="0" t="str">
        <f aca="false">IFERROR(__xludf.dummyfunction("""COMPUTED_VALUE"""),"")</f>
        <v/>
      </c>
      <c r="F284" s="0" t="str">
        <f aca="false">IFERROR(__xludf.dummyfunction("""COMPUTED_VALUE"""),"")</f>
        <v/>
      </c>
      <c r="H284" s="0" t="str">
        <f aca="false">IFERROR(__xludf.dummyfunction("""COMPUTED_VALUE"""),"")</f>
        <v/>
      </c>
      <c r="J284" s="0" t="str">
        <f aca="false">IFERROR(__xludf.dummyfunction("""COMPUTED_VALUE"""),"")</f>
        <v/>
      </c>
      <c r="L284" s="0" t="str">
        <f aca="false">IFERROR(__xludf.dummyfunction("""COMPUTED_VALUE"""),"")</f>
        <v/>
      </c>
      <c r="N284" s="6" t="e">
        <f aca="false">SUM(L284-J284)</f>
        <v>#VALUE!</v>
      </c>
      <c r="P284" s="0" t="str">
        <f aca="false">IFERROR(__xludf.dummyfunction("""COMPUTED_VALUE"""),"")</f>
        <v/>
      </c>
      <c r="R284" s="0" t="str">
        <f aca="false">IFERROR(__xludf.dummyfunction("""COMPUTED_VALUE"""),"")</f>
        <v/>
      </c>
      <c r="T284" s="6" t="e">
        <f aca="false">SUM(R284-P284)</f>
        <v>#VALUE!</v>
      </c>
      <c r="V284" s="6" t="e">
        <f aca="false">SUM(N284-T284)</f>
        <v>#VALUE!</v>
      </c>
      <c r="X284" s="7"/>
    </row>
    <row r="285" customFormat="false" ht="13.8" hidden="false" customHeight="false" outlineLevel="0" collapsed="false">
      <c r="B285" s="0" t="str">
        <f aca="false">IFERROR(__xludf.dummyfunction("""COMPUTED_VALUE"""),"")</f>
        <v/>
      </c>
      <c r="D285" s="0" t="str">
        <f aca="false">IFERROR(__xludf.dummyfunction("""COMPUTED_VALUE"""),"")</f>
        <v/>
      </c>
      <c r="F285" s="0" t="str">
        <f aca="false">IFERROR(__xludf.dummyfunction("""COMPUTED_VALUE"""),"")</f>
        <v/>
      </c>
      <c r="H285" s="0" t="str">
        <f aca="false">IFERROR(__xludf.dummyfunction("""COMPUTED_VALUE"""),"")</f>
        <v/>
      </c>
      <c r="J285" s="0" t="str">
        <f aca="false">IFERROR(__xludf.dummyfunction("""COMPUTED_VALUE"""),"")</f>
        <v/>
      </c>
      <c r="L285" s="0" t="str">
        <f aca="false">IFERROR(__xludf.dummyfunction("""COMPUTED_VALUE"""),"")</f>
        <v/>
      </c>
      <c r="N285" s="6" t="e">
        <f aca="false">SUM(L285-J285)</f>
        <v>#VALUE!</v>
      </c>
      <c r="P285" s="0" t="str">
        <f aca="false">IFERROR(__xludf.dummyfunction("""COMPUTED_VALUE"""),"")</f>
        <v/>
      </c>
      <c r="R285" s="0" t="str">
        <f aca="false">IFERROR(__xludf.dummyfunction("""COMPUTED_VALUE"""),"")</f>
        <v/>
      </c>
      <c r="T285" s="6" t="e">
        <f aca="false">SUM(R285-P285)</f>
        <v>#VALUE!</v>
      </c>
      <c r="V285" s="6" t="e">
        <f aca="false">SUM(N285-T285)</f>
        <v>#VALUE!</v>
      </c>
      <c r="X285" s="7"/>
    </row>
    <row r="286" customFormat="false" ht="13.8" hidden="false" customHeight="false" outlineLevel="0" collapsed="false">
      <c r="B286" s="0" t="str">
        <f aca="false">IFERROR(__xludf.dummyfunction("""COMPUTED_VALUE"""),"")</f>
        <v/>
      </c>
      <c r="D286" s="0" t="str">
        <f aca="false">IFERROR(__xludf.dummyfunction("""COMPUTED_VALUE"""),"")</f>
        <v/>
      </c>
      <c r="F286" s="0" t="str">
        <f aca="false">IFERROR(__xludf.dummyfunction("""COMPUTED_VALUE"""),"")</f>
        <v/>
      </c>
      <c r="H286" s="0" t="str">
        <f aca="false">IFERROR(__xludf.dummyfunction("""COMPUTED_VALUE"""),"")</f>
        <v/>
      </c>
      <c r="J286" s="0" t="str">
        <f aca="false">IFERROR(__xludf.dummyfunction("""COMPUTED_VALUE"""),"")</f>
        <v/>
      </c>
      <c r="L286" s="0" t="str">
        <f aca="false">IFERROR(__xludf.dummyfunction("""COMPUTED_VALUE"""),"")</f>
        <v/>
      </c>
      <c r="N286" s="6" t="e">
        <f aca="false">SUM(L286-J286)</f>
        <v>#VALUE!</v>
      </c>
      <c r="P286" s="0" t="str">
        <f aca="false">IFERROR(__xludf.dummyfunction("""COMPUTED_VALUE"""),"")</f>
        <v/>
      </c>
      <c r="R286" s="0" t="str">
        <f aca="false">IFERROR(__xludf.dummyfunction("""COMPUTED_VALUE"""),"")</f>
        <v/>
      </c>
      <c r="T286" s="6" t="e">
        <f aca="false">SUM(R286-P286)</f>
        <v>#VALUE!</v>
      </c>
      <c r="V286" s="6" t="e">
        <f aca="false">SUM(N286-T286)</f>
        <v>#VALUE!</v>
      </c>
      <c r="X286" s="7"/>
    </row>
    <row r="287" customFormat="false" ht="13.8" hidden="false" customHeight="false" outlineLevel="0" collapsed="false">
      <c r="B287" s="0" t="str">
        <f aca="false">IFERROR(__xludf.dummyfunction("""COMPUTED_VALUE"""),"")</f>
        <v/>
      </c>
      <c r="D287" s="0" t="str">
        <f aca="false">IFERROR(__xludf.dummyfunction("""COMPUTED_VALUE"""),"")</f>
        <v/>
      </c>
      <c r="F287" s="0" t="str">
        <f aca="false">IFERROR(__xludf.dummyfunction("""COMPUTED_VALUE"""),"")</f>
        <v/>
      </c>
      <c r="H287" s="0" t="str">
        <f aca="false">IFERROR(__xludf.dummyfunction("""COMPUTED_VALUE"""),"")</f>
        <v/>
      </c>
      <c r="J287" s="0" t="str">
        <f aca="false">IFERROR(__xludf.dummyfunction("""COMPUTED_VALUE"""),"")</f>
        <v/>
      </c>
      <c r="L287" s="0" t="str">
        <f aca="false">IFERROR(__xludf.dummyfunction("""COMPUTED_VALUE"""),"")</f>
        <v/>
      </c>
      <c r="N287" s="6" t="e">
        <f aca="false">SUM(L287-J287)</f>
        <v>#VALUE!</v>
      </c>
      <c r="P287" s="0" t="str">
        <f aca="false">IFERROR(__xludf.dummyfunction("""COMPUTED_VALUE"""),"")</f>
        <v/>
      </c>
      <c r="R287" s="0" t="str">
        <f aca="false">IFERROR(__xludf.dummyfunction("""COMPUTED_VALUE"""),"")</f>
        <v/>
      </c>
      <c r="T287" s="6" t="e">
        <f aca="false">SUM(R287-P287)</f>
        <v>#VALUE!</v>
      </c>
      <c r="V287" s="6" t="e">
        <f aca="false">SUM(N287-T287)</f>
        <v>#VALUE!</v>
      </c>
      <c r="X287" s="7"/>
    </row>
    <row r="288" customFormat="false" ht="13.8" hidden="false" customHeight="false" outlineLevel="0" collapsed="false">
      <c r="B288" s="0" t="str">
        <f aca="false">IFERROR(__xludf.dummyfunction("""COMPUTED_VALUE"""),"")</f>
        <v/>
      </c>
      <c r="D288" s="0" t="str">
        <f aca="false">IFERROR(__xludf.dummyfunction("""COMPUTED_VALUE"""),"")</f>
        <v/>
      </c>
      <c r="F288" s="0" t="str">
        <f aca="false">IFERROR(__xludf.dummyfunction("""COMPUTED_VALUE"""),"")</f>
        <v/>
      </c>
      <c r="H288" s="0" t="str">
        <f aca="false">IFERROR(__xludf.dummyfunction("""COMPUTED_VALUE"""),"")</f>
        <v/>
      </c>
      <c r="J288" s="0" t="str">
        <f aca="false">IFERROR(__xludf.dummyfunction("""COMPUTED_VALUE"""),"")</f>
        <v/>
      </c>
      <c r="L288" s="0" t="str">
        <f aca="false">IFERROR(__xludf.dummyfunction("""COMPUTED_VALUE"""),"")</f>
        <v/>
      </c>
      <c r="N288" s="6" t="e">
        <f aca="false">SUM(L288-J288)</f>
        <v>#VALUE!</v>
      </c>
      <c r="P288" s="0" t="str">
        <f aca="false">IFERROR(__xludf.dummyfunction("""COMPUTED_VALUE"""),"")</f>
        <v/>
      </c>
      <c r="R288" s="0" t="str">
        <f aca="false">IFERROR(__xludf.dummyfunction("""COMPUTED_VALUE"""),"")</f>
        <v/>
      </c>
      <c r="T288" s="6" t="e">
        <f aca="false">SUM(R288-P288)</f>
        <v>#VALUE!</v>
      </c>
      <c r="V288" s="6" t="e">
        <f aca="false">SUM(N288-T288)</f>
        <v>#VALUE!</v>
      </c>
      <c r="X288" s="7"/>
    </row>
    <row r="289" customFormat="false" ht="13.8" hidden="false" customHeight="false" outlineLevel="0" collapsed="false">
      <c r="B289" s="0" t="str">
        <f aca="false">IFERROR(__xludf.dummyfunction("""COMPUTED_VALUE"""),"")</f>
        <v/>
      </c>
      <c r="D289" s="0" t="str">
        <f aca="false">IFERROR(__xludf.dummyfunction("""COMPUTED_VALUE"""),"")</f>
        <v/>
      </c>
      <c r="F289" s="0" t="str">
        <f aca="false">IFERROR(__xludf.dummyfunction("""COMPUTED_VALUE"""),"")</f>
        <v/>
      </c>
      <c r="H289" s="0" t="str">
        <f aca="false">IFERROR(__xludf.dummyfunction("""COMPUTED_VALUE"""),"")</f>
        <v/>
      </c>
      <c r="J289" s="0" t="str">
        <f aca="false">IFERROR(__xludf.dummyfunction("""COMPUTED_VALUE"""),"")</f>
        <v/>
      </c>
      <c r="L289" s="0" t="str">
        <f aca="false">IFERROR(__xludf.dummyfunction("""COMPUTED_VALUE"""),"")</f>
        <v/>
      </c>
      <c r="N289" s="6" t="e">
        <f aca="false">SUM(L289-J289)</f>
        <v>#VALUE!</v>
      </c>
      <c r="P289" s="0" t="str">
        <f aca="false">IFERROR(__xludf.dummyfunction("""COMPUTED_VALUE"""),"")</f>
        <v/>
      </c>
      <c r="R289" s="0" t="str">
        <f aca="false">IFERROR(__xludf.dummyfunction("""COMPUTED_VALUE"""),"")</f>
        <v/>
      </c>
      <c r="T289" s="6" t="e">
        <f aca="false">SUM(R289-P289)</f>
        <v>#VALUE!</v>
      </c>
      <c r="V289" s="6" t="e">
        <f aca="false">SUM(N289-T289)</f>
        <v>#VALUE!</v>
      </c>
      <c r="X289" s="7"/>
    </row>
    <row r="290" customFormat="false" ht="13.8" hidden="false" customHeight="false" outlineLevel="0" collapsed="false">
      <c r="B290" s="0" t="str">
        <f aca="false">IFERROR(__xludf.dummyfunction("""COMPUTED_VALUE"""),"")</f>
        <v/>
      </c>
      <c r="D290" s="0" t="str">
        <f aca="false">IFERROR(__xludf.dummyfunction("""COMPUTED_VALUE"""),"")</f>
        <v/>
      </c>
      <c r="F290" s="0" t="str">
        <f aca="false">IFERROR(__xludf.dummyfunction("""COMPUTED_VALUE"""),"")</f>
        <v/>
      </c>
      <c r="H290" s="0" t="str">
        <f aca="false">IFERROR(__xludf.dummyfunction("""COMPUTED_VALUE"""),"")</f>
        <v/>
      </c>
      <c r="J290" s="0" t="str">
        <f aca="false">IFERROR(__xludf.dummyfunction("""COMPUTED_VALUE"""),"")</f>
        <v/>
      </c>
      <c r="L290" s="0" t="str">
        <f aca="false">IFERROR(__xludf.dummyfunction("""COMPUTED_VALUE"""),"")</f>
        <v/>
      </c>
      <c r="N290" s="6" t="e">
        <f aca="false">SUM(L290-J290)</f>
        <v>#VALUE!</v>
      </c>
      <c r="P290" s="0" t="str">
        <f aca="false">IFERROR(__xludf.dummyfunction("""COMPUTED_VALUE"""),"")</f>
        <v/>
      </c>
      <c r="R290" s="0" t="str">
        <f aca="false">IFERROR(__xludf.dummyfunction("""COMPUTED_VALUE"""),"")</f>
        <v/>
      </c>
      <c r="T290" s="6" t="e">
        <f aca="false">SUM(R290-P290)</f>
        <v>#VALUE!</v>
      </c>
      <c r="V290" s="6" t="e">
        <f aca="false">SUM(N290-T290)</f>
        <v>#VALUE!</v>
      </c>
      <c r="X290" s="7"/>
    </row>
    <row r="291" customFormat="false" ht="13.8" hidden="false" customHeight="false" outlineLevel="0" collapsed="false">
      <c r="B291" s="0" t="str">
        <f aca="false">IFERROR(__xludf.dummyfunction("""COMPUTED_VALUE"""),"")</f>
        <v/>
      </c>
      <c r="D291" s="0" t="str">
        <f aca="false">IFERROR(__xludf.dummyfunction("""COMPUTED_VALUE"""),"")</f>
        <v/>
      </c>
      <c r="F291" s="0" t="str">
        <f aca="false">IFERROR(__xludf.dummyfunction("""COMPUTED_VALUE"""),"")</f>
        <v/>
      </c>
      <c r="H291" s="0" t="str">
        <f aca="false">IFERROR(__xludf.dummyfunction("""COMPUTED_VALUE"""),"")</f>
        <v/>
      </c>
      <c r="J291" s="0" t="str">
        <f aca="false">IFERROR(__xludf.dummyfunction("""COMPUTED_VALUE"""),"")</f>
        <v/>
      </c>
      <c r="L291" s="0" t="str">
        <f aca="false">IFERROR(__xludf.dummyfunction("""COMPUTED_VALUE"""),"")</f>
        <v/>
      </c>
      <c r="N291" s="6" t="e">
        <f aca="false">SUM(L291-J291)</f>
        <v>#VALUE!</v>
      </c>
      <c r="P291" s="0" t="str">
        <f aca="false">IFERROR(__xludf.dummyfunction("""COMPUTED_VALUE"""),"")</f>
        <v/>
      </c>
      <c r="R291" s="0" t="str">
        <f aca="false">IFERROR(__xludf.dummyfunction("""COMPUTED_VALUE"""),"")</f>
        <v/>
      </c>
      <c r="T291" s="6" t="e">
        <f aca="false">SUM(R291-P291)</f>
        <v>#VALUE!</v>
      </c>
      <c r="V291" s="6" t="e">
        <f aca="false">SUM(N291-T291)</f>
        <v>#VALUE!</v>
      </c>
      <c r="X291" s="7"/>
    </row>
    <row r="292" customFormat="false" ht="13.8" hidden="false" customHeight="false" outlineLevel="0" collapsed="false">
      <c r="B292" s="0" t="str">
        <f aca="false">IFERROR(__xludf.dummyfunction("""COMPUTED_VALUE"""),"")</f>
        <v/>
      </c>
      <c r="D292" s="0" t="str">
        <f aca="false">IFERROR(__xludf.dummyfunction("""COMPUTED_VALUE"""),"")</f>
        <v/>
      </c>
      <c r="F292" s="0" t="str">
        <f aca="false">IFERROR(__xludf.dummyfunction("""COMPUTED_VALUE"""),"")</f>
        <v/>
      </c>
      <c r="H292" s="0" t="str">
        <f aca="false">IFERROR(__xludf.dummyfunction("""COMPUTED_VALUE"""),"")</f>
        <v/>
      </c>
      <c r="J292" s="0" t="str">
        <f aca="false">IFERROR(__xludf.dummyfunction("""COMPUTED_VALUE"""),"")</f>
        <v/>
      </c>
      <c r="L292" s="0" t="str">
        <f aca="false">IFERROR(__xludf.dummyfunction("""COMPUTED_VALUE"""),"")</f>
        <v/>
      </c>
      <c r="N292" s="6" t="e">
        <f aca="false">SUM(L292-J292)</f>
        <v>#VALUE!</v>
      </c>
      <c r="P292" s="0" t="str">
        <f aca="false">IFERROR(__xludf.dummyfunction("""COMPUTED_VALUE"""),"")</f>
        <v/>
      </c>
      <c r="R292" s="0" t="str">
        <f aca="false">IFERROR(__xludf.dummyfunction("""COMPUTED_VALUE"""),"")</f>
        <v/>
      </c>
      <c r="T292" s="6" t="e">
        <f aca="false">SUM(R292-P292)</f>
        <v>#VALUE!</v>
      </c>
      <c r="V292" s="6" t="e">
        <f aca="false">SUM(N292-T292)</f>
        <v>#VALUE!</v>
      </c>
      <c r="X292" s="7"/>
    </row>
    <row r="293" customFormat="false" ht="13.8" hidden="false" customHeight="false" outlineLevel="0" collapsed="false">
      <c r="B293" s="0" t="str">
        <f aca="false">IFERROR(__xludf.dummyfunction("""COMPUTED_VALUE"""),"")</f>
        <v/>
      </c>
      <c r="D293" s="0" t="str">
        <f aca="false">IFERROR(__xludf.dummyfunction("""COMPUTED_VALUE"""),"")</f>
        <v/>
      </c>
      <c r="F293" s="0" t="str">
        <f aca="false">IFERROR(__xludf.dummyfunction("""COMPUTED_VALUE"""),"")</f>
        <v/>
      </c>
      <c r="H293" s="0" t="str">
        <f aca="false">IFERROR(__xludf.dummyfunction("""COMPUTED_VALUE"""),"")</f>
        <v/>
      </c>
      <c r="J293" s="0" t="str">
        <f aca="false">IFERROR(__xludf.dummyfunction("""COMPUTED_VALUE"""),"")</f>
        <v/>
      </c>
      <c r="L293" s="0" t="str">
        <f aca="false">IFERROR(__xludf.dummyfunction("""COMPUTED_VALUE"""),"")</f>
        <v/>
      </c>
      <c r="N293" s="6" t="e">
        <f aca="false">SUM(L293-J293)</f>
        <v>#VALUE!</v>
      </c>
      <c r="P293" s="0" t="str">
        <f aca="false">IFERROR(__xludf.dummyfunction("""COMPUTED_VALUE"""),"")</f>
        <v/>
      </c>
      <c r="R293" s="0" t="str">
        <f aca="false">IFERROR(__xludf.dummyfunction("""COMPUTED_VALUE"""),"")</f>
        <v/>
      </c>
      <c r="T293" s="6" t="e">
        <f aca="false">SUM(R293-P293)</f>
        <v>#VALUE!</v>
      </c>
      <c r="V293" s="6" t="e">
        <f aca="false">SUM(N293-T293)</f>
        <v>#VALUE!</v>
      </c>
      <c r="X293" s="7"/>
    </row>
    <row r="294" customFormat="false" ht="13.8" hidden="false" customHeight="false" outlineLevel="0" collapsed="false">
      <c r="B294" s="0" t="str">
        <f aca="false">IFERROR(__xludf.dummyfunction("""COMPUTED_VALUE"""),"")</f>
        <v/>
      </c>
      <c r="D294" s="0" t="str">
        <f aca="false">IFERROR(__xludf.dummyfunction("""COMPUTED_VALUE"""),"")</f>
        <v/>
      </c>
      <c r="F294" s="0" t="str">
        <f aca="false">IFERROR(__xludf.dummyfunction("""COMPUTED_VALUE"""),"")</f>
        <v/>
      </c>
      <c r="H294" s="0" t="str">
        <f aca="false">IFERROR(__xludf.dummyfunction("""COMPUTED_VALUE"""),"")</f>
        <v/>
      </c>
      <c r="J294" s="0" t="str">
        <f aca="false">IFERROR(__xludf.dummyfunction("""COMPUTED_VALUE"""),"")</f>
        <v/>
      </c>
      <c r="L294" s="0" t="str">
        <f aca="false">IFERROR(__xludf.dummyfunction("""COMPUTED_VALUE"""),"")</f>
        <v/>
      </c>
      <c r="N294" s="6" t="e">
        <f aca="false">SUM(L294-J294)</f>
        <v>#VALUE!</v>
      </c>
      <c r="P294" s="0" t="str">
        <f aca="false">IFERROR(__xludf.dummyfunction("""COMPUTED_VALUE"""),"")</f>
        <v/>
      </c>
      <c r="R294" s="0" t="str">
        <f aca="false">IFERROR(__xludf.dummyfunction("""COMPUTED_VALUE"""),"")</f>
        <v/>
      </c>
      <c r="T294" s="6" t="e">
        <f aca="false">SUM(R294-P294)</f>
        <v>#VALUE!</v>
      </c>
      <c r="V294" s="6" t="e">
        <f aca="false">SUM(N294-T294)</f>
        <v>#VALUE!</v>
      </c>
      <c r="X294" s="7"/>
    </row>
    <row r="295" customFormat="false" ht="13.8" hidden="false" customHeight="false" outlineLevel="0" collapsed="false">
      <c r="B295" s="0" t="str">
        <f aca="false">IFERROR(__xludf.dummyfunction("""COMPUTED_VALUE"""),"")</f>
        <v/>
      </c>
      <c r="D295" s="0" t="str">
        <f aca="false">IFERROR(__xludf.dummyfunction("""COMPUTED_VALUE"""),"")</f>
        <v/>
      </c>
      <c r="F295" s="0" t="str">
        <f aca="false">IFERROR(__xludf.dummyfunction("""COMPUTED_VALUE"""),"")</f>
        <v/>
      </c>
      <c r="H295" s="0" t="str">
        <f aca="false">IFERROR(__xludf.dummyfunction("""COMPUTED_VALUE"""),"")</f>
        <v/>
      </c>
      <c r="J295" s="0" t="str">
        <f aca="false">IFERROR(__xludf.dummyfunction("""COMPUTED_VALUE"""),"")</f>
        <v/>
      </c>
      <c r="L295" s="0" t="str">
        <f aca="false">IFERROR(__xludf.dummyfunction("""COMPUTED_VALUE"""),"")</f>
        <v/>
      </c>
      <c r="N295" s="6" t="e">
        <f aca="false">SUM(L295-J295)</f>
        <v>#VALUE!</v>
      </c>
      <c r="P295" s="0" t="str">
        <f aca="false">IFERROR(__xludf.dummyfunction("""COMPUTED_VALUE"""),"")</f>
        <v/>
      </c>
      <c r="R295" s="0" t="str">
        <f aca="false">IFERROR(__xludf.dummyfunction("""COMPUTED_VALUE"""),"")</f>
        <v/>
      </c>
      <c r="T295" s="6" t="e">
        <f aca="false">SUM(R295-P295)</f>
        <v>#VALUE!</v>
      </c>
      <c r="V295" s="6" t="e">
        <f aca="false">SUM(N295-T295)</f>
        <v>#VALUE!</v>
      </c>
      <c r="X295" s="7"/>
    </row>
    <row r="296" customFormat="false" ht="13.8" hidden="false" customHeight="false" outlineLevel="0" collapsed="false">
      <c r="B296" s="0" t="str">
        <f aca="false">IFERROR(__xludf.dummyfunction("""COMPUTED_VALUE"""),"")</f>
        <v/>
      </c>
      <c r="D296" s="0" t="str">
        <f aca="false">IFERROR(__xludf.dummyfunction("""COMPUTED_VALUE"""),"")</f>
        <v/>
      </c>
      <c r="F296" s="0" t="str">
        <f aca="false">IFERROR(__xludf.dummyfunction("""COMPUTED_VALUE"""),"")</f>
        <v/>
      </c>
      <c r="H296" s="0" t="str">
        <f aca="false">IFERROR(__xludf.dummyfunction("""COMPUTED_VALUE"""),"")</f>
        <v/>
      </c>
      <c r="J296" s="0" t="str">
        <f aca="false">IFERROR(__xludf.dummyfunction("""COMPUTED_VALUE"""),"")</f>
        <v/>
      </c>
      <c r="L296" s="0" t="str">
        <f aca="false">IFERROR(__xludf.dummyfunction("""COMPUTED_VALUE"""),"")</f>
        <v/>
      </c>
      <c r="N296" s="6" t="e">
        <f aca="false">SUM(L296-J296)</f>
        <v>#VALUE!</v>
      </c>
      <c r="P296" s="0" t="str">
        <f aca="false">IFERROR(__xludf.dummyfunction("""COMPUTED_VALUE"""),"")</f>
        <v/>
      </c>
      <c r="R296" s="0" t="str">
        <f aca="false">IFERROR(__xludf.dummyfunction("""COMPUTED_VALUE"""),"")</f>
        <v/>
      </c>
      <c r="T296" s="6" t="e">
        <f aca="false">SUM(R296-P296)</f>
        <v>#VALUE!</v>
      </c>
      <c r="V296" s="6" t="e">
        <f aca="false">SUM(N296-T296)</f>
        <v>#VALUE!</v>
      </c>
      <c r="X296" s="7"/>
    </row>
    <row r="297" customFormat="false" ht="13.8" hidden="false" customHeight="false" outlineLevel="0" collapsed="false">
      <c r="B297" s="0" t="str">
        <f aca="false">IFERROR(__xludf.dummyfunction("""COMPUTED_VALUE"""),"")</f>
        <v/>
      </c>
      <c r="D297" s="0" t="str">
        <f aca="false">IFERROR(__xludf.dummyfunction("""COMPUTED_VALUE"""),"")</f>
        <v/>
      </c>
      <c r="F297" s="0" t="str">
        <f aca="false">IFERROR(__xludf.dummyfunction("""COMPUTED_VALUE"""),"")</f>
        <v/>
      </c>
      <c r="H297" s="0" t="str">
        <f aca="false">IFERROR(__xludf.dummyfunction("""COMPUTED_VALUE"""),"")</f>
        <v/>
      </c>
      <c r="J297" s="0" t="str">
        <f aca="false">IFERROR(__xludf.dummyfunction("""COMPUTED_VALUE"""),"")</f>
        <v/>
      </c>
      <c r="L297" s="0" t="str">
        <f aca="false">IFERROR(__xludf.dummyfunction("""COMPUTED_VALUE"""),"")</f>
        <v/>
      </c>
      <c r="N297" s="6" t="e">
        <f aca="false">SUM(L297-J297)</f>
        <v>#VALUE!</v>
      </c>
      <c r="P297" s="0" t="str">
        <f aca="false">IFERROR(__xludf.dummyfunction("""COMPUTED_VALUE"""),"")</f>
        <v/>
      </c>
      <c r="R297" s="0" t="str">
        <f aca="false">IFERROR(__xludf.dummyfunction("""COMPUTED_VALUE"""),"")</f>
        <v/>
      </c>
      <c r="T297" s="6" t="e">
        <f aca="false">SUM(R297-P297)</f>
        <v>#VALUE!</v>
      </c>
      <c r="V297" s="6" t="e">
        <f aca="false">SUM(N297-T297)</f>
        <v>#VALUE!</v>
      </c>
      <c r="X297" s="7"/>
    </row>
    <row r="298" customFormat="false" ht="13.8" hidden="false" customHeight="false" outlineLevel="0" collapsed="false">
      <c r="B298" s="0" t="str">
        <f aca="false">IFERROR(__xludf.dummyfunction("""COMPUTED_VALUE"""),"")</f>
        <v/>
      </c>
      <c r="D298" s="0" t="str">
        <f aca="false">IFERROR(__xludf.dummyfunction("""COMPUTED_VALUE"""),"")</f>
        <v/>
      </c>
      <c r="F298" s="0" t="str">
        <f aca="false">IFERROR(__xludf.dummyfunction("""COMPUTED_VALUE"""),"")</f>
        <v/>
      </c>
      <c r="H298" s="0" t="str">
        <f aca="false">IFERROR(__xludf.dummyfunction("""COMPUTED_VALUE"""),"")</f>
        <v/>
      </c>
      <c r="J298" s="0" t="str">
        <f aca="false">IFERROR(__xludf.dummyfunction("""COMPUTED_VALUE"""),"")</f>
        <v/>
      </c>
      <c r="L298" s="0" t="str">
        <f aca="false">IFERROR(__xludf.dummyfunction("""COMPUTED_VALUE"""),"")</f>
        <v/>
      </c>
      <c r="N298" s="6" t="e">
        <f aca="false">SUM(L298-J298)</f>
        <v>#VALUE!</v>
      </c>
      <c r="P298" s="0" t="str">
        <f aca="false">IFERROR(__xludf.dummyfunction("""COMPUTED_VALUE"""),"")</f>
        <v/>
      </c>
      <c r="R298" s="0" t="str">
        <f aca="false">IFERROR(__xludf.dummyfunction("""COMPUTED_VALUE"""),"")</f>
        <v/>
      </c>
      <c r="T298" s="6" t="e">
        <f aca="false">SUM(R298-P298)</f>
        <v>#VALUE!</v>
      </c>
      <c r="V298" s="6" t="e">
        <f aca="false">SUM(N298-T298)</f>
        <v>#VALUE!</v>
      </c>
      <c r="X298" s="7"/>
    </row>
    <row r="299" customFormat="false" ht="13.8" hidden="false" customHeight="false" outlineLevel="0" collapsed="false">
      <c r="B299" s="0" t="str">
        <f aca="false">IFERROR(__xludf.dummyfunction("""COMPUTED_VALUE"""),"")</f>
        <v/>
      </c>
      <c r="D299" s="0" t="str">
        <f aca="false">IFERROR(__xludf.dummyfunction("""COMPUTED_VALUE"""),"")</f>
        <v/>
      </c>
      <c r="F299" s="0" t="str">
        <f aca="false">IFERROR(__xludf.dummyfunction("""COMPUTED_VALUE"""),"")</f>
        <v/>
      </c>
      <c r="H299" s="0" t="str">
        <f aca="false">IFERROR(__xludf.dummyfunction("""COMPUTED_VALUE"""),"")</f>
        <v/>
      </c>
      <c r="J299" s="0" t="str">
        <f aca="false">IFERROR(__xludf.dummyfunction("""COMPUTED_VALUE"""),"")</f>
        <v/>
      </c>
      <c r="L299" s="0" t="str">
        <f aca="false">IFERROR(__xludf.dummyfunction("""COMPUTED_VALUE"""),"")</f>
        <v/>
      </c>
      <c r="N299" s="6" t="e">
        <f aca="false">SUM(L299-J299)</f>
        <v>#VALUE!</v>
      </c>
      <c r="P299" s="0" t="str">
        <f aca="false">IFERROR(__xludf.dummyfunction("""COMPUTED_VALUE"""),"")</f>
        <v/>
      </c>
      <c r="R299" s="0" t="str">
        <f aca="false">IFERROR(__xludf.dummyfunction("""COMPUTED_VALUE"""),"")</f>
        <v/>
      </c>
      <c r="T299" s="6" t="e">
        <f aca="false">SUM(R299-P299)</f>
        <v>#VALUE!</v>
      </c>
      <c r="V299" s="6" t="e">
        <f aca="false">SUM(N299-T299)</f>
        <v>#VALUE!</v>
      </c>
      <c r="X299" s="7"/>
    </row>
    <row r="300" customFormat="false" ht="13.8" hidden="false" customHeight="false" outlineLevel="0" collapsed="false">
      <c r="B300" s="0" t="str">
        <f aca="false">IFERROR(__xludf.dummyfunction("""COMPUTED_VALUE"""),"")</f>
        <v/>
      </c>
      <c r="D300" s="0" t="str">
        <f aca="false">IFERROR(__xludf.dummyfunction("""COMPUTED_VALUE"""),"")</f>
        <v/>
      </c>
      <c r="F300" s="0" t="str">
        <f aca="false">IFERROR(__xludf.dummyfunction("""COMPUTED_VALUE"""),"")</f>
        <v/>
      </c>
      <c r="H300" s="0" t="str">
        <f aca="false">IFERROR(__xludf.dummyfunction("""COMPUTED_VALUE"""),"")</f>
        <v/>
      </c>
      <c r="J300" s="0" t="str">
        <f aca="false">IFERROR(__xludf.dummyfunction("""COMPUTED_VALUE"""),"")</f>
        <v/>
      </c>
      <c r="L300" s="0" t="str">
        <f aca="false">IFERROR(__xludf.dummyfunction("""COMPUTED_VALUE"""),"")</f>
        <v/>
      </c>
      <c r="N300" s="6" t="e">
        <f aca="false">SUM(L300-J300)</f>
        <v>#VALUE!</v>
      </c>
      <c r="P300" s="0" t="str">
        <f aca="false">IFERROR(__xludf.dummyfunction("""COMPUTED_VALUE"""),"")</f>
        <v/>
      </c>
      <c r="R300" s="0" t="str">
        <f aca="false">IFERROR(__xludf.dummyfunction("""COMPUTED_VALUE"""),"")</f>
        <v/>
      </c>
      <c r="T300" s="6" t="e">
        <f aca="false">SUM(R300-P300)</f>
        <v>#VALUE!</v>
      </c>
      <c r="V300" s="6" t="e">
        <f aca="false">SUM(N300-T300)</f>
        <v>#VALUE!</v>
      </c>
      <c r="X300" s="7"/>
    </row>
    <row r="301" customFormat="false" ht="13.8" hidden="false" customHeight="false" outlineLevel="0" collapsed="false">
      <c r="B301" s="0" t="str">
        <f aca="false">IFERROR(__xludf.dummyfunction("""COMPUTED_VALUE"""),"")</f>
        <v/>
      </c>
      <c r="D301" s="0" t="str">
        <f aca="false">IFERROR(__xludf.dummyfunction("""COMPUTED_VALUE"""),"")</f>
        <v/>
      </c>
      <c r="F301" s="0" t="str">
        <f aca="false">IFERROR(__xludf.dummyfunction("""COMPUTED_VALUE"""),"")</f>
        <v/>
      </c>
      <c r="H301" s="0" t="str">
        <f aca="false">IFERROR(__xludf.dummyfunction("""COMPUTED_VALUE"""),"")</f>
        <v/>
      </c>
      <c r="J301" s="0" t="str">
        <f aca="false">IFERROR(__xludf.dummyfunction("""COMPUTED_VALUE"""),"")</f>
        <v/>
      </c>
      <c r="L301" s="0" t="str">
        <f aca="false">IFERROR(__xludf.dummyfunction("""COMPUTED_VALUE"""),"")</f>
        <v/>
      </c>
      <c r="N301" s="6" t="e">
        <f aca="false">SUM(L301-J301)</f>
        <v>#VALUE!</v>
      </c>
      <c r="P301" s="0" t="str">
        <f aca="false">IFERROR(__xludf.dummyfunction("""COMPUTED_VALUE"""),"")</f>
        <v/>
      </c>
      <c r="R301" s="0" t="str">
        <f aca="false">IFERROR(__xludf.dummyfunction("""COMPUTED_VALUE"""),"")</f>
        <v/>
      </c>
      <c r="T301" s="6" t="e">
        <f aca="false">SUM(R301-P301)</f>
        <v>#VALUE!</v>
      </c>
      <c r="V301" s="6" t="e">
        <f aca="false">SUM(N301-T301)</f>
        <v>#VALUE!</v>
      </c>
      <c r="X301" s="7"/>
    </row>
    <row r="302" customFormat="false" ht="13.8" hidden="false" customHeight="false" outlineLevel="0" collapsed="false">
      <c r="B302" s="0" t="str">
        <f aca="false">IFERROR(__xludf.dummyfunction("""COMPUTED_VALUE"""),"")</f>
        <v/>
      </c>
      <c r="D302" s="0" t="str">
        <f aca="false">IFERROR(__xludf.dummyfunction("""COMPUTED_VALUE"""),"")</f>
        <v/>
      </c>
      <c r="F302" s="0" t="str">
        <f aca="false">IFERROR(__xludf.dummyfunction("""COMPUTED_VALUE"""),"")</f>
        <v/>
      </c>
      <c r="H302" s="0" t="str">
        <f aca="false">IFERROR(__xludf.dummyfunction("""COMPUTED_VALUE"""),"")</f>
        <v/>
      </c>
      <c r="J302" s="0" t="str">
        <f aca="false">IFERROR(__xludf.dummyfunction("""COMPUTED_VALUE"""),"")</f>
        <v/>
      </c>
      <c r="L302" s="0" t="str">
        <f aca="false">IFERROR(__xludf.dummyfunction("""COMPUTED_VALUE"""),"")</f>
        <v/>
      </c>
      <c r="N302" s="6" t="e">
        <f aca="false">SUM(L302-J302)</f>
        <v>#VALUE!</v>
      </c>
      <c r="P302" s="0" t="str">
        <f aca="false">IFERROR(__xludf.dummyfunction("""COMPUTED_VALUE"""),"")</f>
        <v/>
      </c>
      <c r="R302" s="0" t="str">
        <f aca="false">IFERROR(__xludf.dummyfunction("""COMPUTED_VALUE"""),"")</f>
        <v/>
      </c>
      <c r="T302" s="6" t="e">
        <f aca="false">SUM(R302-P302)</f>
        <v>#VALUE!</v>
      </c>
      <c r="V302" s="6" t="e">
        <f aca="false">SUM(N302-T302)</f>
        <v>#VALUE!</v>
      </c>
      <c r="X302" s="7"/>
    </row>
    <row r="303" customFormat="false" ht="13.8" hidden="false" customHeight="false" outlineLevel="0" collapsed="false">
      <c r="B303" s="0" t="str">
        <f aca="false">IFERROR(__xludf.dummyfunction("""COMPUTED_VALUE"""),"")</f>
        <v/>
      </c>
      <c r="D303" s="0" t="str">
        <f aca="false">IFERROR(__xludf.dummyfunction("""COMPUTED_VALUE"""),"")</f>
        <v/>
      </c>
      <c r="F303" s="0" t="str">
        <f aca="false">IFERROR(__xludf.dummyfunction("""COMPUTED_VALUE"""),"")</f>
        <v/>
      </c>
      <c r="H303" s="0" t="str">
        <f aca="false">IFERROR(__xludf.dummyfunction("""COMPUTED_VALUE"""),"")</f>
        <v/>
      </c>
      <c r="J303" s="0" t="str">
        <f aca="false">IFERROR(__xludf.dummyfunction("""COMPUTED_VALUE"""),"")</f>
        <v/>
      </c>
      <c r="L303" s="0" t="str">
        <f aca="false">IFERROR(__xludf.dummyfunction("""COMPUTED_VALUE"""),"")</f>
        <v/>
      </c>
      <c r="N303" s="6" t="e">
        <f aca="false">SUM(L303-J303)</f>
        <v>#VALUE!</v>
      </c>
      <c r="P303" s="0" t="str">
        <f aca="false">IFERROR(__xludf.dummyfunction("""COMPUTED_VALUE"""),"")</f>
        <v/>
      </c>
      <c r="R303" s="0" t="str">
        <f aca="false">IFERROR(__xludf.dummyfunction("""COMPUTED_VALUE"""),"")</f>
        <v/>
      </c>
      <c r="T303" s="6" t="e">
        <f aca="false">SUM(R303-P303)</f>
        <v>#VALUE!</v>
      </c>
      <c r="V303" s="6" t="e">
        <f aca="false">SUM(N303-T303)</f>
        <v>#VALUE!</v>
      </c>
      <c r="X303" s="7"/>
    </row>
    <row r="304" customFormat="false" ht="13.8" hidden="false" customHeight="false" outlineLevel="0" collapsed="false">
      <c r="B304" s="0" t="str">
        <f aca="false">IFERROR(__xludf.dummyfunction("""COMPUTED_VALUE"""),"")</f>
        <v/>
      </c>
      <c r="D304" s="0" t="str">
        <f aca="false">IFERROR(__xludf.dummyfunction("""COMPUTED_VALUE"""),"")</f>
        <v/>
      </c>
      <c r="F304" s="0" t="str">
        <f aca="false">IFERROR(__xludf.dummyfunction("""COMPUTED_VALUE"""),"")</f>
        <v/>
      </c>
      <c r="H304" s="0" t="str">
        <f aca="false">IFERROR(__xludf.dummyfunction("""COMPUTED_VALUE"""),"")</f>
        <v/>
      </c>
      <c r="J304" s="0" t="str">
        <f aca="false">IFERROR(__xludf.dummyfunction("""COMPUTED_VALUE"""),"")</f>
        <v/>
      </c>
      <c r="L304" s="0" t="str">
        <f aca="false">IFERROR(__xludf.dummyfunction("""COMPUTED_VALUE"""),"")</f>
        <v/>
      </c>
      <c r="N304" s="6" t="e">
        <f aca="false">SUM(L304-J304)</f>
        <v>#VALUE!</v>
      </c>
      <c r="P304" s="0" t="str">
        <f aca="false">IFERROR(__xludf.dummyfunction("""COMPUTED_VALUE"""),"")</f>
        <v/>
      </c>
      <c r="R304" s="0" t="str">
        <f aca="false">IFERROR(__xludf.dummyfunction("""COMPUTED_VALUE"""),"")</f>
        <v/>
      </c>
      <c r="T304" s="6" t="e">
        <f aca="false">SUM(R304-P304)</f>
        <v>#VALUE!</v>
      </c>
      <c r="V304" s="6" t="e">
        <f aca="false">SUM(N304-T304)</f>
        <v>#VALUE!</v>
      </c>
      <c r="X304" s="7"/>
    </row>
    <row r="305" customFormat="false" ht="13.8" hidden="false" customHeight="false" outlineLevel="0" collapsed="false">
      <c r="B305" s="0" t="str">
        <f aca="false">IFERROR(__xludf.dummyfunction("""COMPUTED_VALUE"""),"")</f>
        <v/>
      </c>
      <c r="D305" s="0" t="str">
        <f aca="false">IFERROR(__xludf.dummyfunction("""COMPUTED_VALUE"""),"")</f>
        <v/>
      </c>
      <c r="F305" s="0" t="str">
        <f aca="false">IFERROR(__xludf.dummyfunction("""COMPUTED_VALUE"""),"")</f>
        <v/>
      </c>
      <c r="H305" s="0" t="str">
        <f aca="false">IFERROR(__xludf.dummyfunction("""COMPUTED_VALUE"""),"")</f>
        <v/>
      </c>
      <c r="J305" s="0" t="str">
        <f aca="false">IFERROR(__xludf.dummyfunction("""COMPUTED_VALUE"""),"")</f>
        <v/>
      </c>
      <c r="L305" s="0" t="str">
        <f aca="false">IFERROR(__xludf.dummyfunction("""COMPUTED_VALUE"""),"")</f>
        <v/>
      </c>
      <c r="N305" s="6" t="e">
        <f aca="false">SUM(L305-J305)</f>
        <v>#VALUE!</v>
      </c>
      <c r="P305" s="0" t="str">
        <f aca="false">IFERROR(__xludf.dummyfunction("""COMPUTED_VALUE"""),"")</f>
        <v/>
      </c>
      <c r="R305" s="0" t="str">
        <f aca="false">IFERROR(__xludf.dummyfunction("""COMPUTED_VALUE"""),"")</f>
        <v/>
      </c>
      <c r="T305" s="6" t="e">
        <f aca="false">SUM(R305-P305)</f>
        <v>#VALUE!</v>
      </c>
      <c r="V305" s="6" t="e">
        <f aca="false">SUM(N305-T305)</f>
        <v>#VALUE!</v>
      </c>
      <c r="X305" s="7"/>
    </row>
    <row r="306" customFormat="false" ht="13.8" hidden="false" customHeight="false" outlineLevel="0" collapsed="false">
      <c r="B306" s="0" t="str">
        <f aca="false">IFERROR(__xludf.dummyfunction("""COMPUTED_VALUE"""),"")</f>
        <v/>
      </c>
      <c r="D306" s="0" t="str">
        <f aca="false">IFERROR(__xludf.dummyfunction("""COMPUTED_VALUE"""),"")</f>
        <v/>
      </c>
      <c r="F306" s="0" t="str">
        <f aca="false">IFERROR(__xludf.dummyfunction("""COMPUTED_VALUE"""),"")</f>
        <v/>
      </c>
      <c r="H306" s="0" t="str">
        <f aca="false">IFERROR(__xludf.dummyfunction("""COMPUTED_VALUE"""),"")</f>
        <v/>
      </c>
      <c r="J306" s="0" t="str">
        <f aca="false">IFERROR(__xludf.dummyfunction("""COMPUTED_VALUE"""),"")</f>
        <v/>
      </c>
      <c r="L306" s="0" t="str">
        <f aca="false">IFERROR(__xludf.dummyfunction("""COMPUTED_VALUE"""),"")</f>
        <v/>
      </c>
      <c r="N306" s="6" t="e">
        <f aca="false">SUM(L306-J306)</f>
        <v>#VALUE!</v>
      </c>
      <c r="P306" s="0" t="str">
        <f aca="false">IFERROR(__xludf.dummyfunction("""COMPUTED_VALUE"""),"")</f>
        <v/>
      </c>
      <c r="R306" s="0" t="str">
        <f aca="false">IFERROR(__xludf.dummyfunction("""COMPUTED_VALUE"""),"")</f>
        <v/>
      </c>
      <c r="T306" s="6" t="e">
        <f aca="false">SUM(R306-P306)</f>
        <v>#VALUE!</v>
      </c>
      <c r="V306" s="6" t="e">
        <f aca="false">SUM(N306-T306)</f>
        <v>#VALUE!</v>
      </c>
      <c r="X306" s="7"/>
    </row>
    <row r="307" customFormat="false" ht="13.8" hidden="false" customHeight="false" outlineLevel="0" collapsed="false">
      <c r="B307" s="0" t="str">
        <f aca="false">IFERROR(__xludf.dummyfunction("""COMPUTED_VALUE"""),"")</f>
        <v/>
      </c>
      <c r="D307" s="0" t="str">
        <f aca="false">IFERROR(__xludf.dummyfunction("""COMPUTED_VALUE"""),"")</f>
        <v/>
      </c>
      <c r="F307" s="0" t="str">
        <f aca="false">IFERROR(__xludf.dummyfunction("""COMPUTED_VALUE"""),"")</f>
        <v/>
      </c>
      <c r="H307" s="0" t="str">
        <f aca="false">IFERROR(__xludf.dummyfunction("""COMPUTED_VALUE"""),"")</f>
        <v/>
      </c>
      <c r="J307" s="0" t="str">
        <f aca="false">IFERROR(__xludf.dummyfunction("""COMPUTED_VALUE"""),"")</f>
        <v/>
      </c>
      <c r="L307" s="0" t="str">
        <f aca="false">IFERROR(__xludf.dummyfunction("""COMPUTED_VALUE"""),"")</f>
        <v/>
      </c>
      <c r="N307" s="6" t="e">
        <f aca="false">SUM(L307-J307)</f>
        <v>#VALUE!</v>
      </c>
      <c r="P307" s="0" t="str">
        <f aca="false">IFERROR(__xludf.dummyfunction("""COMPUTED_VALUE"""),"")</f>
        <v/>
      </c>
      <c r="R307" s="0" t="str">
        <f aca="false">IFERROR(__xludf.dummyfunction("""COMPUTED_VALUE"""),"")</f>
        <v/>
      </c>
      <c r="T307" s="6" t="e">
        <f aca="false">SUM(R307-P307)</f>
        <v>#VALUE!</v>
      </c>
      <c r="V307" s="6" t="e">
        <f aca="false">SUM(N307-T307)</f>
        <v>#VALUE!</v>
      </c>
      <c r="X307" s="7"/>
    </row>
    <row r="308" customFormat="false" ht="13.8" hidden="false" customHeight="false" outlineLevel="0" collapsed="false">
      <c r="B308" s="0" t="str">
        <f aca="false">IFERROR(__xludf.dummyfunction("""COMPUTED_VALUE"""),"")</f>
        <v/>
      </c>
      <c r="D308" s="0" t="str">
        <f aca="false">IFERROR(__xludf.dummyfunction("""COMPUTED_VALUE"""),"")</f>
        <v/>
      </c>
      <c r="F308" s="0" t="str">
        <f aca="false">IFERROR(__xludf.dummyfunction("""COMPUTED_VALUE"""),"")</f>
        <v/>
      </c>
      <c r="H308" s="0" t="str">
        <f aca="false">IFERROR(__xludf.dummyfunction("""COMPUTED_VALUE"""),"")</f>
        <v/>
      </c>
      <c r="J308" s="0" t="str">
        <f aca="false">IFERROR(__xludf.dummyfunction("""COMPUTED_VALUE"""),"")</f>
        <v/>
      </c>
      <c r="L308" s="0" t="str">
        <f aca="false">IFERROR(__xludf.dummyfunction("""COMPUTED_VALUE"""),"")</f>
        <v/>
      </c>
      <c r="N308" s="6" t="e">
        <f aca="false">SUM(L308-J308)</f>
        <v>#VALUE!</v>
      </c>
      <c r="P308" s="0" t="str">
        <f aca="false">IFERROR(__xludf.dummyfunction("""COMPUTED_VALUE"""),"")</f>
        <v/>
      </c>
      <c r="R308" s="0" t="str">
        <f aca="false">IFERROR(__xludf.dummyfunction("""COMPUTED_VALUE"""),"")</f>
        <v/>
      </c>
      <c r="T308" s="6" t="e">
        <f aca="false">SUM(R308-P308)</f>
        <v>#VALUE!</v>
      </c>
      <c r="V308" s="6" t="e">
        <f aca="false">SUM(N308-T308)</f>
        <v>#VALUE!</v>
      </c>
      <c r="X308" s="7"/>
    </row>
    <row r="309" customFormat="false" ht="13.8" hidden="false" customHeight="false" outlineLevel="0" collapsed="false">
      <c r="B309" s="0" t="str">
        <f aca="false">IFERROR(__xludf.dummyfunction("""COMPUTED_VALUE"""),"")</f>
        <v/>
      </c>
      <c r="D309" s="0" t="str">
        <f aca="false">IFERROR(__xludf.dummyfunction("""COMPUTED_VALUE"""),"")</f>
        <v/>
      </c>
      <c r="F309" s="0" t="str">
        <f aca="false">IFERROR(__xludf.dummyfunction("""COMPUTED_VALUE"""),"")</f>
        <v/>
      </c>
      <c r="H309" s="0" t="str">
        <f aca="false">IFERROR(__xludf.dummyfunction("""COMPUTED_VALUE"""),"")</f>
        <v/>
      </c>
      <c r="J309" s="0" t="str">
        <f aca="false">IFERROR(__xludf.dummyfunction("""COMPUTED_VALUE"""),"")</f>
        <v/>
      </c>
      <c r="L309" s="0" t="str">
        <f aca="false">IFERROR(__xludf.dummyfunction("""COMPUTED_VALUE"""),"")</f>
        <v/>
      </c>
      <c r="N309" s="6" t="e">
        <f aca="false">SUM(L309-J309)</f>
        <v>#VALUE!</v>
      </c>
      <c r="P309" s="0" t="str">
        <f aca="false">IFERROR(__xludf.dummyfunction("""COMPUTED_VALUE"""),"")</f>
        <v/>
      </c>
      <c r="R309" s="0" t="str">
        <f aca="false">IFERROR(__xludf.dummyfunction("""COMPUTED_VALUE"""),"")</f>
        <v/>
      </c>
      <c r="T309" s="6" t="e">
        <f aca="false">SUM(R309-P309)</f>
        <v>#VALUE!</v>
      </c>
      <c r="V309" s="6" t="e">
        <f aca="false">SUM(N309-T309)</f>
        <v>#VALUE!</v>
      </c>
      <c r="X309" s="7"/>
    </row>
    <row r="310" customFormat="false" ht="13.8" hidden="false" customHeight="false" outlineLevel="0" collapsed="false">
      <c r="B310" s="0" t="str">
        <f aca="false">IFERROR(__xludf.dummyfunction("""COMPUTED_VALUE"""),"")</f>
        <v/>
      </c>
      <c r="D310" s="0" t="str">
        <f aca="false">IFERROR(__xludf.dummyfunction("""COMPUTED_VALUE"""),"")</f>
        <v/>
      </c>
      <c r="F310" s="0" t="str">
        <f aca="false">IFERROR(__xludf.dummyfunction("""COMPUTED_VALUE"""),"")</f>
        <v/>
      </c>
      <c r="H310" s="0" t="str">
        <f aca="false">IFERROR(__xludf.dummyfunction("""COMPUTED_VALUE"""),"")</f>
        <v/>
      </c>
      <c r="J310" s="0" t="str">
        <f aca="false">IFERROR(__xludf.dummyfunction("""COMPUTED_VALUE"""),"")</f>
        <v/>
      </c>
      <c r="L310" s="0" t="str">
        <f aca="false">IFERROR(__xludf.dummyfunction("""COMPUTED_VALUE"""),"")</f>
        <v/>
      </c>
      <c r="N310" s="6" t="e">
        <f aca="false">SUM(L310-J310)</f>
        <v>#VALUE!</v>
      </c>
      <c r="P310" s="0" t="str">
        <f aca="false">IFERROR(__xludf.dummyfunction("""COMPUTED_VALUE"""),"")</f>
        <v/>
      </c>
      <c r="R310" s="0" t="str">
        <f aca="false">IFERROR(__xludf.dummyfunction("""COMPUTED_VALUE"""),"")</f>
        <v/>
      </c>
      <c r="T310" s="6" t="e">
        <f aca="false">SUM(R310-P310)</f>
        <v>#VALUE!</v>
      </c>
      <c r="V310" s="6" t="e">
        <f aca="false">SUM(N310-T310)</f>
        <v>#VALUE!</v>
      </c>
      <c r="X310" s="7"/>
    </row>
    <row r="311" customFormat="false" ht="13.8" hidden="false" customHeight="false" outlineLevel="0" collapsed="false">
      <c r="B311" s="0" t="str">
        <f aca="false">IFERROR(__xludf.dummyfunction("""COMPUTED_VALUE"""),"")</f>
        <v/>
      </c>
      <c r="D311" s="0" t="str">
        <f aca="false">IFERROR(__xludf.dummyfunction("""COMPUTED_VALUE"""),"")</f>
        <v/>
      </c>
      <c r="F311" s="0" t="str">
        <f aca="false">IFERROR(__xludf.dummyfunction("""COMPUTED_VALUE"""),"")</f>
        <v/>
      </c>
      <c r="H311" s="0" t="str">
        <f aca="false">IFERROR(__xludf.dummyfunction("""COMPUTED_VALUE"""),"")</f>
        <v/>
      </c>
      <c r="J311" s="0" t="str">
        <f aca="false">IFERROR(__xludf.dummyfunction("""COMPUTED_VALUE"""),"")</f>
        <v/>
      </c>
      <c r="L311" s="0" t="str">
        <f aca="false">IFERROR(__xludf.dummyfunction("""COMPUTED_VALUE"""),"")</f>
        <v/>
      </c>
      <c r="N311" s="6" t="e">
        <f aca="false">SUM(L311-J311)</f>
        <v>#VALUE!</v>
      </c>
      <c r="P311" s="0" t="str">
        <f aca="false">IFERROR(__xludf.dummyfunction("""COMPUTED_VALUE"""),"")</f>
        <v/>
      </c>
      <c r="R311" s="0" t="str">
        <f aca="false">IFERROR(__xludf.dummyfunction("""COMPUTED_VALUE"""),"")</f>
        <v/>
      </c>
      <c r="T311" s="6" t="e">
        <f aca="false">SUM(R311-P311)</f>
        <v>#VALUE!</v>
      </c>
      <c r="V311" s="6" t="e">
        <f aca="false">SUM(N311-T311)</f>
        <v>#VALUE!</v>
      </c>
      <c r="X311" s="7"/>
    </row>
    <row r="312" customFormat="false" ht="13.8" hidden="false" customHeight="false" outlineLevel="0" collapsed="false">
      <c r="B312" s="0" t="str">
        <f aca="false">IFERROR(__xludf.dummyfunction("""COMPUTED_VALUE"""),"")</f>
        <v/>
      </c>
      <c r="D312" s="0" t="str">
        <f aca="false">IFERROR(__xludf.dummyfunction("""COMPUTED_VALUE"""),"")</f>
        <v/>
      </c>
      <c r="F312" s="0" t="str">
        <f aca="false">IFERROR(__xludf.dummyfunction("""COMPUTED_VALUE"""),"")</f>
        <v/>
      </c>
      <c r="H312" s="0" t="str">
        <f aca="false">IFERROR(__xludf.dummyfunction("""COMPUTED_VALUE"""),"")</f>
        <v/>
      </c>
      <c r="J312" s="0" t="str">
        <f aca="false">IFERROR(__xludf.dummyfunction("""COMPUTED_VALUE"""),"")</f>
        <v/>
      </c>
      <c r="L312" s="0" t="str">
        <f aca="false">IFERROR(__xludf.dummyfunction("""COMPUTED_VALUE"""),"")</f>
        <v/>
      </c>
      <c r="N312" s="6" t="e">
        <f aca="false">SUM(L312-J312)</f>
        <v>#VALUE!</v>
      </c>
      <c r="P312" s="0" t="str">
        <f aca="false">IFERROR(__xludf.dummyfunction("""COMPUTED_VALUE"""),"")</f>
        <v/>
      </c>
      <c r="R312" s="0" t="str">
        <f aca="false">IFERROR(__xludf.dummyfunction("""COMPUTED_VALUE"""),"")</f>
        <v/>
      </c>
      <c r="T312" s="6" t="e">
        <f aca="false">SUM(R312-P312)</f>
        <v>#VALUE!</v>
      </c>
      <c r="V312" s="6" t="e">
        <f aca="false">SUM(N312-T312)</f>
        <v>#VALUE!</v>
      </c>
      <c r="X312" s="7"/>
    </row>
    <row r="313" customFormat="false" ht="13.8" hidden="false" customHeight="false" outlineLevel="0" collapsed="false">
      <c r="B313" s="0" t="str">
        <f aca="false">IFERROR(__xludf.dummyfunction("""COMPUTED_VALUE"""),"")</f>
        <v/>
      </c>
      <c r="D313" s="0" t="str">
        <f aca="false">IFERROR(__xludf.dummyfunction("""COMPUTED_VALUE"""),"")</f>
        <v/>
      </c>
      <c r="F313" s="0" t="str">
        <f aca="false">IFERROR(__xludf.dummyfunction("""COMPUTED_VALUE"""),"")</f>
        <v/>
      </c>
      <c r="H313" s="0" t="str">
        <f aca="false">IFERROR(__xludf.dummyfunction("""COMPUTED_VALUE"""),"")</f>
        <v/>
      </c>
      <c r="J313" s="0" t="str">
        <f aca="false">IFERROR(__xludf.dummyfunction("""COMPUTED_VALUE"""),"")</f>
        <v/>
      </c>
      <c r="L313" s="0" t="str">
        <f aca="false">IFERROR(__xludf.dummyfunction("""COMPUTED_VALUE"""),"")</f>
        <v/>
      </c>
      <c r="N313" s="6" t="e">
        <f aca="false">SUM(L313-J313)</f>
        <v>#VALUE!</v>
      </c>
      <c r="P313" s="0" t="str">
        <f aca="false">IFERROR(__xludf.dummyfunction("""COMPUTED_VALUE"""),"")</f>
        <v/>
      </c>
      <c r="R313" s="0" t="str">
        <f aca="false">IFERROR(__xludf.dummyfunction("""COMPUTED_VALUE"""),"")</f>
        <v/>
      </c>
      <c r="T313" s="6" t="e">
        <f aca="false">SUM(R313-P313)</f>
        <v>#VALUE!</v>
      </c>
      <c r="V313" s="6" t="e">
        <f aca="false">SUM(N313-T313)</f>
        <v>#VALUE!</v>
      </c>
      <c r="X313" s="7"/>
    </row>
    <row r="314" customFormat="false" ht="13.8" hidden="false" customHeight="false" outlineLevel="0" collapsed="false">
      <c r="B314" s="0" t="str">
        <f aca="false">IFERROR(__xludf.dummyfunction("""COMPUTED_VALUE"""),"")</f>
        <v/>
      </c>
      <c r="D314" s="0" t="str">
        <f aca="false">IFERROR(__xludf.dummyfunction("""COMPUTED_VALUE"""),"")</f>
        <v/>
      </c>
      <c r="F314" s="0" t="str">
        <f aca="false">IFERROR(__xludf.dummyfunction("""COMPUTED_VALUE"""),"")</f>
        <v/>
      </c>
      <c r="H314" s="0" t="str">
        <f aca="false">IFERROR(__xludf.dummyfunction("""COMPUTED_VALUE"""),"")</f>
        <v/>
      </c>
      <c r="J314" s="0" t="str">
        <f aca="false">IFERROR(__xludf.dummyfunction("""COMPUTED_VALUE"""),"")</f>
        <v/>
      </c>
      <c r="L314" s="0" t="str">
        <f aca="false">IFERROR(__xludf.dummyfunction("""COMPUTED_VALUE"""),"")</f>
        <v/>
      </c>
      <c r="N314" s="6" t="e">
        <f aca="false">SUM(L314-J314)</f>
        <v>#VALUE!</v>
      </c>
      <c r="P314" s="0" t="str">
        <f aca="false">IFERROR(__xludf.dummyfunction("""COMPUTED_VALUE"""),"")</f>
        <v/>
      </c>
      <c r="R314" s="0" t="str">
        <f aca="false">IFERROR(__xludf.dummyfunction("""COMPUTED_VALUE"""),"")</f>
        <v/>
      </c>
      <c r="T314" s="6" t="e">
        <f aca="false">SUM(R314-P314)</f>
        <v>#VALUE!</v>
      </c>
      <c r="V314" s="6" t="e">
        <f aca="false">SUM(N314-T314)</f>
        <v>#VALUE!</v>
      </c>
      <c r="X314" s="7"/>
    </row>
    <row r="315" customFormat="false" ht="13.8" hidden="false" customHeight="false" outlineLevel="0" collapsed="false">
      <c r="B315" s="0" t="str">
        <f aca="false">IFERROR(__xludf.dummyfunction("""COMPUTED_VALUE"""),"")</f>
        <v/>
      </c>
      <c r="D315" s="0" t="str">
        <f aca="false">IFERROR(__xludf.dummyfunction("""COMPUTED_VALUE"""),"")</f>
        <v/>
      </c>
      <c r="F315" s="0" t="str">
        <f aca="false">IFERROR(__xludf.dummyfunction("""COMPUTED_VALUE"""),"")</f>
        <v/>
      </c>
      <c r="H315" s="0" t="str">
        <f aca="false">IFERROR(__xludf.dummyfunction("""COMPUTED_VALUE"""),"")</f>
        <v/>
      </c>
      <c r="J315" s="0" t="str">
        <f aca="false">IFERROR(__xludf.dummyfunction("""COMPUTED_VALUE"""),"")</f>
        <v/>
      </c>
      <c r="L315" s="0" t="str">
        <f aca="false">IFERROR(__xludf.dummyfunction("""COMPUTED_VALUE"""),"")</f>
        <v/>
      </c>
      <c r="N315" s="6" t="e">
        <f aca="false">SUM(L315-J315)</f>
        <v>#VALUE!</v>
      </c>
      <c r="P315" s="0" t="str">
        <f aca="false">IFERROR(__xludf.dummyfunction("""COMPUTED_VALUE"""),"")</f>
        <v/>
      </c>
      <c r="R315" s="0" t="str">
        <f aca="false">IFERROR(__xludf.dummyfunction("""COMPUTED_VALUE"""),"")</f>
        <v/>
      </c>
      <c r="T315" s="6" t="e">
        <f aca="false">SUM(R315-P315)</f>
        <v>#VALUE!</v>
      </c>
      <c r="V315" s="6" t="e">
        <f aca="false">SUM(N315-T315)</f>
        <v>#VALUE!</v>
      </c>
      <c r="X315" s="7"/>
    </row>
    <row r="316" customFormat="false" ht="13.8" hidden="false" customHeight="false" outlineLevel="0" collapsed="false">
      <c r="B316" s="0" t="str">
        <f aca="false">IFERROR(__xludf.dummyfunction("""COMPUTED_VALUE"""),"")</f>
        <v/>
      </c>
      <c r="D316" s="0" t="str">
        <f aca="false">IFERROR(__xludf.dummyfunction("""COMPUTED_VALUE"""),"")</f>
        <v/>
      </c>
      <c r="F316" s="0" t="str">
        <f aca="false">IFERROR(__xludf.dummyfunction("""COMPUTED_VALUE"""),"")</f>
        <v/>
      </c>
      <c r="H316" s="0" t="str">
        <f aca="false">IFERROR(__xludf.dummyfunction("""COMPUTED_VALUE"""),"")</f>
        <v/>
      </c>
      <c r="J316" s="0" t="str">
        <f aca="false">IFERROR(__xludf.dummyfunction("""COMPUTED_VALUE"""),"")</f>
        <v/>
      </c>
      <c r="L316" s="0" t="str">
        <f aca="false">IFERROR(__xludf.dummyfunction("""COMPUTED_VALUE"""),"")</f>
        <v/>
      </c>
      <c r="N316" s="6" t="e">
        <f aca="false">SUM(L316-J316)</f>
        <v>#VALUE!</v>
      </c>
      <c r="P316" s="0" t="str">
        <f aca="false">IFERROR(__xludf.dummyfunction("""COMPUTED_VALUE"""),"")</f>
        <v/>
      </c>
      <c r="R316" s="0" t="str">
        <f aca="false">IFERROR(__xludf.dummyfunction("""COMPUTED_VALUE"""),"")</f>
        <v/>
      </c>
      <c r="T316" s="6" t="e">
        <f aca="false">SUM(R316-P316)</f>
        <v>#VALUE!</v>
      </c>
      <c r="V316" s="6" t="e">
        <f aca="false">SUM(N316-T316)</f>
        <v>#VALUE!</v>
      </c>
      <c r="X316" s="7"/>
    </row>
    <row r="317" customFormat="false" ht="13.8" hidden="false" customHeight="false" outlineLevel="0" collapsed="false">
      <c r="B317" s="0" t="str">
        <f aca="false">IFERROR(__xludf.dummyfunction("""COMPUTED_VALUE"""),"")</f>
        <v/>
      </c>
      <c r="D317" s="0" t="str">
        <f aca="false">IFERROR(__xludf.dummyfunction("""COMPUTED_VALUE"""),"")</f>
        <v/>
      </c>
      <c r="F317" s="0" t="str">
        <f aca="false">IFERROR(__xludf.dummyfunction("""COMPUTED_VALUE"""),"")</f>
        <v/>
      </c>
      <c r="H317" s="0" t="str">
        <f aca="false">IFERROR(__xludf.dummyfunction("""COMPUTED_VALUE"""),"")</f>
        <v/>
      </c>
      <c r="J317" s="0" t="str">
        <f aca="false">IFERROR(__xludf.dummyfunction("""COMPUTED_VALUE"""),"")</f>
        <v/>
      </c>
      <c r="L317" s="0" t="str">
        <f aca="false">IFERROR(__xludf.dummyfunction("""COMPUTED_VALUE"""),"")</f>
        <v/>
      </c>
      <c r="N317" s="6" t="e">
        <f aca="false">SUM(L317-J317)</f>
        <v>#VALUE!</v>
      </c>
      <c r="P317" s="0" t="str">
        <f aca="false">IFERROR(__xludf.dummyfunction("""COMPUTED_VALUE"""),"")</f>
        <v/>
      </c>
      <c r="R317" s="0" t="str">
        <f aca="false">IFERROR(__xludf.dummyfunction("""COMPUTED_VALUE"""),"")</f>
        <v/>
      </c>
      <c r="T317" s="6" t="e">
        <f aca="false">SUM(R317-P317)</f>
        <v>#VALUE!</v>
      </c>
      <c r="V317" s="6" t="e">
        <f aca="false">SUM(N317-T317)</f>
        <v>#VALUE!</v>
      </c>
      <c r="X317" s="7"/>
    </row>
    <row r="318" customFormat="false" ht="13.8" hidden="false" customHeight="false" outlineLevel="0" collapsed="false">
      <c r="B318" s="0" t="str">
        <f aca="false">IFERROR(__xludf.dummyfunction("""COMPUTED_VALUE"""),"")</f>
        <v/>
      </c>
      <c r="D318" s="0" t="str">
        <f aca="false">IFERROR(__xludf.dummyfunction("""COMPUTED_VALUE"""),"")</f>
        <v/>
      </c>
      <c r="F318" s="0" t="str">
        <f aca="false">IFERROR(__xludf.dummyfunction("""COMPUTED_VALUE"""),"")</f>
        <v/>
      </c>
      <c r="H318" s="0" t="str">
        <f aca="false">IFERROR(__xludf.dummyfunction("""COMPUTED_VALUE"""),"")</f>
        <v/>
      </c>
      <c r="J318" s="0" t="str">
        <f aca="false">IFERROR(__xludf.dummyfunction("""COMPUTED_VALUE"""),"")</f>
        <v/>
      </c>
      <c r="L318" s="0" t="str">
        <f aca="false">IFERROR(__xludf.dummyfunction("""COMPUTED_VALUE"""),"")</f>
        <v/>
      </c>
      <c r="N318" s="6" t="e">
        <f aca="false">SUM(L318-J318)</f>
        <v>#VALUE!</v>
      </c>
      <c r="P318" s="0" t="str">
        <f aca="false">IFERROR(__xludf.dummyfunction("""COMPUTED_VALUE"""),"")</f>
        <v/>
      </c>
      <c r="R318" s="0" t="str">
        <f aca="false">IFERROR(__xludf.dummyfunction("""COMPUTED_VALUE"""),"")</f>
        <v/>
      </c>
      <c r="T318" s="6" t="e">
        <f aca="false">SUM(R318-P318)</f>
        <v>#VALUE!</v>
      </c>
      <c r="V318" s="6" t="e">
        <f aca="false">SUM(N318-T318)</f>
        <v>#VALUE!</v>
      </c>
      <c r="X318" s="7"/>
    </row>
    <row r="319" customFormat="false" ht="13.8" hidden="false" customHeight="false" outlineLevel="0" collapsed="false">
      <c r="B319" s="0" t="str">
        <f aca="false">IFERROR(__xludf.dummyfunction("""COMPUTED_VALUE"""),"")</f>
        <v/>
      </c>
      <c r="D319" s="0" t="str">
        <f aca="false">IFERROR(__xludf.dummyfunction("""COMPUTED_VALUE"""),"")</f>
        <v/>
      </c>
      <c r="F319" s="0" t="str">
        <f aca="false">IFERROR(__xludf.dummyfunction("""COMPUTED_VALUE"""),"")</f>
        <v/>
      </c>
      <c r="H319" s="0" t="str">
        <f aca="false">IFERROR(__xludf.dummyfunction("""COMPUTED_VALUE"""),"")</f>
        <v/>
      </c>
      <c r="J319" s="0" t="str">
        <f aca="false">IFERROR(__xludf.dummyfunction("""COMPUTED_VALUE"""),"")</f>
        <v/>
      </c>
      <c r="L319" s="0" t="str">
        <f aca="false">IFERROR(__xludf.dummyfunction("""COMPUTED_VALUE"""),"")</f>
        <v/>
      </c>
      <c r="N319" s="6" t="e">
        <f aca="false">SUM(L319-J319)</f>
        <v>#VALUE!</v>
      </c>
      <c r="P319" s="0" t="str">
        <f aca="false">IFERROR(__xludf.dummyfunction("""COMPUTED_VALUE"""),"")</f>
        <v/>
      </c>
      <c r="R319" s="0" t="str">
        <f aca="false">IFERROR(__xludf.dummyfunction("""COMPUTED_VALUE"""),"")</f>
        <v/>
      </c>
      <c r="T319" s="6" t="e">
        <f aca="false">SUM(R319-P319)</f>
        <v>#VALUE!</v>
      </c>
      <c r="V319" s="6" t="e">
        <f aca="false">SUM(N319-T319)</f>
        <v>#VALUE!</v>
      </c>
      <c r="X319" s="7"/>
    </row>
    <row r="320" customFormat="false" ht="13.8" hidden="false" customHeight="false" outlineLevel="0" collapsed="false">
      <c r="B320" s="0" t="str">
        <f aca="false">IFERROR(__xludf.dummyfunction("""COMPUTED_VALUE"""),"")</f>
        <v/>
      </c>
      <c r="D320" s="0" t="str">
        <f aca="false">IFERROR(__xludf.dummyfunction("""COMPUTED_VALUE"""),"")</f>
        <v/>
      </c>
      <c r="F320" s="0" t="str">
        <f aca="false">IFERROR(__xludf.dummyfunction("""COMPUTED_VALUE"""),"")</f>
        <v/>
      </c>
      <c r="H320" s="0" t="str">
        <f aca="false">IFERROR(__xludf.dummyfunction("""COMPUTED_VALUE"""),"")</f>
        <v/>
      </c>
      <c r="J320" s="0" t="str">
        <f aca="false">IFERROR(__xludf.dummyfunction("""COMPUTED_VALUE"""),"")</f>
        <v/>
      </c>
      <c r="L320" s="0" t="str">
        <f aca="false">IFERROR(__xludf.dummyfunction("""COMPUTED_VALUE"""),"")</f>
        <v/>
      </c>
      <c r="N320" s="6" t="e">
        <f aca="false">SUM(L320-J320)</f>
        <v>#VALUE!</v>
      </c>
      <c r="P320" s="0" t="str">
        <f aca="false">IFERROR(__xludf.dummyfunction("""COMPUTED_VALUE"""),"")</f>
        <v/>
      </c>
      <c r="R320" s="0" t="str">
        <f aca="false">IFERROR(__xludf.dummyfunction("""COMPUTED_VALUE"""),"")</f>
        <v/>
      </c>
      <c r="T320" s="6" t="e">
        <f aca="false">SUM(R320-P320)</f>
        <v>#VALUE!</v>
      </c>
      <c r="V320" s="6" t="e">
        <f aca="false">SUM(N320-T320)</f>
        <v>#VALUE!</v>
      </c>
      <c r="X320" s="7"/>
    </row>
    <row r="321" customFormat="false" ht="13.8" hidden="false" customHeight="false" outlineLevel="0" collapsed="false">
      <c r="B321" s="0" t="str">
        <f aca="false">IFERROR(__xludf.dummyfunction("""COMPUTED_VALUE"""),"")</f>
        <v/>
      </c>
      <c r="D321" s="0" t="str">
        <f aca="false">IFERROR(__xludf.dummyfunction("""COMPUTED_VALUE"""),"")</f>
        <v/>
      </c>
      <c r="F321" s="0" t="str">
        <f aca="false">IFERROR(__xludf.dummyfunction("""COMPUTED_VALUE"""),"")</f>
        <v/>
      </c>
      <c r="H321" s="0" t="str">
        <f aca="false">IFERROR(__xludf.dummyfunction("""COMPUTED_VALUE"""),"")</f>
        <v/>
      </c>
      <c r="J321" s="0" t="str">
        <f aca="false">IFERROR(__xludf.dummyfunction("""COMPUTED_VALUE"""),"")</f>
        <v/>
      </c>
      <c r="L321" s="0" t="str">
        <f aca="false">IFERROR(__xludf.dummyfunction("""COMPUTED_VALUE"""),"")</f>
        <v/>
      </c>
      <c r="N321" s="6" t="e">
        <f aca="false">SUM(L321-J321)</f>
        <v>#VALUE!</v>
      </c>
      <c r="P321" s="0" t="str">
        <f aca="false">IFERROR(__xludf.dummyfunction("""COMPUTED_VALUE"""),"")</f>
        <v/>
      </c>
      <c r="R321" s="0" t="str">
        <f aca="false">IFERROR(__xludf.dummyfunction("""COMPUTED_VALUE"""),"")</f>
        <v/>
      </c>
      <c r="T321" s="6" t="e">
        <f aca="false">SUM(R321-P321)</f>
        <v>#VALUE!</v>
      </c>
      <c r="V321" s="6" t="e">
        <f aca="false">SUM(N321-T321)</f>
        <v>#VALUE!</v>
      </c>
      <c r="X321" s="7"/>
    </row>
    <row r="322" customFormat="false" ht="13.8" hidden="false" customHeight="false" outlineLevel="0" collapsed="false">
      <c r="B322" s="0" t="str">
        <f aca="false">IFERROR(__xludf.dummyfunction("""COMPUTED_VALUE"""),"")</f>
        <v/>
      </c>
      <c r="D322" s="0" t="str">
        <f aca="false">IFERROR(__xludf.dummyfunction("""COMPUTED_VALUE"""),"")</f>
        <v/>
      </c>
      <c r="F322" s="0" t="str">
        <f aca="false">IFERROR(__xludf.dummyfunction("""COMPUTED_VALUE"""),"")</f>
        <v/>
      </c>
      <c r="H322" s="0" t="str">
        <f aca="false">IFERROR(__xludf.dummyfunction("""COMPUTED_VALUE"""),"")</f>
        <v/>
      </c>
      <c r="J322" s="0" t="str">
        <f aca="false">IFERROR(__xludf.dummyfunction("""COMPUTED_VALUE"""),"")</f>
        <v/>
      </c>
      <c r="L322" s="0" t="str">
        <f aca="false">IFERROR(__xludf.dummyfunction("""COMPUTED_VALUE"""),"")</f>
        <v/>
      </c>
      <c r="N322" s="6" t="e">
        <f aca="false">SUM(L322-J322)</f>
        <v>#VALUE!</v>
      </c>
      <c r="P322" s="0" t="str">
        <f aca="false">IFERROR(__xludf.dummyfunction("""COMPUTED_VALUE"""),"")</f>
        <v/>
      </c>
      <c r="R322" s="0" t="str">
        <f aca="false">IFERROR(__xludf.dummyfunction("""COMPUTED_VALUE"""),"")</f>
        <v/>
      </c>
      <c r="T322" s="6" t="e">
        <f aca="false">SUM(R322-P322)</f>
        <v>#VALUE!</v>
      </c>
      <c r="V322" s="6" t="e">
        <f aca="false">SUM(N322-T322)</f>
        <v>#VALUE!</v>
      </c>
      <c r="X322" s="7"/>
    </row>
    <row r="323" customFormat="false" ht="13.8" hidden="false" customHeight="false" outlineLevel="0" collapsed="false">
      <c r="B323" s="0" t="str">
        <f aca="false">IFERROR(__xludf.dummyfunction("""COMPUTED_VALUE"""),"")</f>
        <v/>
      </c>
      <c r="D323" s="0" t="str">
        <f aca="false">IFERROR(__xludf.dummyfunction("""COMPUTED_VALUE"""),"")</f>
        <v/>
      </c>
      <c r="F323" s="0" t="str">
        <f aca="false">IFERROR(__xludf.dummyfunction("""COMPUTED_VALUE"""),"")</f>
        <v/>
      </c>
      <c r="H323" s="0" t="str">
        <f aca="false">IFERROR(__xludf.dummyfunction("""COMPUTED_VALUE"""),"")</f>
        <v/>
      </c>
      <c r="J323" s="0" t="str">
        <f aca="false">IFERROR(__xludf.dummyfunction("""COMPUTED_VALUE"""),"")</f>
        <v/>
      </c>
      <c r="L323" s="0" t="str">
        <f aca="false">IFERROR(__xludf.dummyfunction("""COMPUTED_VALUE"""),"")</f>
        <v/>
      </c>
      <c r="N323" s="6" t="e">
        <f aca="false">SUM(L323-J323)</f>
        <v>#VALUE!</v>
      </c>
      <c r="P323" s="0" t="str">
        <f aca="false">IFERROR(__xludf.dummyfunction("""COMPUTED_VALUE"""),"")</f>
        <v/>
      </c>
      <c r="R323" s="0" t="str">
        <f aca="false">IFERROR(__xludf.dummyfunction("""COMPUTED_VALUE"""),"")</f>
        <v/>
      </c>
      <c r="T323" s="6" t="e">
        <f aca="false">SUM(R323-P323)</f>
        <v>#VALUE!</v>
      </c>
      <c r="V323" s="6" t="e">
        <f aca="false">SUM(N323-T323)</f>
        <v>#VALUE!</v>
      </c>
      <c r="X323" s="7"/>
    </row>
    <row r="324" customFormat="false" ht="13.8" hidden="false" customHeight="false" outlineLevel="0" collapsed="false">
      <c r="B324" s="0" t="str">
        <f aca="false">IFERROR(__xludf.dummyfunction("""COMPUTED_VALUE"""),"")</f>
        <v/>
      </c>
      <c r="D324" s="0" t="str">
        <f aca="false">IFERROR(__xludf.dummyfunction("""COMPUTED_VALUE"""),"")</f>
        <v/>
      </c>
      <c r="F324" s="0" t="str">
        <f aca="false">IFERROR(__xludf.dummyfunction("""COMPUTED_VALUE"""),"")</f>
        <v/>
      </c>
      <c r="H324" s="0" t="str">
        <f aca="false">IFERROR(__xludf.dummyfunction("""COMPUTED_VALUE"""),"")</f>
        <v/>
      </c>
      <c r="J324" s="0" t="str">
        <f aca="false">IFERROR(__xludf.dummyfunction("""COMPUTED_VALUE"""),"")</f>
        <v/>
      </c>
      <c r="L324" s="0" t="str">
        <f aca="false">IFERROR(__xludf.dummyfunction("""COMPUTED_VALUE"""),"")</f>
        <v/>
      </c>
      <c r="N324" s="6" t="e">
        <f aca="false">SUM(L324-J324)</f>
        <v>#VALUE!</v>
      </c>
      <c r="P324" s="0" t="str">
        <f aca="false">IFERROR(__xludf.dummyfunction("""COMPUTED_VALUE"""),"")</f>
        <v/>
      </c>
      <c r="R324" s="0" t="str">
        <f aca="false">IFERROR(__xludf.dummyfunction("""COMPUTED_VALUE"""),"")</f>
        <v/>
      </c>
      <c r="T324" s="6" t="e">
        <f aca="false">SUM(R324-P324)</f>
        <v>#VALUE!</v>
      </c>
      <c r="V324" s="6" t="e">
        <f aca="false">SUM(N324-T324)</f>
        <v>#VALUE!</v>
      </c>
      <c r="X324" s="7"/>
    </row>
    <row r="325" customFormat="false" ht="13.8" hidden="false" customHeight="false" outlineLevel="0" collapsed="false">
      <c r="B325" s="0" t="str">
        <f aca="false">IFERROR(__xludf.dummyfunction("""COMPUTED_VALUE"""),"")</f>
        <v/>
      </c>
      <c r="D325" s="0" t="str">
        <f aca="false">IFERROR(__xludf.dummyfunction("""COMPUTED_VALUE"""),"")</f>
        <v/>
      </c>
      <c r="F325" s="0" t="str">
        <f aca="false">IFERROR(__xludf.dummyfunction("""COMPUTED_VALUE"""),"")</f>
        <v/>
      </c>
      <c r="H325" s="0" t="str">
        <f aca="false">IFERROR(__xludf.dummyfunction("""COMPUTED_VALUE"""),"")</f>
        <v/>
      </c>
      <c r="J325" s="0" t="str">
        <f aca="false">IFERROR(__xludf.dummyfunction("""COMPUTED_VALUE"""),"")</f>
        <v/>
      </c>
      <c r="L325" s="0" t="str">
        <f aca="false">IFERROR(__xludf.dummyfunction("""COMPUTED_VALUE"""),"")</f>
        <v/>
      </c>
      <c r="N325" s="6" t="e">
        <f aca="false">SUM(L325-J325)</f>
        <v>#VALUE!</v>
      </c>
      <c r="P325" s="0" t="str">
        <f aca="false">IFERROR(__xludf.dummyfunction("""COMPUTED_VALUE"""),"")</f>
        <v/>
      </c>
      <c r="R325" s="0" t="str">
        <f aca="false">IFERROR(__xludf.dummyfunction("""COMPUTED_VALUE"""),"")</f>
        <v/>
      </c>
      <c r="T325" s="6" t="e">
        <f aca="false">SUM(R325-P325)</f>
        <v>#VALUE!</v>
      </c>
      <c r="V325" s="6" t="e">
        <f aca="false">SUM(N325-T325)</f>
        <v>#VALUE!</v>
      </c>
      <c r="X325" s="7"/>
    </row>
    <row r="326" customFormat="false" ht="13.8" hidden="false" customHeight="false" outlineLevel="0" collapsed="false">
      <c r="B326" s="0" t="str">
        <f aca="false">IFERROR(__xludf.dummyfunction("""COMPUTED_VALUE"""),"")</f>
        <v/>
      </c>
      <c r="D326" s="0" t="str">
        <f aca="false">IFERROR(__xludf.dummyfunction("""COMPUTED_VALUE"""),"")</f>
        <v/>
      </c>
      <c r="F326" s="0" t="str">
        <f aca="false">IFERROR(__xludf.dummyfunction("""COMPUTED_VALUE"""),"")</f>
        <v/>
      </c>
      <c r="H326" s="0" t="str">
        <f aca="false">IFERROR(__xludf.dummyfunction("""COMPUTED_VALUE"""),"")</f>
        <v/>
      </c>
      <c r="J326" s="0" t="str">
        <f aca="false">IFERROR(__xludf.dummyfunction("""COMPUTED_VALUE"""),"")</f>
        <v/>
      </c>
      <c r="L326" s="0" t="str">
        <f aca="false">IFERROR(__xludf.dummyfunction("""COMPUTED_VALUE"""),"")</f>
        <v/>
      </c>
      <c r="N326" s="6" t="e">
        <f aca="false">SUM(L326-J326)</f>
        <v>#VALUE!</v>
      </c>
      <c r="P326" s="0" t="str">
        <f aca="false">IFERROR(__xludf.dummyfunction("""COMPUTED_VALUE"""),"")</f>
        <v/>
      </c>
      <c r="R326" s="0" t="str">
        <f aca="false">IFERROR(__xludf.dummyfunction("""COMPUTED_VALUE"""),"")</f>
        <v/>
      </c>
      <c r="T326" s="6" t="e">
        <f aca="false">SUM(R326-P326)</f>
        <v>#VALUE!</v>
      </c>
      <c r="V326" s="6" t="e">
        <f aca="false">SUM(N326-T326)</f>
        <v>#VALUE!</v>
      </c>
      <c r="X326" s="7"/>
    </row>
    <row r="327" customFormat="false" ht="13.8" hidden="false" customHeight="false" outlineLevel="0" collapsed="false">
      <c r="B327" s="0" t="str">
        <f aca="false">IFERROR(__xludf.dummyfunction("""COMPUTED_VALUE"""),"")</f>
        <v/>
      </c>
      <c r="D327" s="0" t="str">
        <f aca="false">IFERROR(__xludf.dummyfunction("""COMPUTED_VALUE"""),"")</f>
        <v/>
      </c>
      <c r="F327" s="0" t="str">
        <f aca="false">IFERROR(__xludf.dummyfunction("""COMPUTED_VALUE"""),"")</f>
        <v/>
      </c>
      <c r="H327" s="0" t="str">
        <f aca="false">IFERROR(__xludf.dummyfunction("""COMPUTED_VALUE"""),"")</f>
        <v/>
      </c>
      <c r="J327" s="0" t="str">
        <f aca="false">IFERROR(__xludf.dummyfunction("""COMPUTED_VALUE"""),"")</f>
        <v/>
      </c>
      <c r="L327" s="0" t="str">
        <f aca="false">IFERROR(__xludf.dummyfunction("""COMPUTED_VALUE"""),"")</f>
        <v/>
      </c>
      <c r="N327" s="6" t="e">
        <f aca="false">SUM(L327-J327)</f>
        <v>#VALUE!</v>
      </c>
      <c r="P327" s="0" t="str">
        <f aca="false">IFERROR(__xludf.dummyfunction("""COMPUTED_VALUE"""),"")</f>
        <v/>
      </c>
      <c r="R327" s="0" t="str">
        <f aca="false">IFERROR(__xludf.dummyfunction("""COMPUTED_VALUE"""),"")</f>
        <v/>
      </c>
      <c r="T327" s="6" t="e">
        <f aca="false">SUM(R327-P327)</f>
        <v>#VALUE!</v>
      </c>
      <c r="V327" s="6" t="e">
        <f aca="false">SUM(N327-T327)</f>
        <v>#VALUE!</v>
      </c>
      <c r="X327" s="7"/>
    </row>
    <row r="328" customFormat="false" ht="13.8" hidden="false" customHeight="false" outlineLevel="0" collapsed="false">
      <c r="B328" s="0" t="str">
        <f aca="false">IFERROR(__xludf.dummyfunction("""COMPUTED_VALUE"""),"")</f>
        <v/>
      </c>
      <c r="D328" s="0" t="str">
        <f aca="false">IFERROR(__xludf.dummyfunction("""COMPUTED_VALUE"""),"")</f>
        <v/>
      </c>
      <c r="F328" s="0" t="str">
        <f aca="false">IFERROR(__xludf.dummyfunction("""COMPUTED_VALUE"""),"")</f>
        <v/>
      </c>
      <c r="H328" s="0" t="str">
        <f aca="false">IFERROR(__xludf.dummyfunction("""COMPUTED_VALUE"""),"")</f>
        <v/>
      </c>
      <c r="J328" s="0" t="str">
        <f aca="false">IFERROR(__xludf.dummyfunction("""COMPUTED_VALUE"""),"")</f>
        <v/>
      </c>
      <c r="L328" s="0" t="str">
        <f aca="false">IFERROR(__xludf.dummyfunction("""COMPUTED_VALUE"""),"")</f>
        <v/>
      </c>
      <c r="N328" s="6" t="e">
        <f aca="false">SUM(L328-J328)</f>
        <v>#VALUE!</v>
      </c>
      <c r="P328" s="0" t="str">
        <f aca="false">IFERROR(__xludf.dummyfunction("""COMPUTED_VALUE"""),"")</f>
        <v/>
      </c>
      <c r="R328" s="0" t="str">
        <f aca="false">IFERROR(__xludf.dummyfunction("""COMPUTED_VALUE"""),"")</f>
        <v/>
      </c>
      <c r="T328" s="6" t="e">
        <f aca="false">SUM(R328-P328)</f>
        <v>#VALUE!</v>
      </c>
      <c r="V328" s="6" t="e">
        <f aca="false">SUM(N328-T328)</f>
        <v>#VALUE!</v>
      </c>
      <c r="X328" s="7"/>
    </row>
    <row r="329" customFormat="false" ht="13.8" hidden="false" customHeight="false" outlineLevel="0" collapsed="false">
      <c r="B329" s="0" t="str">
        <f aca="false">IFERROR(__xludf.dummyfunction("""COMPUTED_VALUE"""),"")</f>
        <v/>
      </c>
      <c r="D329" s="0" t="str">
        <f aca="false">IFERROR(__xludf.dummyfunction("""COMPUTED_VALUE"""),"")</f>
        <v/>
      </c>
      <c r="F329" s="0" t="str">
        <f aca="false">IFERROR(__xludf.dummyfunction("""COMPUTED_VALUE"""),"")</f>
        <v/>
      </c>
      <c r="H329" s="0" t="str">
        <f aca="false">IFERROR(__xludf.dummyfunction("""COMPUTED_VALUE"""),"")</f>
        <v/>
      </c>
      <c r="J329" s="0" t="str">
        <f aca="false">IFERROR(__xludf.dummyfunction("""COMPUTED_VALUE"""),"")</f>
        <v/>
      </c>
      <c r="L329" s="0" t="str">
        <f aca="false">IFERROR(__xludf.dummyfunction("""COMPUTED_VALUE"""),"")</f>
        <v/>
      </c>
      <c r="N329" s="6" t="e">
        <f aca="false">SUM(L329-J329)</f>
        <v>#VALUE!</v>
      </c>
      <c r="P329" s="0" t="str">
        <f aca="false">IFERROR(__xludf.dummyfunction("""COMPUTED_VALUE"""),"")</f>
        <v/>
      </c>
      <c r="R329" s="0" t="str">
        <f aca="false">IFERROR(__xludf.dummyfunction("""COMPUTED_VALUE"""),"")</f>
        <v/>
      </c>
      <c r="T329" s="6" t="e">
        <f aca="false">SUM(R329-P329)</f>
        <v>#VALUE!</v>
      </c>
      <c r="V329" s="6" t="e">
        <f aca="false">SUM(N329-T329)</f>
        <v>#VALUE!</v>
      </c>
      <c r="X329" s="7"/>
    </row>
    <row r="330" customFormat="false" ht="13.8" hidden="false" customHeight="false" outlineLevel="0" collapsed="false">
      <c r="B330" s="0" t="str">
        <f aca="false">IFERROR(__xludf.dummyfunction("""COMPUTED_VALUE"""),"")</f>
        <v/>
      </c>
      <c r="D330" s="0" t="str">
        <f aca="false">IFERROR(__xludf.dummyfunction("""COMPUTED_VALUE"""),"")</f>
        <v/>
      </c>
      <c r="F330" s="0" t="str">
        <f aca="false">IFERROR(__xludf.dummyfunction("""COMPUTED_VALUE"""),"")</f>
        <v/>
      </c>
      <c r="H330" s="0" t="str">
        <f aca="false">IFERROR(__xludf.dummyfunction("""COMPUTED_VALUE"""),"")</f>
        <v/>
      </c>
      <c r="J330" s="0" t="str">
        <f aca="false">IFERROR(__xludf.dummyfunction("""COMPUTED_VALUE"""),"")</f>
        <v/>
      </c>
      <c r="L330" s="0" t="str">
        <f aca="false">IFERROR(__xludf.dummyfunction("""COMPUTED_VALUE"""),"")</f>
        <v/>
      </c>
      <c r="N330" s="6" t="e">
        <f aca="false">SUM(L330-J330)</f>
        <v>#VALUE!</v>
      </c>
      <c r="P330" s="0" t="str">
        <f aca="false">IFERROR(__xludf.dummyfunction("""COMPUTED_VALUE"""),"")</f>
        <v/>
      </c>
      <c r="R330" s="0" t="str">
        <f aca="false">IFERROR(__xludf.dummyfunction("""COMPUTED_VALUE"""),"")</f>
        <v/>
      </c>
      <c r="T330" s="6" t="e">
        <f aca="false">SUM(R330-P330)</f>
        <v>#VALUE!</v>
      </c>
      <c r="V330" s="6" t="e">
        <f aca="false">SUM(N330-T330)</f>
        <v>#VALUE!</v>
      </c>
      <c r="X330" s="7"/>
    </row>
    <row r="331" customFormat="false" ht="13.8" hidden="false" customHeight="false" outlineLevel="0" collapsed="false">
      <c r="B331" s="0" t="str">
        <f aca="false">IFERROR(__xludf.dummyfunction("""COMPUTED_VALUE"""),"")</f>
        <v/>
      </c>
      <c r="D331" s="0" t="str">
        <f aca="false">IFERROR(__xludf.dummyfunction("""COMPUTED_VALUE"""),"")</f>
        <v/>
      </c>
      <c r="F331" s="0" t="str">
        <f aca="false">IFERROR(__xludf.dummyfunction("""COMPUTED_VALUE"""),"")</f>
        <v/>
      </c>
      <c r="H331" s="0" t="str">
        <f aca="false">IFERROR(__xludf.dummyfunction("""COMPUTED_VALUE"""),"")</f>
        <v/>
      </c>
      <c r="J331" s="0" t="str">
        <f aca="false">IFERROR(__xludf.dummyfunction("""COMPUTED_VALUE"""),"")</f>
        <v/>
      </c>
      <c r="L331" s="0" t="str">
        <f aca="false">IFERROR(__xludf.dummyfunction("""COMPUTED_VALUE"""),"")</f>
        <v/>
      </c>
      <c r="N331" s="6" t="e">
        <f aca="false">SUM(L331-J331)</f>
        <v>#VALUE!</v>
      </c>
      <c r="P331" s="0" t="str">
        <f aca="false">IFERROR(__xludf.dummyfunction("""COMPUTED_VALUE"""),"")</f>
        <v/>
      </c>
      <c r="R331" s="0" t="str">
        <f aca="false">IFERROR(__xludf.dummyfunction("""COMPUTED_VALUE"""),"")</f>
        <v/>
      </c>
      <c r="T331" s="6" t="e">
        <f aca="false">SUM(R331-P331)</f>
        <v>#VALUE!</v>
      </c>
      <c r="V331" s="6" t="e">
        <f aca="false">SUM(N331-T331)</f>
        <v>#VALUE!</v>
      </c>
      <c r="X331" s="7"/>
    </row>
    <row r="332" customFormat="false" ht="13.8" hidden="false" customHeight="false" outlineLevel="0" collapsed="false">
      <c r="B332" s="0" t="str">
        <f aca="false">IFERROR(__xludf.dummyfunction("""COMPUTED_VALUE"""),"")</f>
        <v/>
      </c>
      <c r="D332" s="0" t="str">
        <f aca="false">IFERROR(__xludf.dummyfunction("""COMPUTED_VALUE"""),"")</f>
        <v/>
      </c>
      <c r="F332" s="0" t="str">
        <f aca="false">IFERROR(__xludf.dummyfunction("""COMPUTED_VALUE"""),"")</f>
        <v/>
      </c>
      <c r="H332" s="0" t="str">
        <f aca="false">IFERROR(__xludf.dummyfunction("""COMPUTED_VALUE"""),"")</f>
        <v/>
      </c>
      <c r="J332" s="0" t="str">
        <f aca="false">IFERROR(__xludf.dummyfunction("""COMPUTED_VALUE"""),"")</f>
        <v/>
      </c>
      <c r="L332" s="0" t="str">
        <f aca="false">IFERROR(__xludf.dummyfunction("""COMPUTED_VALUE"""),"")</f>
        <v/>
      </c>
      <c r="N332" s="6" t="e">
        <f aca="false">SUM(L332-J332)</f>
        <v>#VALUE!</v>
      </c>
      <c r="P332" s="0" t="str">
        <f aca="false">IFERROR(__xludf.dummyfunction("""COMPUTED_VALUE"""),"")</f>
        <v/>
      </c>
      <c r="R332" s="0" t="str">
        <f aca="false">IFERROR(__xludf.dummyfunction("""COMPUTED_VALUE"""),"")</f>
        <v/>
      </c>
      <c r="T332" s="6" t="e">
        <f aca="false">SUM(R332-P332)</f>
        <v>#VALUE!</v>
      </c>
      <c r="V332" s="6" t="e">
        <f aca="false">SUM(N332-T332)</f>
        <v>#VALUE!</v>
      </c>
      <c r="X332" s="7"/>
    </row>
    <row r="333" customFormat="false" ht="13.8" hidden="false" customHeight="false" outlineLevel="0" collapsed="false">
      <c r="B333" s="0" t="str">
        <f aca="false">IFERROR(__xludf.dummyfunction("""COMPUTED_VALUE"""),"")</f>
        <v/>
      </c>
      <c r="D333" s="0" t="str">
        <f aca="false">IFERROR(__xludf.dummyfunction("""COMPUTED_VALUE"""),"")</f>
        <v/>
      </c>
      <c r="F333" s="0" t="str">
        <f aca="false">IFERROR(__xludf.dummyfunction("""COMPUTED_VALUE"""),"")</f>
        <v/>
      </c>
      <c r="H333" s="0" t="str">
        <f aca="false">IFERROR(__xludf.dummyfunction("""COMPUTED_VALUE"""),"")</f>
        <v/>
      </c>
      <c r="J333" s="0" t="str">
        <f aca="false">IFERROR(__xludf.dummyfunction("""COMPUTED_VALUE"""),"")</f>
        <v/>
      </c>
      <c r="L333" s="0" t="str">
        <f aca="false">IFERROR(__xludf.dummyfunction("""COMPUTED_VALUE"""),"")</f>
        <v/>
      </c>
      <c r="N333" s="6" t="e">
        <f aca="false">SUM(L333-J333)</f>
        <v>#VALUE!</v>
      </c>
      <c r="P333" s="0" t="str">
        <f aca="false">IFERROR(__xludf.dummyfunction("""COMPUTED_VALUE"""),"")</f>
        <v/>
      </c>
      <c r="R333" s="0" t="str">
        <f aca="false">IFERROR(__xludf.dummyfunction("""COMPUTED_VALUE"""),"")</f>
        <v/>
      </c>
      <c r="T333" s="6" t="e">
        <f aca="false">SUM(R333-P333)</f>
        <v>#VALUE!</v>
      </c>
      <c r="V333" s="6" t="e">
        <f aca="false">SUM(N333-T333)</f>
        <v>#VALUE!</v>
      </c>
      <c r="X333" s="7"/>
    </row>
    <row r="334" customFormat="false" ht="13.8" hidden="false" customHeight="false" outlineLevel="0" collapsed="false">
      <c r="B334" s="0" t="str">
        <f aca="false">IFERROR(__xludf.dummyfunction("""COMPUTED_VALUE"""),"")</f>
        <v/>
      </c>
      <c r="D334" s="0" t="str">
        <f aca="false">IFERROR(__xludf.dummyfunction("""COMPUTED_VALUE"""),"")</f>
        <v/>
      </c>
      <c r="F334" s="0" t="str">
        <f aca="false">IFERROR(__xludf.dummyfunction("""COMPUTED_VALUE"""),"")</f>
        <v/>
      </c>
      <c r="H334" s="0" t="str">
        <f aca="false">IFERROR(__xludf.dummyfunction("""COMPUTED_VALUE"""),"")</f>
        <v/>
      </c>
      <c r="J334" s="0" t="str">
        <f aca="false">IFERROR(__xludf.dummyfunction("""COMPUTED_VALUE"""),"")</f>
        <v/>
      </c>
      <c r="L334" s="0" t="str">
        <f aca="false">IFERROR(__xludf.dummyfunction("""COMPUTED_VALUE"""),"")</f>
        <v/>
      </c>
      <c r="N334" s="6" t="e">
        <f aca="false">SUM(L334-J334)</f>
        <v>#VALUE!</v>
      </c>
      <c r="P334" s="0" t="str">
        <f aca="false">IFERROR(__xludf.dummyfunction("""COMPUTED_VALUE"""),"")</f>
        <v/>
      </c>
      <c r="R334" s="0" t="str">
        <f aca="false">IFERROR(__xludf.dummyfunction("""COMPUTED_VALUE"""),"")</f>
        <v/>
      </c>
      <c r="T334" s="6" t="e">
        <f aca="false">SUM(R334-P334)</f>
        <v>#VALUE!</v>
      </c>
      <c r="V334" s="6" t="e">
        <f aca="false">SUM(N334-T334)</f>
        <v>#VALUE!</v>
      </c>
      <c r="X334" s="7"/>
    </row>
    <row r="335" customFormat="false" ht="13.8" hidden="false" customHeight="false" outlineLevel="0" collapsed="false">
      <c r="B335" s="0" t="str">
        <f aca="false">IFERROR(__xludf.dummyfunction("""COMPUTED_VALUE"""),"")</f>
        <v/>
      </c>
      <c r="D335" s="0" t="str">
        <f aca="false">IFERROR(__xludf.dummyfunction("""COMPUTED_VALUE"""),"")</f>
        <v/>
      </c>
      <c r="F335" s="0" t="str">
        <f aca="false">IFERROR(__xludf.dummyfunction("""COMPUTED_VALUE"""),"")</f>
        <v/>
      </c>
      <c r="H335" s="0" t="str">
        <f aca="false">IFERROR(__xludf.dummyfunction("""COMPUTED_VALUE"""),"")</f>
        <v/>
      </c>
      <c r="J335" s="0" t="str">
        <f aca="false">IFERROR(__xludf.dummyfunction("""COMPUTED_VALUE"""),"")</f>
        <v/>
      </c>
      <c r="L335" s="0" t="str">
        <f aca="false">IFERROR(__xludf.dummyfunction("""COMPUTED_VALUE"""),"")</f>
        <v/>
      </c>
      <c r="N335" s="6" t="e">
        <f aca="false">SUM(L335-J335)</f>
        <v>#VALUE!</v>
      </c>
      <c r="P335" s="0" t="str">
        <f aca="false">IFERROR(__xludf.dummyfunction("""COMPUTED_VALUE"""),"")</f>
        <v/>
      </c>
      <c r="R335" s="0" t="str">
        <f aca="false">IFERROR(__xludf.dummyfunction("""COMPUTED_VALUE"""),"")</f>
        <v/>
      </c>
      <c r="T335" s="6" t="e">
        <f aca="false">SUM(R335-P335)</f>
        <v>#VALUE!</v>
      </c>
      <c r="V335" s="6" t="e">
        <f aca="false">SUM(N335-T335)</f>
        <v>#VALUE!</v>
      </c>
      <c r="X335" s="7"/>
    </row>
    <row r="336" customFormat="false" ht="13.8" hidden="false" customHeight="false" outlineLevel="0" collapsed="false">
      <c r="B336" s="0" t="str">
        <f aca="false">IFERROR(__xludf.dummyfunction("""COMPUTED_VALUE"""),"")</f>
        <v/>
      </c>
      <c r="D336" s="0" t="str">
        <f aca="false">IFERROR(__xludf.dummyfunction("""COMPUTED_VALUE"""),"")</f>
        <v/>
      </c>
      <c r="F336" s="0" t="str">
        <f aca="false">IFERROR(__xludf.dummyfunction("""COMPUTED_VALUE"""),"")</f>
        <v/>
      </c>
      <c r="H336" s="0" t="str">
        <f aca="false">IFERROR(__xludf.dummyfunction("""COMPUTED_VALUE"""),"")</f>
        <v/>
      </c>
      <c r="J336" s="0" t="str">
        <f aca="false">IFERROR(__xludf.dummyfunction("""COMPUTED_VALUE"""),"")</f>
        <v/>
      </c>
      <c r="L336" s="0" t="str">
        <f aca="false">IFERROR(__xludf.dummyfunction("""COMPUTED_VALUE"""),"")</f>
        <v/>
      </c>
      <c r="N336" s="6" t="e">
        <f aca="false">SUM(L336-J336)</f>
        <v>#VALUE!</v>
      </c>
      <c r="P336" s="0" t="str">
        <f aca="false">IFERROR(__xludf.dummyfunction("""COMPUTED_VALUE"""),"")</f>
        <v/>
      </c>
      <c r="R336" s="0" t="str">
        <f aca="false">IFERROR(__xludf.dummyfunction("""COMPUTED_VALUE"""),"")</f>
        <v/>
      </c>
      <c r="T336" s="6" t="e">
        <f aca="false">SUM(R336-P336)</f>
        <v>#VALUE!</v>
      </c>
      <c r="V336" s="6" t="e">
        <f aca="false">SUM(N336-T336)</f>
        <v>#VALUE!</v>
      </c>
      <c r="X336" s="7"/>
    </row>
    <row r="337" customFormat="false" ht="13.8" hidden="false" customHeight="false" outlineLevel="0" collapsed="false">
      <c r="B337" s="0" t="str">
        <f aca="false">IFERROR(__xludf.dummyfunction("""COMPUTED_VALUE"""),"")</f>
        <v/>
      </c>
      <c r="D337" s="0" t="str">
        <f aca="false">IFERROR(__xludf.dummyfunction("""COMPUTED_VALUE"""),"")</f>
        <v/>
      </c>
      <c r="F337" s="0" t="str">
        <f aca="false">IFERROR(__xludf.dummyfunction("""COMPUTED_VALUE"""),"")</f>
        <v/>
      </c>
      <c r="H337" s="0" t="str">
        <f aca="false">IFERROR(__xludf.dummyfunction("""COMPUTED_VALUE"""),"")</f>
        <v/>
      </c>
      <c r="J337" s="0" t="str">
        <f aca="false">IFERROR(__xludf.dummyfunction("""COMPUTED_VALUE"""),"")</f>
        <v/>
      </c>
      <c r="L337" s="0" t="str">
        <f aca="false">IFERROR(__xludf.dummyfunction("""COMPUTED_VALUE"""),"")</f>
        <v/>
      </c>
      <c r="N337" s="6" t="e">
        <f aca="false">SUM(L337-J337)</f>
        <v>#VALUE!</v>
      </c>
      <c r="P337" s="0" t="str">
        <f aca="false">IFERROR(__xludf.dummyfunction("""COMPUTED_VALUE"""),"")</f>
        <v/>
      </c>
      <c r="R337" s="0" t="str">
        <f aca="false">IFERROR(__xludf.dummyfunction("""COMPUTED_VALUE"""),"")</f>
        <v/>
      </c>
      <c r="T337" s="6" t="e">
        <f aca="false">SUM(R337-P337)</f>
        <v>#VALUE!</v>
      </c>
      <c r="V337" s="6" t="e">
        <f aca="false">SUM(N337-T337)</f>
        <v>#VALUE!</v>
      </c>
      <c r="X337" s="7"/>
    </row>
    <row r="338" customFormat="false" ht="13.8" hidden="false" customHeight="false" outlineLevel="0" collapsed="false">
      <c r="B338" s="0" t="str">
        <f aca="false">IFERROR(__xludf.dummyfunction("""COMPUTED_VALUE"""),"")</f>
        <v/>
      </c>
      <c r="D338" s="0" t="str">
        <f aca="false">IFERROR(__xludf.dummyfunction("""COMPUTED_VALUE"""),"")</f>
        <v/>
      </c>
      <c r="F338" s="0" t="str">
        <f aca="false">IFERROR(__xludf.dummyfunction("""COMPUTED_VALUE"""),"")</f>
        <v/>
      </c>
      <c r="H338" s="0" t="str">
        <f aca="false">IFERROR(__xludf.dummyfunction("""COMPUTED_VALUE"""),"")</f>
        <v/>
      </c>
      <c r="J338" s="0" t="str">
        <f aca="false">IFERROR(__xludf.dummyfunction("""COMPUTED_VALUE"""),"")</f>
        <v/>
      </c>
      <c r="L338" s="0" t="str">
        <f aca="false">IFERROR(__xludf.dummyfunction("""COMPUTED_VALUE"""),"")</f>
        <v/>
      </c>
      <c r="N338" s="6" t="e">
        <f aca="false">SUM(L338-J338)</f>
        <v>#VALUE!</v>
      </c>
      <c r="P338" s="0" t="str">
        <f aca="false">IFERROR(__xludf.dummyfunction("""COMPUTED_VALUE"""),"")</f>
        <v/>
      </c>
      <c r="R338" s="0" t="str">
        <f aca="false">IFERROR(__xludf.dummyfunction("""COMPUTED_VALUE"""),"")</f>
        <v/>
      </c>
      <c r="T338" s="6" t="e">
        <f aca="false">SUM(R338-P338)</f>
        <v>#VALUE!</v>
      </c>
      <c r="V338" s="6" t="e">
        <f aca="false">SUM(N338-T338)</f>
        <v>#VALUE!</v>
      </c>
      <c r="X338" s="7"/>
    </row>
    <row r="339" customFormat="false" ht="13.8" hidden="false" customHeight="false" outlineLevel="0" collapsed="false">
      <c r="B339" s="0" t="str">
        <f aca="false">IFERROR(__xludf.dummyfunction("""COMPUTED_VALUE"""),"")</f>
        <v/>
      </c>
      <c r="D339" s="0" t="str">
        <f aca="false">IFERROR(__xludf.dummyfunction("""COMPUTED_VALUE"""),"")</f>
        <v/>
      </c>
      <c r="F339" s="0" t="str">
        <f aca="false">IFERROR(__xludf.dummyfunction("""COMPUTED_VALUE"""),"")</f>
        <v/>
      </c>
      <c r="H339" s="0" t="str">
        <f aca="false">IFERROR(__xludf.dummyfunction("""COMPUTED_VALUE"""),"")</f>
        <v/>
      </c>
      <c r="J339" s="0" t="str">
        <f aca="false">IFERROR(__xludf.dummyfunction("""COMPUTED_VALUE"""),"")</f>
        <v/>
      </c>
      <c r="L339" s="0" t="str">
        <f aca="false">IFERROR(__xludf.dummyfunction("""COMPUTED_VALUE"""),"")</f>
        <v/>
      </c>
      <c r="N339" s="6" t="e">
        <f aca="false">SUM(L339-J339)</f>
        <v>#VALUE!</v>
      </c>
      <c r="P339" s="0" t="str">
        <f aca="false">IFERROR(__xludf.dummyfunction("""COMPUTED_VALUE"""),"")</f>
        <v/>
      </c>
      <c r="R339" s="0" t="str">
        <f aca="false">IFERROR(__xludf.dummyfunction("""COMPUTED_VALUE"""),"")</f>
        <v/>
      </c>
      <c r="T339" s="6" t="e">
        <f aca="false">SUM(R339-P339)</f>
        <v>#VALUE!</v>
      </c>
      <c r="V339" s="6" t="e">
        <f aca="false">SUM(N339-T339)</f>
        <v>#VALUE!</v>
      </c>
      <c r="X339" s="7"/>
    </row>
    <row r="340" customFormat="false" ht="13.8" hidden="false" customHeight="false" outlineLevel="0" collapsed="false">
      <c r="B340" s="0" t="str">
        <f aca="false">IFERROR(__xludf.dummyfunction("""COMPUTED_VALUE"""),"")</f>
        <v/>
      </c>
      <c r="D340" s="0" t="str">
        <f aca="false">IFERROR(__xludf.dummyfunction("""COMPUTED_VALUE"""),"")</f>
        <v/>
      </c>
      <c r="F340" s="0" t="str">
        <f aca="false">IFERROR(__xludf.dummyfunction("""COMPUTED_VALUE"""),"")</f>
        <v/>
      </c>
      <c r="H340" s="0" t="str">
        <f aca="false">IFERROR(__xludf.dummyfunction("""COMPUTED_VALUE"""),"")</f>
        <v/>
      </c>
      <c r="J340" s="0" t="str">
        <f aca="false">IFERROR(__xludf.dummyfunction("""COMPUTED_VALUE"""),"")</f>
        <v/>
      </c>
      <c r="L340" s="0" t="str">
        <f aca="false">IFERROR(__xludf.dummyfunction("""COMPUTED_VALUE"""),"")</f>
        <v/>
      </c>
      <c r="N340" s="6" t="e">
        <f aca="false">SUM(L340-J340)</f>
        <v>#VALUE!</v>
      </c>
      <c r="P340" s="0" t="str">
        <f aca="false">IFERROR(__xludf.dummyfunction("""COMPUTED_VALUE"""),"")</f>
        <v/>
      </c>
      <c r="R340" s="0" t="str">
        <f aca="false">IFERROR(__xludf.dummyfunction("""COMPUTED_VALUE"""),"")</f>
        <v/>
      </c>
      <c r="T340" s="6" t="e">
        <f aca="false">SUM(R340-P340)</f>
        <v>#VALUE!</v>
      </c>
      <c r="V340" s="6" t="e">
        <f aca="false">SUM(N340-T340)</f>
        <v>#VALUE!</v>
      </c>
      <c r="X340" s="7"/>
    </row>
    <row r="341" customFormat="false" ht="13.8" hidden="false" customHeight="false" outlineLevel="0" collapsed="false">
      <c r="B341" s="0" t="str">
        <f aca="false">IFERROR(__xludf.dummyfunction("""COMPUTED_VALUE"""),"")</f>
        <v/>
      </c>
      <c r="D341" s="0" t="str">
        <f aca="false">IFERROR(__xludf.dummyfunction("""COMPUTED_VALUE"""),"")</f>
        <v/>
      </c>
      <c r="F341" s="0" t="str">
        <f aca="false">IFERROR(__xludf.dummyfunction("""COMPUTED_VALUE"""),"")</f>
        <v/>
      </c>
      <c r="H341" s="0" t="str">
        <f aca="false">IFERROR(__xludf.dummyfunction("""COMPUTED_VALUE"""),"")</f>
        <v/>
      </c>
      <c r="J341" s="0" t="str">
        <f aca="false">IFERROR(__xludf.dummyfunction("""COMPUTED_VALUE"""),"")</f>
        <v/>
      </c>
      <c r="L341" s="0" t="str">
        <f aca="false">IFERROR(__xludf.dummyfunction("""COMPUTED_VALUE"""),"")</f>
        <v/>
      </c>
      <c r="N341" s="6" t="e">
        <f aca="false">SUM(L341-J341)</f>
        <v>#VALUE!</v>
      </c>
      <c r="P341" s="0" t="str">
        <f aca="false">IFERROR(__xludf.dummyfunction("""COMPUTED_VALUE"""),"")</f>
        <v/>
      </c>
      <c r="R341" s="0" t="str">
        <f aca="false">IFERROR(__xludf.dummyfunction("""COMPUTED_VALUE"""),"")</f>
        <v/>
      </c>
      <c r="T341" s="6" t="e">
        <f aca="false">SUM(R341-P341)</f>
        <v>#VALUE!</v>
      </c>
      <c r="V341" s="6" t="e">
        <f aca="false">SUM(N341-T341)</f>
        <v>#VALUE!</v>
      </c>
      <c r="X341" s="7"/>
    </row>
    <row r="342" customFormat="false" ht="13.8" hidden="false" customHeight="false" outlineLevel="0" collapsed="false">
      <c r="B342" s="0" t="str">
        <f aca="false">IFERROR(__xludf.dummyfunction("""COMPUTED_VALUE"""),"")</f>
        <v/>
      </c>
      <c r="D342" s="0" t="str">
        <f aca="false">IFERROR(__xludf.dummyfunction("""COMPUTED_VALUE"""),"")</f>
        <v/>
      </c>
      <c r="F342" s="0" t="str">
        <f aca="false">IFERROR(__xludf.dummyfunction("""COMPUTED_VALUE"""),"")</f>
        <v/>
      </c>
      <c r="H342" s="0" t="str">
        <f aca="false">IFERROR(__xludf.dummyfunction("""COMPUTED_VALUE"""),"")</f>
        <v/>
      </c>
      <c r="J342" s="0" t="str">
        <f aca="false">IFERROR(__xludf.dummyfunction("""COMPUTED_VALUE"""),"")</f>
        <v/>
      </c>
      <c r="L342" s="0" t="str">
        <f aca="false">IFERROR(__xludf.dummyfunction("""COMPUTED_VALUE"""),"")</f>
        <v/>
      </c>
      <c r="N342" s="6" t="e">
        <f aca="false">SUM(L342-J342)</f>
        <v>#VALUE!</v>
      </c>
      <c r="P342" s="0" t="str">
        <f aca="false">IFERROR(__xludf.dummyfunction("""COMPUTED_VALUE"""),"")</f>
        <v/>
      </c>
      <c r="R342" s="0" t="str">
        <f aca="false">IFERROR(__xludf.dummyfunction("""COMPUTED_VALUE"""),"")</f>
        <v/>
      </c>
      <c r="T342" s="6" t="e">
        <f aca="false">SUM(R342-P342)</f>
        <v>#VALUE!</v>
      </c>
      <c r="V342" s="6" t="e">
        <f aca="false">SUM(N342-T342)</f>
        <v>#VALUE!</v>
      </c>
      <c r="X342" s="7"/>
    </row>
    <row r="343" customFormat="false" ht="13.8" hidden="false" customHeight="false" outlineLevel="0" collapsed="false">
      <c r="B343" s="0" t="str">
        <f aca="false">IFERROR(__xludf.dummyfunction("""COMPUTED_VALUE"""),"")</f>
        <v/>
      </c>
      <c r="D343" s="0" t="str">
        <f aca="false">IFERROR(__xludf.dummyfunction("""COMPUTED_VALUE"""),"")</f>
        <v/>
      </c>
      <c r="F343" s="0" t="str">
        <f aca="false">IFERROR(__xludf.dummyfunction("""COMPUTED_VALUE"""),"")</f>
        <v/>
      </c>
      <c r="H343" s="0" t="str">
        <f aca="false">IFERROR(__xludf.dummyfunction("""COMPUTED_VALUE"""),"")</f>
        <v/>
      </c>
      <c r="J343" s="0" t="str">
        <f aca="false">IFERROR(__xludf.dummyfunction("""COMPUTED_VALUE"""),"")</f>
        <v/>
      </c>
      <c r="L343" s="0" t="str">
        <f aca="false">IFERROR(__xludf.dummyfunction("""COMPUTED_VALUE"""),"")</f>
        <v/>
      </c>
      <c r="N343" s="6" t="e">
        <f aca="false">SUM(L343-J343)</f>
        <v>#VALUE!</v>
      </c>
      <c r="P343" s="0" t="str">
        <f aca="false">IFERROR(__xludf.dummyfunction("""COMPUTED_VALUE"""),"")</f>
        <v/>
      </c>
      <c r="R343" s="0" t="str">
        <f aca="false">IFERROR(__xludf.dummyfunction("""COMPUTED_VALUE"""),"")</f>
        <v/>
      </c>
      <c r="T343" s="6" t="e">
        <f aca="false">SUM(R343-P343)</f>
        <v>#VALUE!</v>
      </c>
      <c r="V343" s="6" t="e">
        <f aca="false">SUM(N343-T343)</f>
        <v>#VALUE!</v>
      </c>
      <c r="X343" s="7"/>
    </row>
    <row r="344" customFormat="false" ht="13.8" hidden="false" customHeight="false" outlineLevel="0" collapsed="false">
      <c r="B344" s="0" t="str">
        <f aca="false">IFERROR(__xludf.dummyfunction("""COMPUTED_VALUE"""),"")</f>
        <v/>
      </c>
      <c r="D344" s="0" t="str">
        <f aca="false">IFERROR(__xludf.dummyfunction("""COMPUTED_VALUE"""),"")</f>
        <v/>
      </c>
      <c r="F344" s="0" t="str">
        <f aca="false">IFERROR(__xludf.dummyfunction("""COMPUTED_VALUE"""),"")</f>
        <v/>
      </c>
      <c r="H344" s="0" t="str">
        <f aca="false">IFERROR(__xludf.dummyfunction("""COMPUTED_VALUE"""),"")</f>
        <v/>
      </c>
      <c r="J344" s="0" t="str">
        <f aca="false">IFERROR(__xludf.dummyfunction("""COMPUTED_VALUE"""),"")</f>
        <v/>
      </c>
      <c r="L344" s="0" t="str">
        <f aca="false">IFERROR(__xludf.dummyfunction("""COMPUTED_VALUE"""),"")</f>
        <v/>
      </c>
      <c r="N344" s="6" t="e">
        <f aca="false">SUM(L344-J344)</f>
        <v>#VALUE!</v>
      </c>
      <c r="P344" s="0" t="str">
        <f aca="false">IFERROR(__xludf.dummyfunction("""COMPUTED_VALUE"""),"")</f>
        <v/>
      </c>
      <c r="R344" s="0" t="str">
        <f aca="false">IFERROR(__xludf.dummyfunction("""COMPUTED_VALUE"""),"")</f>
        <v/>
      </c>
      <c r="T344" s="6" t="e">
        <f aca="false">SUM(R344-P344)</f>
        <v>#VALUE!</v>
      </c>
      <c r="V344" s="6" t="e">
        <f aca="false">SUM(N344-T344)</f>
        <v>#VALUE!</v>
      </c>
      <c r="X344" s="7"/>
    </row>
    <row r="345" customFormat="false" ht="13.8" hidden="false" customHeight="false" outlineLevel="0" collapsed="false">
      <c r="B345" s="0" t="str">
        <f aca="false">IFERROR(__xludf.dummyfunction("""COMPUTED_VALUE"""),"")</f>
        <v/>
      </c>
      <c r="D345" s="0" t="str">
        <f aca="false">IFERROR(__xludf.dummyfunction("""COMPUTED_VALUE"""),"")</f>
        <v/>
      </c>
      <c r="F345" s="0" t="str">
        <f aca="false">IFERROR(__xludf.dummyfunction("""COMPUTED_VALUE"""),"")</f>
        <v/>
      </c>
      <c r="H345" s="0" t="str">
        <f aca="false">IFERROR(__xludf.dummyfunction("""COMPUTED_VALUE"""),"")</f>
        <v/>
      </c>
      <c r="J345" s="0" t="str">
        <f aca="false">IFERROR(__xludf.dummyfunction("""COMPUTED_VALUE"""),"")</f>
        <v/>
      </c>
      <c r="L345" s="0" t="str">
        <f aca="false">IFERROR(__xludf.dummyfunction("""COMPUTED_VALUE"""),"")</f>
        <v/>
      </c>
      <c r="N345" s="6" t="e">
        <f aca="false">SUM(L345-J345)</f>
        <v>#VALUE!</v>
      </c>
      <c r="P345" s="0" t="str">
        <f aca="false">IFERROR(__xludf.dummyfunction("""COMPUTED_VALUE"""),"")</f>
        <v/>
      </c>
      <c r="R345" s="0" t="str">
        <f aca="false">IFERROR(__xludf.dummyfunction("""COMPUTED_VALUE"""),"")</f>
        <v/>
      </c>
      <c r="T345" s="6" t="e">
        <f aca="false">SUM(R345-P345)</f>
        <v>#VALUE!</v>
      </c>
      <c r="V345" s="6" t="e">
        <f aca="false">SUM(N345-T345)</f>
        <v>#VALUE!</v>
      </c>
      <c r="X345" s="7"/>
    </row>
    <row r="346" customFormat="false" ht="13.8" hidden="false" customHeight="false" outlineLevel="0" collapsed="false">
      <c r="B346" s="0" t="str">
        <f aca="false">IFERROR(__xludf.dummyfunction("""COMPUTED_VALUE"""),"")</f>
        <v/>
      </c>
      <c r="D346" s="0" t="str">
        <f aca="false">IFERROR(__xludf.dummyfunction("""COMPUTED_VALUE"""),"")</f>
        <v/>
      </c>
      <c r="F346" s="0" t="str">
        <f aca="false">IFERROR(__xludf.dummyfunction("""COMPUTED_VALUE"""),"")</f>
        <v/>
      </c>
      <c r="H346" s="0" t="str">
        <f aca="false">IFERROR(__xludf.dummyfunction("""COMPUTED_VALUE"""),"")</f>
        <v/>
      </c>
      <c r="J346" s="0" t="str">
        <f aca="false">IFERROR(__xludf.dummyfunction("""COMPUTED_VALUE"""),"")</f>
        <v/>
      </c>
      <c r="L346" s="0" t="str">
        <f aca="false">IFERROR(__xludf.dummyfunction("""COMPUTED_VALUE"""),"")</f>
        <v/>
      </c>
      <c r="N346" s="6" t="e">
        <f aca="false">SUM(L346-J346)</f>
        <v>#VALUE!</v>
      </c>
      <c r="P346" s="0" t="str">
        <f aca="false">IFERROR(__xludf.dummyfunction("""COMPUTED_VALUE"""),"")</f>
        <v/>
      </c>
      <c r="R346" s="0" t="str">
        <f aca="false">IFERROR(__xludf.dummyfunction("""COMPUTED_VALUE"""),"")</f>
        <v/>
      </c>
      <c r="T346" s="6" t="e">
        <f aca="false">SUM(R346-P346)</f>
        <v>#VALUE!</v>
      </c>
      <c r="V346" s="6" t="e">
        <f aca="false">SUM(N346-T346)</f>
        <v>#VALUE!</v>
      </c>
      <c r="X346" s="7"/>
    </row>
    <row r="347" customFormat="false" ht="13.8" hidden="false" customHeight="false" outlineLevel="0" collapsed="false">
      <c r="B347" s="0" t="str">
        <f aca="false">IFERROR(__xludf.dummyfunction("""COMPUTED_VALUE"""),"")</f>
        <v/>
      </c>
      <c r="D347" s="0" t="str">
        <f aca="false">IFERROR(__xludf.dummyfunction("""COMPUTED_VALUE"""),"")</f>
        <v/>
      </c>
      <c r="F347" s="0" t="str">
        <f aca="false">IFERROR(__xludf.dummyfunction("""COMPUTED_VALUE"""),"")</f>
        <v/>
      </c>
      <c r="H347" s="0" t="str">
        <f aca="false">IFERROR(__xludf.dummyfunction("""COMPUTED_VALUE"""),"")</f>
        <v/>
      </c>
      <c r="J347" s="0" t="str">
        <f aca="false">IFERROR(__xludf.dummyfunction("""COMPUTED_VALUE"""),"")</f>
        <v/>
      </c>
      <c r="L347" s="0" t="str">
        <f aca="false">IFERROR(__xludf.dummyfunction("""COMPUTED_VALUE"""),"")</f>
        <v/>
      </c>
      <c r="N347" s="6" t="e">
        <f aca="false">SUM(L347-J347)</f>
        <v>#VALUE!</v>
      </c>
      <c r="P347" s="0" t="str">
        <f aca="false">IFERROR(__xludf.dummyfunction("""COMPUTED_VALUE"""),"")</f>
        <v/>
      </c>
      <c r="R347" s="0" t="str">
        <f aca="false">IFERROR(__xludf.dummyfunction("""COMPUTED_VALUE"""),"")</f>
        <v/>
      </c>
      <c r="T347" s="6" t="e">
        <f aca="false">SUM(R347-P347)</f>
        <v>#VALUE!</v>
      </c>
      <c r="V347" s="6" t="e">
        <f aca="false">SUM(N347-T347)</f>
        <v>#VALUE!</v>
      </c>
      <c r="X347" s="7"/>
    </row>
    <row r="348" customFormat="false" ht="13.8" hidden="false" customHeight="false" outlineLevel="0" collapsed="false">
      <c r="B348" s="0" t="str">
        <f aca="false">IFERROR(__xludf.dummyfunction("""COMPUTED_VALUE"""),"")</f>
        <v/>
      </c>
      <c r="D348" s="0" t="str">
        <f aca="false">IFERROR(__xludf.dummyfunction("""COMPUTED_VALUE"""),"")</f>
        <v/>
      </c>
      <c r="F348" s="0" t="str">
        <f aca="false">IFERROR(__xludf.dummyfunction("""COMPUTED_VALUE"""),"")</f>
        <v/>
      </c>
      <c r="H348" s="0" t="str">
        <f aca="false">IFERROR(__xludf.dummyfunction("""COMPUTED_VALUE"""),"")</f>
        <v/>
      </c>
      <c r="J348" s="0" t="str">
        <f aca="false">IFERROR(__xludf.dummyfunction("""COMPUTED_VALUE"""),"")</f>
        <v/>
      </c>
      <c r="L348" s="0" t="str">
        <f aca="false">IFERROR(__xludf.dummyfunction("""COMPUTED_VALUE"""),"")</f>
        <v/>
      </c>
      <c r="N348" s="6" t="e">
        <f aca="false">SUM(L348-J348)</f>
        <v>#VALUE!</v>
      </c>
      <c r="P348" s="0" t="str">
        <f aca="false">IFERROR(__xludf.dummyfunction("""COMPUTED_VALUE"""),"")</f>
        <v/>
      </c>
      <c r="R348" s="0" t="str">
        <f aca="false">IFERROR(__xludf.dummyfunction("""COMPUTED_VALUE"""),"")</f>
        <v/>
      </c>
      <c r="T348" s="6" t="e">
        <f aca="false">SUM(R348-P348)</f>
        <v>#VALUE!</v>
      </c>
      <c r="V348" s="6" t="e">
        <f aca="false">SUM(N348-T348)</f>
        <v>#VALUE!</v>
      </c>
      <c r="X348" s="7"/>
    </row>
    <row r="349" customFormat="false" ht="13.8" hidden="false" customHeight="false" outlineLevel="0" collapsed="false">
      <c r="B349" s="0" t="str">
        <f aca="false">IFERROR(__xludf.dummyfunction("""COMPUTED_VALUE"""),"")</f>
        <v/>
      </c>
      <c r="D349" s="0" t="str">
        <f aca="false">IFERROR(__xludf.dummyfunction("""COMPUTED_VALUE"""),"")</f>
        <v/>
      </c>
      <c r="F349" s="0" t="str">
        <f aca="false">IFERROR(__xludf.dummyfunction("""COMPUTED_VALUE"""),"")</f>
        <v/>
      </c>
      <c r="H349" s="0" t="str">
        <f aca="false">IFERROR(__xludf.dummyfunction("""COMPUTED_VALUE"""),"")</f>
        <v/>
      </c>
      <c r="J349" s="0" t="str">
        <f aca="false">IFERROR(__xludf.dummyfunction("""COMPUTED_VALUE"""),"")</f>
        <v/>
      </c>
      <c r="L349" s="0" t="str">
        <f aca="false">IFERROR(__xludf.dummyfunction("""COMPUTED_VALUE"""),"")</f>
        <v/>
      </c>
      <c r="N349" s="6" t="e">
        <f aca="false">SUM(L349-J349)</f>
        <v>#VALUE!</v>
      </c>
      <c r="P349" s="0" t="str">
        <f aca="false">IFERROR(__xludf.dummyfunction("""COMPUTED_VALUE"""),"")</f>
        <v/>
      </c>
      <c r="R349" s="0" t="str">
        <f aca="false">IFERROR(__xludf.dummyfunction("""COMPUTED_VALUE"""),"")</f>
        <v/>
      </c>
      <c r="T349" s="6" t="e">
        <f aca="false">SUM(R349-P349)</f>
        <v>#VALUE!</v>
      </c>
      <c r="V349" s="6" t="e">
        <f aca="false">SUM(N349-T349)</f>
        <v>#VALUE!</v>
      </c>
      <c r="X349" s="7"/>
    </row>
    <row r="350" customFormat="false" ht="13.8" hidden="false" customHeight="false" outlineLevel="0" collapsed="false">
      <c r="B350" s="0" t="str">
        <f aca="false">IFERROR(__xludf.dummyfunction("""COMPUTED_VALUE"""),"")</f>
        <v/>
      </c>
      <c r="D350" s="0" t="str">
        <f aca="false">IFERROR(__xludf.dummyfunction("""COMPUTED_VALUE"""),"")</f>
        <v/>
      </c>
      <c r="F350" s="0" t="str">
        <f aca="false">IFERROR(__xludf.dummyfunction("""COMPUTED_VALUE"""),"")</f>
        <v/>
      </c>
      <c r="H350" s="0" t="str">
        <f aca="false">IFERROR(__xludf.dummyfunction("""COMPUTED_VALUE"""),"")</f>
        <v/>
      </c>
      <c r="J350" s="0" t="str">
        <f aca="false">IFERROR(__xludf.dummyfunction("""COMPUTED_VALUE"""),"")</f>
        <v/>
      </c>
      <c r="L350" s="0" t="str">
        <f aca="false">IFERROR(__xludf.dummyfunction("""COMPUTED_VALUE"""),"")</f>
        <v/>
      </c>
      <c r="N350" s="6" t="e">
        <f aca="false">SUM(L350-J350)</f>
        <v>#VALUE!</v>
      </c>
      <c r="P350" s="0" t="str">
        <f aca="false">IFERROR(__xludf.dummyfunction("""COMPUTED_VALUE"""),"")</f>
        <v/>
      </c>
      <c r="R350" s="0" t="str">
        <f aca="false">IFERROR(__xludf.dummyfunction("""COMPUTED_VALUE"""),"")</f>
        <v/>
      </c>
      <c r="T350" s="6" t="e">
        <f aca="false">SUM(R350-P350)</f>
        <v>#VALUE!</v>
      </c>
      <c r="V350" s="6" t="e">
        <f aca="false">SUM(N350-T350)</f>
        <v>#VALUE!</v>
      </c>
      <c r="X350" s="7"/>
    </row>
    <row r="351" customFormat="false" ht="13.8" hidden="false" customHeight="false" outlineLevel="0" collapsed="false">
      <c r="B351" s="0" t="str">
        <f aca="false">IFERROR(__xludf.dummyfunction("""COMPUTED_VALUE"""),"")</f>
        <v/>
      </c>
      <c r="D351" s="0" t="str">
        <f aca="false">IFERROR(__xludf.dummyfunction("""COMPUTED_VALUE"""),"")</f>
        <v/>
      </c>
      <c r="F351" s="0" t="str">
        <f aca="false">IFERROR(__xludf.dummyfunction("""COMPUTED_VALUE"""),"")</f>
        <v/>
      </c>
      <c r="H351" s="0" t="str">
        <f aca="false">IFERROR(__xludf.dummyfunction("""COMPUTED_VALUE"""),"")</f>
        <v/>
      </c>
      <c r="J351" s="0" t="str">
        <f aca="false">IFERROR(__xludf.dummyfunction("""COMPUTED_VALUE"""),"")</f>
        <v/>
      </c>
      <c r="L351" s="0" t="str">
        <f aca="false">IFERROR(__xludf.dummyfunction("""COMPUTED_VALUE"""),"")</f>
        <v/>
      </c>
      <c r="N351" s="6" t="e">
        <f aca="false">SUM(L351-J351)</f>
        <v>#VALUE!</v>
      </c>
      <c r="P351" s="0" t="str">
        <f aca="false">IFERROR(__xludf.dummyfunction("""COMPUTED_VALUE"""),"")</f>
        <v/>
      </c>
      <c r="R351" s="0" t="str">
        <f aca="false">IFERROR(__xludf.dummyfunction("""COMPUTED_VALUE"""),"")</f>
        <v/>
      </c>
      <c r="T351" s="6" t="e">
        <f aca="false">SUM(R351-P351)</f>
        <v>#VALUE!</v>
      </c>
      <c r="V351" s="6" t="e">
        <f aca="false">SUM(N351-T351)</f>
        <v>#VALUE!</v>
      </c>
      <c r="X351" s="7"/>
    </row>
    <row r="352" customFormat="false" ht="13.8" hidden="false" customHeight="false" outlineLevel="0" collapsed="false">
      <c r="B352" s="0" t="str">
        <f aca="false">IFERROR(__xludf.dummyfunction("""COMPUTED_VALUE"""),"")</f>
        <v/>
      </c>
      <c r="D352" s="0" t="str">
        <f aca="false">IFERROR(__xludf.dummyfunction("""COMPUTED_VALUE"""),"")</f>
        <v/>
      </c>
      <c r="F352" s="0" t="str">
        <f aca="false">IFERROR(__xludf.dummyfunction("""COMPUTED_VALUE"""),"")</f>
        <v/>
      </c>
      <c r="H352" s="0" t="str">
        <f aca="false">IFERROR(__xludf.dummyfunction("""COMPUTED_VALUE"""),"")</f>
        <v/>
      </c>
      <c r="J352" s="0" t="str">
        <f aca="false">IFERROR(__xludf.dummyfunction("""COMPUTED_VALUE"""),"")</f>
        <v/>
      </c>
      <c r="L352" s="0" t="str">
        <f aca="false">IFERROR(__xludf.dummyfunction("""COMPUTED_VALUE"""),"")</f>
        <v/>
      </c>
      <c r="N352" s="6" t="e">
        <f aca="false">SUM(L352-J352)</f>
        <v>#VALUE!</v>
      </c>
      <c r="P352" s="0" t="str">
        <f aca="false">IFERROR(__xludf.dummyfunction("""COMPUTED_VALUE"""),"")</f>
        <v/>
      </c>
      <c r="R352" s="0" t="str">
        <f aca="false">IFERROR(__xludf.dummyfunction("""COMPUTED_VALUE"""),"")</f>
        <v/>
      </c>
      <c r="T352" s="6" t="e">
        <f aca="false">SUM(R352-P352)</f>
        <v>#VALUE!</v>
      </c>
      <c r="V352" s="6" t="e">
        <f aca="false">SUM(N352-T352)</f>
        <v>#VALUE!</v>
      </c>
      <c r="X352" s="7"/>
    </row>
    <row r="353" customFormat="false" ht="13.8" hidden="false" customHeight="false" outlineLevel="0" collapsed="false">
      <c r="B353" s="0" t="str">
        <f aca="false">IFERROR(__xludf.dummyfunction("""COMPUTED_VALUE"""),"")</f>
        <v/>
      </c>
      <c r="D353" s="0" t="str">
        <f aca="false">IFERROR(__xludf.dummyfunction("""COMPUTED_VALUE"""),"")</f>
        <v/>
      </c>
      <c r="F353" s="0" t="str">
        <f aca="false">IFERROR(__xludf.dummyfunction("""COMPUTED_VALUE"""),"")</f>
        <v/>
      </c>
      <c r="H353" s="0" t="str">
        <f aca="false">IFERROR(__xludf.dummyfunction("""COMPUTED_VALUE"""),"")</f>
        <v/>
      </c>
      <c r="J353" s="0" t="str">
        <f aca="false">IFERROR(__xludf.dummyfunction("""COMPUTED_VALUE"""),"")</f>
        <v/>
      </c>
      <c r="L353" s="0" t="str">
        <f aca="false">IFERROR(__xludf.dummyfunction("""COMPUTED_VALUE"""),"")</f>
        <v/>
      </c>
      <c r="N353" s="6" t="e">
        <f aca="false">SUM(L353-J353)</f>
        <v>#VALUE!</v>
      </c>
      <c r="P353" s="0" t="str">
        <f aca="false">IFERROR(__xludf.dummyfunction("""COMPUTED_VALUE"""),"")</f>
        <v/>
      </c>
      <c r="R353" s="0" t="str">
        <f aca="false">IFERROR(__xludf.dummyfunction("""COMPUTED_VALUE"""),"")</f>
        <v/>
      </c>
      <c r="T353" s="6" t="e">
        <f aca="false">SUM(R353-P353)</f>
        <v>#VALUE!</v>
      </c>
      <c r="V353" s="6" t="e">
        <f aca="false">SUM(N353-T353)</f>
        <v>#VALUE!</v>
      </c>
      <c r="X353" s="7"/>
    </row>
    <row r="354" customFormat="false" ht="13.8" hidden="false" customHeight="false" outlineLevel="0" collapsed="false">
      <c r="B354" s="0" t="str">
        <f aca="false">IFERROR(__xludf.dummyfunction("""COMPUTED_VALUE"""),"")</f>
        <v/>
      </c>
      <c r="D354" s="0" t="str">
        <f aca="false">IFERROR(__xludf.dummyfunction("""COMPUTED_VALUE"""),"")</f>
        <v/>
      </c>
      <c r="F354" s="0" t="str">
        <f aca="false">IFERROR(__xludf.dummyfunction("""COMPUTED_VALUE"""),"")</f>
        <v/>
      </c>
      <c r="H354" s="0" t="str">
        <f aca="false">IFERROR(__xludf.dummyfunction("""COMPUTED_VALUE"""),"")</f>
        <v/>
      </c>
      <c r="J354" s="0" t="str">
        <f aca="false">IFERROR(__xludf.dummyfunction("""COMPUTED_VALUE"""),"")</f>
        <v/>
      </c>
      <c r="L354" s="0" t="str">
        <f aca="false">IFERROR(__xludf.dummyfunction("""COMPUTED_VALUE"""),"")</f>
        <v/>
      </c>
      <c r="N354" s="6" t="e">
        <f aca="false">SUM(L354-J354)</f>
        <v>#VALUE!</v>
      </c>
      <c r="P354" s="0" t="str">
        <f aca="false">IFERROR(__xludf.dummyfunction("""COMPUTED_VALUE"""),"")</f>
        <v/>
      </c>
      <c r="R354" s="0" t="str">
        <f aca="false">IFERROR(__xludf.dummyfunction("""COMPUTED_VALUE"""),"")</f>
        <v/>
      </c>
      <c r="T354" s="6" t="e">
        <f aca="false">SUM(R354-P354)</f>
        <v>#VALUE!</v>
      </c>
      <c r="V354" s="6" t="e">
        <f aca="false">SUM(N354-T354)</f>
        <v>#VALUE!</v>
      </c>
      <c r="X354" s="7"/>
    </row>
    <row r="355" customFormat="false" ht="13.8" hidden="false" customHeight="false" outlineLevel="0" collapsed="false">
      <c r="B355" s="0" t="str">
        <f aca="false">IFERROR(__xludf.dummyfunction("""COMPUTED_VALUE"""),"")</f>
        <v/>
      </c>
      <c r="D355" s="0" t="str">
        <f aca="false">IFERROR(__xludf.dummyfunction("""COMPUTED_VALUE"""),"")</f>
        <v/>
      </c>
      <c r="F355" s="0" t="str">
        <f aca="false">IFERROR(__xludf.dummyfunction("""COMPUTED_VALUE"""),"")</f>
        <v/>
      </c>
      <c r="H355" s="0" t="str">
        <f aca="false">IFERROR(__xludf.dummyfunction("""COMPUTED_VALUE"""),"")</f>
        <v/>
      </c>
      <c r="J355" s="0" t="str">
        <f aca="false">IFERROR(__xludf.dummyfunction("""COMPUTED_VALUE"""),"")</f>
        <v/>
      </c>
      <c r="L355" s="0" t="str">
        <f aca="false">IFERROR(__xludf.dummyfunction("""COMPUTED_VALUE"""),"")</f>
        <v/>
      </c>
      <c r="N355" s="6" t="e">
        <f aca="false">SUM(L355-J355)</f>
        <v>#VALUE!</v>
      </c>
      <c r="P355" s="0" t="str">
        <f aca="false">IFERROR(__xludf.dummyfunction("""COMPUTED_VALUE"""),"")</f>
        <v/>
      </c>
      <c r="R355" s="0" t="str">
        <f aca="false">IFERROR(__xludf.dummyfunction("""COMPUTED_VALUE"""),"")</f>
        <v/>
      </c>
      <c r="T355" s="6" t="e">
        <f aca="false">SUM(R355-P355)</f>
        <v>#VALUE!</v>
      </c>
      <c r="V355" s="6" t="e">
        <f aca="false">SUM(N355-T355)</f>
        <v>#VALUE!</v>
      </c>
      <c r="X355" s="7"/>
    </row>
    <row r="356" customFormat="false" ht="13.8" hidden="false" customHeight="false" outlineLevel="0" collapsed="false">
      <c r="B356" s="0" t="str">
        <f aca="false">IFERROR(__xludf.dummyfunction("""COMPUTED_VALUE"""),"")</f>
        <v/>
      </c>
      <c r="D356" s="0" t="str">
        <f aca="false">IFERROR(__xludf.dummyfunction("""COMPUTED_VALUE"""),"")</f>
        <v/>
      </c>
      <c r="F356" s="0" t="str">
        <f aca="false">IFERROR(__xludf.dummyfunction("""COMPUTED_VALUE"""),"")</f>
        <v/>
      </c>
      <c r="H356" s="0" t="str">
        <f aca="false">IFERROR(__xludf.dummyfunction("""COMPUTED_VALUE"""),"")</f>
        <v/>
      </c>
      <c r="J356" s="0" t="str">
        <f aca="false">IFERROR(__xludf.dummyfunction("""COMPUTED_VALUE"""),"")</f>
        <v/>
      </c>
      <c r="L356" s="0" t="str">
        <f aca="false">IFERROR(__xludf.dummyfunction("""COMPUTED_VALUE"""),"")</f>
        <v/>
      </c>
      <c r="N356" s="6" t="e">
        <f aca="false">SUM(L356-J356)</f>
        <v>#VALUE!</v>
      </c>
      <c r="P356" s="0" t="str">
        <f aca="false">IFERROR(__xludf.dummyfunction("""COMPUTED_VALUE"""),"")</f>
        <v/>
      </c>
      <c r="R356" s="0" t="str">
        <f aca="false">IFERROR(__xludf.dummyfunction("""COMPUTED_VALUE"""),"")</f>
        <v/>
      </c>
      <c r="T356" s="6" t="e">
        <f aca="false">SUM(R356-P356)</f>
        <v>#VALUE!</v>
      </c>
      <c r="V356" s="6" t="e">
        <f aca="false">SUM(N356-T356)</f>
        <v>#VALUE!</v>
      </c>
      <c r="X356" s="7"/>
    </row>
    <row r="357" customFormat="false" ht="13.8" hidden="false" customHeight="false" outlineLevel="0" collapsed="false">
      <c r="B357" s="0" t="str">
        <f aca="false">IFERROR(__xludf.dummyfunction("""COMPUTED_VALUE"""),"")</f>
        <v/>
      </c>
      <c r="D357" s="0" t="str">
        <f aca="false">IFERROR(__xludf.dummyfunction("""COMPUTED_VALUE"""),"")</f>
        <v/>
      </c>
      <c r="F357" s="0" t="str">
        <f aca="false">IFERROR(__xludf.dummyfunction("""COMPUTED_VALUE"""),"")</f>
        <v/>
      </c>
      <c r="H357" s="0" t="str">
        <f aca="false">IFERROR(__xludf.dummyfunction("""COMPUTED_VALUE"""),"")</f>
        <v/>
      </c>
      <c r="J357" s="0" t="str">
        <f aca="false">IFERROR(__xludf.dummyfunction("""COMPUTED_VALUE"""),"")</f>
        <v/>
      </c>
      <c r="L357" s="0" t="str">
        <f aca="false">IFERROR(__xludf.dummyfunction("""COMPUTED_VALUE"""),"")</f>
        <v/>
      </c>
      <c r="N357" s="6" t="e">
        <f aca="false">SUM(L357-J357)</f>
        <v>#VALUE!</v>
      </c>
      <c r="P357" s="0" t="str">
        <f aca="false">IFERROR(__xludf.dummyfunction("""COMPUTED_VALUE"""),"")</f>
        <v/>
      </c>
      <c r="R357" s="0" t="str">
        <f aca="false">IFERROR(__xludf.dummyfunction("""COMPUTED_VALUE"""),"")</f>
        <v/>
      </c>
      <c r="T357" s="6" t="e">
        <f aca="false">SUM(R357-P357)</f>
        <v>#VALUE!</v>
      </c>
      <c r="V357" s="6" t="e">
        <f aca="false">SUM(N357-T357)</f>
        <v>#VALUE!</v>
      </c>
      <c r="X357" s="7"/>
    </row>
    <row r="358" customFormat="false" ht="13.8" hidden="false" customHeight="false" outlineLevel="0" collapsed="false">
      <c r="B358" s="0" t="str">
        <f aca="false">IFERROR(__xludf.dummyfunction("""COMPUTED_VALUE"""),"")</f>
        <v/>
      </c>
      <c r="D358" s="0" t="str">
        <f aca="false">IFERROR(__xludf.dummyfunction("""COMPUTED_VALUE"""),"")</f>
        <v/>
      </c>
      <c r="F358" s="0" t="str">
        <f aca="false">IFERROR(__xludf.dummyfunction("""COMPUTED_VALUE"""),"")</f>
        <v/>
      </c>
      <c r="H358" s="0" t="str">
        <f aca="false">IFERROR(__xludf.dummyfunction("""COMPUTED_VALUE"""),"")</f>
        <v/>
      </c>
      <c r="J358" s="0" t="str">
        <f aca="false">IFERROR(__xludf.dummyfunction("""COMPUTED_VALUE"""),"")</f>
        <v/>
      </c>
      <c r="L358" s="0" t="str">
        <f aca="false">IFERROR(__xludf.dummyfunction("""COMPUTED_VALUE"""),"")</f>
        <v/>
      </c>
      <c r="N358" s="6" t="e">
        <f aca="false">SUM(L358-J358)</f>
        <v>#VALUE!</v>
      </c>
      <c r="P358" s="0" t="str">
        <f aca="false">IFERROR(__xludf.dummyfunction("""COMPUTED_VALUE"""),"")</f>
        <v/>
      </c>
      <c r="R358" s="0" t="str">
        <f aca="false">IFERROR(__xludf.dummyfunction("""COMPUTED_VALUE"""),"")</f>
        <v/>
      </c>
      <c r="T358" s="6" t="e">
        <f aca="false">SUM(R358-P358)</f>
        <v>#VALUE!</v>
      </c>
      <c r="V358" s="6" t="e">
        <f aca="false">SUM(N358-T358)</f>
        <v>#VALUE!</v>
      </c>
      <c r="X358" s="7"/>
    </row>
    <row r="359" customFormat="false" ht="13.8" hidden="false" customHeight="false" outlineLevel="0" collapsed="false">
      <c r="B359" s="0" t="str">
        <f aca="false">IFERROR(__xludf.dummyfunction("""COMPUTED_VALUE"""),"")</f>
        <v/>
      </c>
      <c r="D359" s="0" t="str">
        <f aca="false">IFERROR(__xludf.dummyfunction("""COMPUTED_VALUE"""),"")</f>
        <v/>
      </c>
      <c r="F359" s="0" t="str">
        <f aca="false">IFERROR(__xludf.dummyfunction("""COMPUTED_VALUE"""),"")</f>
        <v/>
      </c>
      <c r="H359" s="0" t="str">
        <f aca="false">IFERROR(__xludf.dummyfunction("""COMPUTED_VALUE"""),"")</f>
        <v/>
      </c>
      <c r="J359" s="0" t="str">
        <f aca="false">IFERROR(__xludf.dummyfunction("""COMPUTED_VALUE"""),"")</f>
        <v/>
      </c>
      <c r="L359" s="0" t="str">
        <f aca="false">IFERROR(__xludf.dummyfunction("""COMPUTED_VALUE"""),"")</f>
        <v/>
      </c>
      <c r="N359" s="6" t="e">
        <f aca="false">SUM(L359-J359)</f>
        <v>#VALUE!</v>
      </c>
      <c r="P359" s="0" t="str">
        <f aca="false">IFERROR(__xludf.dummyfunction("""COMPUTED_VALUE"""),"")</f>
        <v/>
      </c>
      <c r="R359" s="0" t="str">
        <f aca="false">IFERROR(__xludf.dummyfunction("""COMPUTED_VALUE"""),"")</f>
        <v/>
      </c>
      <c r="T359" s="6" t="e">
        <f aca="false">SUM(R359-P359)</f>
        <v>#VALUE!</v>
      </c>
      <c r="V359" s="6" t="e">
        <f aca="false">SUM(N359-T359)</f>
        <v>#VALUE!</v>
      </c>
      <c r="X359" s="7"/>
    </row>
    <row r="360" customFormat="false" ht="13.8" hidden="false" customHeight="false" outlineLevel="0" collapsed="false">
      <c r="B360" s="0" t="str">
        <f aca="false">IFERROR(__xludf.dummyfunction("""COMPUTED_VALUE"""),"")</f>
        <v/>
      </c>
      <c r="D360" s="0" t="str">
        <f aca="false">IFERROR(__xludf.dummyfunction("""COMPUTED_VALUE"""),"")</f>
        <v/>
      </c>
      <c r="F360" s="0" t="str">
        <f aca="false">IFERROR(__xludf.dummyfunction("""COMPUTED_VALUE"""),"")</f>
        <v/>
      </c>
      <c r="H360" s="0" t="str">
        <f aca="false">IFERROR(__xludf.dummyfunction("""COMPUTED_VALUE"""),"")</f>
        <v/>
      </c>
      <c r="J360" s="0" t="str">
        <f aca="false">IFERROR(__xludf.dummyfunction("""COMPUTED_VALUE"""),"")</f>
        <v/>
      </c>
      <c r="L360" s="0" t="str">
        <f aca="false">IFERROR(__xludf.dummyfunction("""COMPUTED_VALUE"""),"")</f>
        <v/>
      </c>
      <c r="N360" s="6" t="e">
        <f aca="false">SUM(L360-J360)</f>
        <v>#VALUE!</v>
      </c>
      <c r="P360" s="0" t="str">
        <f aca="false">IFERROR(__xludf.dummyfunction("""COMPUTED_VALUE"""),"")</f>
        <v/>
      </c>
      <c r="R360" s="0" t="str">
        <f aca="false">IFERROR(__xludf.dummyfunction("""COMPUTED_VALUE"""),"")</f>
        <v/>
      </c>
      <c r="T360" s="6" t="e">
        <f aca="false">SUM(R360-P360)</f>
        <v>#VALUE!</v>
      </c>
      <c r="V360" s="6" t="e">
        <f aca="false">SUM(N360-T360)</f>
        <v>#VALUE!</v>
      </c>
      <c r="X360" s="7"/>
    </row>
    <row r="361" customFormat="false" ht="13.8" hidden="false" customHeight="false" outlineLevel="0" collapsed="false">
      <c r="B361" s="0" t="str">
        <f aca="false">IFERROR(__xludf.dummyfunction("""COMPUTED_VALUE"""),"")</f>
        <v/>
      </c>
      <c r="D361" s="0" t="str">
        <f aca="false">IFERROR(__xludf.dummyfunction("""COMPUTED_VALUE"""),"")</f>
        <v/>
      </c>
      <c r="F361" s="0" t="str">
        <f aca="false">IFERROR(__xludf.dummyfunction("""COMPUTED_VALUE"""),"")</f>
        <v/>
      </c>
      <c r="H361" s="0" t="str">
        <f aca="false">IFERROR(__xludf.dummyfunction("""COMPUTED_VALUE"""),"")</f>
        <v/>
      </c>
      <c r="J361" s="0" t="str">
        <f aca="false">IFERROR(__xludf.dummyfunction("""COMPUTED_VALUE"""),"")</f>
        <v/>
      </c>
      <c r="L361" s="0" t="str">
        <f aca="false">IFERROR(__xludf.dummyfunction("""COMPUTED_VALUE"""),"")</f>
        <v/>
      </c>
      <c r="N361" s="6" t="e">
        <f aca="false">SUM(L361-J361)</f>
        <v>#VALUE!</v>
      </c>
      <c r="P361" s="0" t="str">
        <f aca="false">IFERROR(__xludf.dummyfunction("""COMPUTED_VALUE"""),"")</f>
        <v/>
      </c>
      <c r="R361" s="0" t="str">
        <f aca="false">IFERROR(__xludf.dummyfunction("""COMPUTED_VALUE"""),"")</f>
        <v/>
      </c>
      <c r="T361" s="6" t="e">
        <f aca="false">SUM(R361-P361)</f>
        <v>#VALUE!</v>
      </c>
      <c r="V361" s="6" t="e">
        <f aca="false">SUM(N361-T361)</f>
        <v>#VALUE!</v>
      </c>
      <c r="X361" s="7"/>
    </row>
    <row r="362" customFormat="false" ht="13.8" hidden="false" customHeight="false" outlineLevel="0" collapsed="false">
      <c r="B362" s="0" t="str">
        <f aca="false">IFERROR(__xludf.dummyfunction("""COMPUTED_VALUE"""),"")</f>
        <v/>
      </c>
      <c r="D362" s="0" t="str">
        <f aca="false">IFERROR(__xludf.dummyfunction("""COMPUTED_VALUE"""),"")</f>
        <v/>
      </c>
      <c r="F362" s="0" t="str">
        <f aca="false">IFERROR(__xludf.dummyfunction("""COMPUTED_VALUE"""),"")</f>
        <v/>
      </c>
      <c r="H362" s="0" t="str">
        <f aca="false">IFERROR(__xludf.dummyfunction("""COMPUTED_VALUE"""),"")</f>
        <v/>
      </c>
      <c r="J362" s="0" t="str">
        <f aca="false">IFERROR(__xludf.dummyfunction("""COMPUTED_VALUE"""),"")</f>
        <v/>
      </c>
      <c r="L362" s="0" t="str">
        <f aca="false">IFERROR(__xludf.dummyfunction("""COMPUTED_VALUE"""),"")</f>
        <v/>
      </c>
      <c r="N362" s="6" t="e">
        <f aca="false">SUM(L362-J362)</f>
        <v>#VALUE!</v>
      </c>
      <c r="P362" s="0" t="str">
        <f aca="false">IFERROR(__xludf.dummyfunction("""COMPUTED_VALUE"""),"")</f>
        <v/>
      </c>
      <c r="R362" s="0" t="str">
        <f aca="false">IFERROR(__xludf.dummyfunction("""COMPUTED_VALUE"""),"")</f>
        <v/>
      </c>
      <c r="T362" s="6" t="e">
        <f aca="false">SUM(R362-P362)</f>
        <v>#VALUE!</v>
      </c>
      <c r="V362" s="6" t="e">
        <f aca="false">SUM(N362-T362)</f>
        <v>#VALUE!</v>
      </c>
      <c r="X362" s="7"/>
    </row>
    <row r="363" customFormat="false" ht="13.8" hidden="false" customHeight="false" outlineLevel="0" collapsed="false">
      <c r="B363" s="0" t="str">
        <f aca="false">IFERROR(__xludf.dummyfunction("""COMPUTED_VALUE"""),"")</f>
        <v/>
      </c>
      <c r="D363" s="0" t="str">
        <f aca="false">IFERROR(__xludf.dummyfunction("""COMPUTED_VALUE"""),"")</f>
        <v/>
      </c>
      <c r="F363" s="0" t="str">
        <f aca="false">IFERROR(__xludf.dummyfunction("""COMPUTED_VALUE"""),"")</f>
        <v/>
      </c>
      <c r="H363" s="0" t="str">
        <f aca="false">IFERROR(__xludf.dummyfunction("""COMPUTED_VALUE"""),"")</f>
        <v/>
      </c>
      <c r="J363" s="0" t="str">
        <f aca="false">IFERROR(__xludf.dummyfunction("""COMPUTED_VALUE"""),"")</f>
        <v/>
      </c>
      <c r="L363" s="0" t="str">
        <f aca="false">IFERROR(__xludf.dummyfunction("""COMPUTED_VALUE"""),"")</f>
        <v/>
      </c>
      <c r="N363" s="6" t="e">
        <f aca="false">SUM(L363-J363)</f>
        <v>#VALUE!</v>
      </c>
      <c r="P363" s="0" t="str">
        <f aca="false">IFERROR(__xludf.dummyfunction("""COMPUTED_VALUE"""),"")</f>
        <v/>
      </c>
      <c r="R363" s="0" t="str">
        <f aca="false">IFERROR(__xludf.dummyfunction("""COMPUTED_VALUE"""),"")</f>
        <v/>
      </c>
      <c r="T363" s="6" t="e">
        <f aca="false">SUM(R363-P363)</f>
        <v>#VALUE!</v>
      </c>
      <c r="V363" s="6" t="e">
        <f aca="false">SUM(N363-T363)</f>
        <v>#VALUE!</v>
      </c>
      <c r="X363" s="7"/>
    </row>
    <row r="364" customFormat="false" ht="13.8" hidden="false" customHeight="false" outlineLevel="0" collapsed="false">
      <c r="B364" s="0" t="str">
        <f aca="false">IFERROR(__xludf.dummyfunction("""COMPUTED_VALUE"""),"")</f>
        <v/>
      </c>
      <c r="D364" s="0" t="str">
        <f aca="false">IFERROR(__xludf.dummyfunction("""COMPUTED_VALUE"""),"")</f>
        <v/>
      </c>
      <c r="F364" s="0" t="str">
        <f aca="false">IFERROR(__xludf.dummyfunction("""COMPUTED_VALUE"""),"")</f>
        <v/>
      </c>
      <c r="H364" s="0" t="str">
        <f aca="false">IFERROR(__xludf.dummyfunction("""COMPUTED_VALUE"""),"")</f>
        <v/>
      </c>
      <c r="J364" s="0" t="str">
        <f aca="false">IFERROR(__xludf.dummyfunction("""COMPUTED_VALUE"""),"")</f>
        <v/>
      </c>
      <c r="L364" s="0" t="str">
        <f aca="false">IFERROR(__xludf.dummyfunction("""COMPUTED_VALUE"""),"")</f>
        <v/>
      </c>
      <c r="N364" s="6" t="e">
        <f aca="false">SUM(L364-J364)</f>
        <v>#VALUE!</v>
      </c>
      <c r="P364" s="0" t="str">
        <f aca="false">IFERROR(__xludf.dummyfunction("""COMPUTED_VALUE"""),"")</f>
        <v/>
      </c>
      <c r="R364" s="0" t="str">
        <f aca="false">IFERROR(__xludf.dummyfunction("""COMPUTED_VALUE"""),"")</f>
        <v/>
      </c>
      <c r="T364" s="6" t="e">
        <f aca="false">SUM(R364-P364)</f>
        <v>#VALUE!</v>
      </c>
      <c r="V364" s="6" t="e">
        <f aca="false">SUM(N364-T364)</f>
        <v>#VALUE!</v>
      </c>
      <c r="X364" s="7"/>
    </row>
    <row r="365" customFormat="false" ht="13.8" hidden="false" customHeight="false" outlineLevel="0" collapsed="false">
      <c r="B365" s="0" t="str">
        <f aca="false">IFERROR(__xludf.dummyfunction("""COMPUTED_VALUE"""),"")</f>
        <v/>
      </c>
      <c r="D365" s="0" t="str">
        <f aca="false">IFERROR(__xludf.dummyfunction("""COMPUTED_VALUE"""),"")</f>
        <v/>
      </c>
      <c r="F365" s="0" t="str">
        <f aca="false">IFERROR(__xludf.dummyfunction("""COMPUTED_VALUE"""),"")</f>
        <v/>
      </c>
      <c r="H365" s="0" t="str">
        <f aca="false">IFERROR(__xludf.dummyfunction("""COMPUTED_VALUE"""),"")</f>
        <v/>
      </c>
      <c r="J365" s="0" t="str">
        <f aca="false">IFERROR(__xludf.dummyfunction("""COMPUTED_VALUE"""),"")</f>
        <v/>
      </c>
      <c r="L365" s="0" t="str">
        <f aca="false">IFERROR(__xludf.dummyfunction("""COMPUTED_VALUE"""),"")</f>
        <v/>
      </c>
      <c r="N365" s="6" t="e">
        <f aca="false">SUM(L365-J365)</f>
        <v>#VALUE!</v>
      </c>
      <c r="P365" s="0" t="str">
        <f aca="false">IFERROR(__xludf.dummyfunction("""COMPUTED_VALUE"""),"")</f>
        <v/>
      </c>
      <c r="R365" s="0" t="str">
        <f aca="false">IFERROR(__xludf.dummyfunction("""COMPUTED_VALUE"""),"")</f>
        <v/>
      </c>
      <c r="T365" s="6" t="e">
        <f aca="false">SUM(R365-P365)</f>
        <v>#VALUE!</v>
      </c>
      <c r="V365" s="6" t="e">
        <f aca="false">SUM(N365-T365)</f>
        <v>#VALUE!</v>
      </c>
      <c r="X365" s="7"/>
    </row>
    <row r="366" customFormat="false" ht="13.8" hidden="false" customHeight="false" outlineLevel="0" collapsed="false">
      <c r="B366" s="0" t="str">
        <f aca="false">IFERROR(__xludf.dummyfunction("""COMPUTED_VALUE"""),"")</f>
        <v/>
      </c>
      <c r="D366" s="0" t="str">
        <f aca="false">IFERROR(__xludf.dummyfunction("""COMPUTED_VALUE"""),"")</f>
        <v/>
      </c>
      <c r="F366" s="0" t="str">
        <f aca="false">IFERROR(__xludf.dummyfunction("""COMPUTED_VALUE"""),"")</f>
        <v/>
      </c>
      <c r="H366" s="0" t="str">
        <f aca="false">IFERROR(__xludf.dummyfunction("""COMPUTED_VALUE"""),"")</f>
        <v/>
      </c>
      <c r="J366" s="0" t="str">
        <f aca="false">IFERROR(__xludf.dummyfunction("""COMPUTED_VALUE"""),"")</f>
        <v/>
      </c>
      <c r="L366" s="0" t="str">
        <f aca="false">IFERROR(__xludf.dummyfunction("""COMPUTED_VALUE"""),"")</f>
        <v/>
      </c>
      <c r="N366" s="6" t="e">
        <f aca="false">SUM(L366-J366)</f>
        <v>#VALUE!</v>
      </c>
      <c r="P366" s="0" t="str">
        <f aca="false">IFERROR(__xludf.dummyfunction("""COMPUTED_VALUE"""),"")</f>
        <v/>
      </c>
      <c r="R366" s="0" t="str">
        <f aca="false">IFERROR(__xludf.dummyfunction("""COMPUTED_VALUE"""),"")</f>
        <v/>
      </c>
      <c r="T366" s="6" t="e">
        <f aca="false">SUM(R366-P366)</f>
        <v>#VALUE!</v>
      </c>
      <c r="V366" s="6" t="e">
        <f aca="false">SUM(N366-T366)</f>
        <v>#VALUE!</v>
      </c>
      <c r="X366" s="7"/>
    </row>
    <row r="367" customFormat="false" ht="13.8" hidden="false" customHeight="false" outlineLevel="0" collapsed="false">
      <c r="B367" s="0" t="str">
        <f aca="false">IFERROR(__xludf.dummyfunction("""COMPUTED_VALUE"""),"")</f>
        <v/>
      </c>
      <c r="D367" s="0" t="str">
        <f aca="false">IFERROR(__xludf.dummyfunction("""COMPUTED_VALUE"""),"")</f>
        <v/>
      </c>
      <c r="F367" s="0" t="str">
        <f aca="false">IFERROR(__xludf.dummyfunction("""COMPUTED_VALUE"""),"")</f>
        <v/>
      </c>
      <c r="H367" s="0" t="str">
        <f aca="false">IFERROR(__xludf.dummyfunction("""COMPUTED_VALUE"""),"")</f>
        <v/>
      </c>
      <c r="J367" s="0" t="str">
        <f aca="false">IFERROR(__xludf.dummyfunction("""COMPUTED_VALUE"""),"")</f>
        <v/>
      </c>
      <c r="L367" s="0" t="str">
        <f aca="false">IFERROR(__xludf.dummyfunction("""COMPUTED_VALUE"""),"")</f>
        <v/>
      </c>
      <c r="N367" s="6" t="e">
        <f aca="false">SUM(L367-J367)</f>
        <v>#VALUE!</v>
      </c>
      <c r="P367" s="0" t="str">
        <f aca="false">IFERROR(__xludf.dummyfunction("""COMPUTED_VALUE"""),"")</f>
        <v/>
      </c>
      <c r="R367" s="0" t="str">
        <f aca="false">IFERROR(__xludf.dummyfunction("""COMPUTED_VALUE"""),"")</f>
        <v/>
      </c>
      <c r="T367" s="6" t="e">
        <f aca="false">SUM(R367-P367)</f>
        <v>#VALUE!</v>
      </c>
      <c r="V367" s="6" t="e">
        <f aca="false">SUM(N367-T367)</f>
        <v>#VALUE!</v>
      </c>
      <c r="X367" s="7"/>
    </row>
    <row r="368" customFormat="false" ht="13.8" hidden="false" customHeight="false" outlineLevel="0" collapsed="false">
      <c r="B368" s="0" t="str">
        <f aca="false">IFERROR(__xludf.dummyfunction("""COMPUTED_VALUE"""),"")</f>
        <v/>
      </c>
      <c r="D368" s="0" t="str">
        <f aca="false">IFERROR(__xludf.dummyfunction("""COMPUTED_VALUE"""),"")</f>
        <v/>
      </c>
      <c r="F368" s="0" t="str">
        <f aca="false">IFERROR(__xludf.dummyfunction("""COMPUTED_VALUE"""),"")</f>
        <v/>
      </c>
      <c r="H368" s="0" t="str">
        <f aca="false">IFERROR(__xludf.dummyfunction("""COMPUTED_VALUE"""),"")</f>
        <v/>
      </c>
      <c r="J368" s="0" t="str">
        <f aca="false">IFERROR(__xludf.dummyfunction("""COMPUTED_VALUE"""),"")</f>
        <v/>
      </c>
      <c r="L368" s="0" t="str">
        <f aca="false">IFERROR(__xludf.dummyfunction("""COMPUTED_VALUE"""),"")</f>
        <v/>
      </c>
      <c r="N368" s="6" t="e">
        <f aca="false">SUM(L368-J368)</f>
        <v>#VALUE!</v>
      </c>
      <c r="P368" s="0" t="str">
        <f aca="false">IFERROR(__xludf.dummyfunction("""COMPUTED_VALUE"""),"")</f>
        <v/>
      </c>
      <c r="R368" s="0" t="str">
        <f aca="false">IFERROR(__xludf.dummyfunction("""COMPUTED_VALUE"""),"")</f>
        <v/>
      </c>
      <c r="T368" s="6" t="e">
        <f aca="false">SUM(R368-P368)</f>
        <v>#VALUE!</v>
      </c>
      <c r="V368" s="6" t="e">
        <f aca="false">SUM(N368-T368)</f>
        <v>#VALUE!</v>
      </c>
      <c r="X368" s="7"/>
    </row>
    <row r="369" customFormat="false" ht="13.8" hidden="false" customHeight="false" outlineLevel="0" collapsed="false">
      <c r="B369" s="0" t="str">
        <f aca="false">IFERROR(__xludf.dummyfunction("""COMPUTED_VALUE"""),"")</f>
        <v/>
      </c>
      <c r="D369" s="0" t="str">
        <f aca="false">IFERROR(__xludf.dummyfunction("""COMPUTED_VALUE"""),"")</f>
        <v/>
      </c>
      <c r="F369" s="0" t="str">
        <f aca="false">IFERROR(__xludf.dummyfunction("""COMPUTED_VALUE"""),"")</f>
        <v/>
      </c>
      <c r="H369" s="0" t="str">
        <f aca="false">IFERROR(__xludf.dummyfunction("""COMPUTED_VALUE"""),"")</f>
        <v/>
      </c>
      <c r="J369" s="0" t="str">
        <f aca="false">IFERROR(__xludf.dummyfunction("""COMPUTED_VALUE"""),"")</f>
        <v/>
      </c>
      <c r="L369" s="0" t="str">
        <f aca="false">IFERROR(__xludf.dummyfunction("""COMPUTED_VALUE"""),"")</f>
        <v/>
      </c>
      <c r="N369" s="6" t="e">
        <f aca="false">SUM(L369-J369)</f>
        <v>#VALUE!</v>
      </c>
      <c r="P369" s="0" t="str">
        <f aca="false">IFERROR(__xludf.dummyfunction("""COMPUTED_VALUE"""),"")</f>
        <v/>
      </c>
      <c r="R369" s="0" t="str">
        <f aca="false">IFERROR(__xludf.dummyfunction("""COMPUTED_VALUE"""),"")</f>
        <v/>
      </c>
      <c r="T369" s="6" t="e">
        <f aca="false">SUM(R369-P369)</f>
        <v>#VALUE!</v>
      </c>
      <c r="V369" s="6" t="e">
        <f aca="false">SUM(N369-T369)</f>
        <v>#VALUE!</v>
      </c>
      <c r="X369" s="7"/>
    </row>
    <row r="370" customFormat="false" ht="13.8" hidden="false" customHeight="false" outlineLevel="0" collapsed="false">
      <c r="B370" s="0" t="str">
        <f aca="false">IFERROR(__xludf.dummyfunction("""COMPUTED_VALUE"""),"")</f>
        <v/>
      </c>
      <c r="D370" s="0" t="str">
        <f aca="false">IFERROR(__xludf.dummyfunction("""COMPUTED_VALUE"""),"")</f>
        <v/>
      </c>
      <c r="F370" s="0" t="str">
        <f aca="false">IFERROR(__xludf.dummyfunction("""COMPUTED_VALUE"""),"")</f>
        <v/>
      </c>
      <c r="H370" s="0" t="str">
        <f aca="false">IFERROR(__xludf.dummyfunction("""COMPUTED_VALUE"""),"")</f>
        <v/>
      </c>
      <c r="J370" s="0" t="str">
        <f aca="false">IFERROR(__xludf.dummyfunction("""COMPUTED_VALUE"""),"")</f>
        <v/>
      </c>
      <c r="L370" s="0" t="str">
        <f aca="false">IFERROR(__xludf.dummyfunction("""COMPUTED_VALUE"""),"")</f>
        <v/>
      </c>
      <c r="N370" s="6" t="e">
        <f aca="false">SUM(L370-J370)</f>
        <v>#VALUE!</v>
      </c>
      <c r="P370" s="0" t="str">
        <f aca="false">IFERROR(__xludf.dummyfunction("""COMPUTED_VALUE"""),"")</f>
        <v/>
      </c>
      <c r="R370" s="0" t="str">
        <f aca="false">IFERROR(__xludf.dummyfunction("""COMPUTED_VALUE"""),"")</f>
        <v/>
      </c>
      <c r="T370" s="6" t="e">
        <f aca="false">SUM(R370-P370)</f>
        <v>#VALUE!</v>
      </c>
      <c r="V370" s="6" t="e">
        <f aca="false">SUM(N370-T370)</f>
        <v>#VALUE!</v>
      </c>
      <c r="X370" s="7"/>
    </row>
    <row r="371" customFormat="false" ht="13.8" hidden="false" customHeight="false" outlineLevel="0" collapsed="false">
      <c r="B371" s="0" t="str">
        <f aca="false">IFERROR(__xludf.dummyfunction("""COMPUTED_VALUE"""),"")</f>
        <v/>
      </c>
      <c r="D371" s="0" t="str">
        <f aca="false">IFERROR(__xludf.dummyfunction("""COMPUTED_VALUE"""),"")</f>
        <v/>
      </c>
      <c r="F371" s="0" t="str">
        <f aca="false">IFERROR(__xludf.dummyfunction("""COMPUTED_VALUE"""),"")</f>
        <v/>
      </c>
      <c r="H371" s="0" t="str">
        <f aca="false">IFERROR(__xludf.dummyfunction("""COMPUTED_VALUE"""),"")</f>
        <v/>
      </c>
      <c r="J371" s="0" t="str">
        <f aca="false">IFERROR(__xludf.dummyfunction("""COMPUTED_VALUE"""),"")</f>
        <v/>
      </c>
      <c r="L371" s="0" t="str">
        <f aca="false">IFERROR(__xludf.dummyfunction("""COMPUTED_VALUE"""),"")</f>
        <v/>
      </c>
      <c r="N371" s="6" t="e">
        <f aca="false">SUM(L371-J371)</f>
        <v>#VALUE!</v>
      </c>
      <c r="P371" s="0" t="str">
        <f aca="false">IFERROR(__xludf.dummyfunction("""COMPUTED_VALUE"""),"")</f>
        <v/>
      </c>
      <c r="R371" s="0" t="str">
        <f aca="false">IFERROR(__xludf.dummyfunction("""COMPUTED_VALUE"""),"")</f>
        <v/>
      </c>
      <c r="T371" s="6" t="e">
        <f aca="false">SUM(R371-P371)</f>
        <v>#VALUE!</v>
      </c>
      <c r="V371" s="6" t="e">
        <f aca="false">SUM(N371-T371)</f>
        <v>#VALUE!</v>
      </c>
      <c r="X371" s="7"/>
    </row>
    <row r="372" customFormat="false" ht="13.8" hidden="false" customHeight="false" outlineLevel="0" collapsed="false">
      <c r="B372" s="0" t="str">
        <f aca="false">IFERROR(__xludf.dummyfunction("""COMPUTED_VALUE"""),"")</f>
        <v/>
      </c>
      <c r="D372" s="0" t="str">
        <f aca="false">IFERROR(__xludf.dummyfunction("""COMPUTED_VALUE"""),"")</f>
        <v/>
      </c>
      <c r="F372" s="0" t="str">
        <f aca="false">IFERROR(__xludf.dummyfunction("""COMPUTED_VALUE"""),"")</f>
        <v/>
      </c>
      <c r="H372" s="0" t="str">
        <f aca="false">IFERROR(__xludf.dummyfunction("""COMPUTED_VALUE"""),"")</f>
        <v/>
      </c>
      <c r="J372" s="0" t="str">
        <f aca="false">IFERROR(__xludf.dummyfunction("""COMPUTED_VALUE"""),"")</f>
        <v/>
      </c>
      <c r="L372" s="0" t="str">
        <f aca="false">IFERROR(__xludf.dummyfunction("""COMPUTED_VALUE"""),"")</f>
        <v/>
      </c>
      <c r="N372" s="6" t="e">
        <f aca="false">SUM(L372-J372)</f>
        <v>#VALUE!</v>
      </c>
      <c r="P372" s="0" t="str">
        <f aca="false">IFERROR(__xludf.dummyfunction("""COMPUTED_VALUE"""),"")</f>
        <v/>
      </c>
      <c r="R372" s="0" t="str">
        <f aca="false">IFERROR(__xludf.dummyfunction("""COMPUTED_VALUE"""),"")</f>
        <v/>
      </c>
      <c r="T372" s="6" t="e">
        <f aca="false">SUM(R372-P372)</f>
        <v>#VALUE!</v>
      </c>
      <c r="V372" s="6" t="e">
        <f aca="false">SUM(N372-T372)</f>
        <v>#VALUE!</v>
      </c>
      <c r="X372" s="7"/>
    </row>
    <row r="373" customFormat="false" ht="13.8" hidden="false" customHeight="false" outlineLevel="0" collapsed="false">
      <c r="B373" s="0" t="str">
        <f aca="false">IFERROR(__xludf.dummyfunction("""COMPUTED_VALUE"""),"")</f>
        <v/>
      </c>
      <c r="D373" s="0" t="str">
        <f aca="false">IFERROR(__xludf.dummyfunction("""COMPUTED_VALUE"""),"")</f>
        <v/>
      </c>
      <c r="F373" s="0" t="str">
        <f aca="false">IFERROR(__xludf.dummyfunction("""COMPUTED_VALUE"""),"")</f>
        <v/>
      </c>
      <c r="H373" s="0" t="str">
        <f aca="false">IFERROR(__xludf.dummyfunction("""COMPUTED_VALUE"""),"")</f>
        <v/>
      </c>
      <c r="J373" s="0" t="str">
        <f aca="false">IFERROR(__xludf.dummyfunction("""COMPUTED_VALUE"""),"")</f>
        <v/>
      </c>
      <c r="L373" s="0" t="str">
        <f aca="false">IFERROR(__xludf.dummyfunction("""COMPUTED_VALUE"""),"")</f>
        <v/>
      </c>
      <c r="N373" s="6" t="e">
        <f aca="false">SUM(L373-J373)</f>
        <v>#VALUE!</v>
      </c>
      <c r="P373" s="0" t="str">
        <f aca="false">IFERROR(__xludf.dummyfunction("""COMPUTED_VALUE"""),"")</f>
        <v/>
      </c>
      <c r="R373" s="0" t="str">
        <f aca="false">IFERROR(__xludf.dummyfunction("""COMPUTED_VALUE"""),"")</f>
        <v/>
      </c>
      <c r="T373" s="6" t="e">
        <f aca="false">SUM(R373-P373)</f>
        <v>#VALUE!</v>
      </c>
      <c r="V373" s="6" t="e">
        <f aca="false">SUM(N373-T373)</f>
        <v>#VALUE!</v>
      </c>
      <c r="X373" s="7"/>
    </row>
    <row r="374" customFormat="false" ht="13.8" hidden="false" customHeight="false" outlineLevel="0" collapsed="false">
      <c r="B374" s="0" t="str">
        <f aca="false">IFERROR(__xludf.dummyfunction("""COMPUTED_VALUE"""),"")</f>
        <v/>
      </c>
      <c r="D374" s="0" t="str">
        <f aca="false">IFERROR(__xludf.dummyfunction("""COMPUTED_VALUE"""),"")</f>
        <v/>
      </c>
      <c r="F374" s="0" t="str">
        <f aca="false">IFERROR(__xludf.dummyfunction("""COMPUTED_VALUE"""),"")</f>
        <v/>
      </c>
      <c r="H374" s="0" t="str">
        <f aca="false">IFERROR(__xludf.dummyfunction("""COMPUTED_VALUE"""),"")</f>
        <v/>
      </c>
      <c r="J374" s="0" t="str">
        <f aca="false">IFERROR(__xludf.dummyfunction("""COMPUTED_VALUE"""),"")</f>
        <v/>
      </c>
      <c r="L374" s="0" t="str">
        <f aca="false">IFERROR(__xludf.dummyfunction("""COMPUTED_VALUE"""),"")</f>
        <v/>
      </c>
      <c r="N374" s="6" t="e">
        <f aca="false">SUM(L374-J374)</f>
        <v>#VALUE!</v>
      </c>
      <c r="P374" s="0" t="str">
        <f aca="false">IFERROR(__xludf.dummyfunction("""COMPUTED_VALUE"""),"")</f>
        <v/>
      </c>
      <c r="R374" s="0" t="str">
        <f aca="false">IFERROR(__xludf.dummyfunction("""COMPUTED_VALUE"""),"")</f>
        <v/>
      </c>
      <c r="T374" s="6" t="e">
        <f aca="false">SUM(R374-P374)</f>
        <v>#VALUE!</v>
      </c>
      <c r="V374" s="6" t="e">
        <f aca="false">SUM(N374-T374)</f>
        <v>#VALUE!</v>
      </c>
      <c r="X374" s="7"/>
    </row>
    <row r="375" customFormat="false" ht="13.8" hidden="false" customHeight="false" outlineLevel="0" collapsed="false">
      <c r="B375" s="0" t="str">
        <f aca="false">IFERROR(__xludf.dummyfunction("""COMPUTED_VALUE"""),"")</f>
        <v/>
      </c>
      <c r="D375" s="0" t="str">
        <f aca="false">IFERROR(__xludf.dummyfunction("""COMPUTED_VALUE"""),"")</f>
        <v/>
      </c>
      <c r="F375" s="0" t="str">
        <f aca="false">IFERROR(__xludf.dummyfunction("""COMPUTED_VALUE"""),"")</f>
        <v/>
      </c>
      <c r="H375" s="0" t="str">
        <f aca="false">IFERROR(__xludf.dummyfunction("""COMPUTED_VALUE"""),"")</f>
        <v/>
      </c>
      <c r="J375" s="0" t="str">
        <f aca="false">IFERROR(__xludf.dummyfunction("""COMPUTED_VALUE"""),"")</f>
        <v/>
      </c>
      <c r="L375" s="0" t="str">
        <f aca="false">IFERROR(__xludf.dummyfunction("""COMPUTED_VALUE"""),"")</f>
        <v/>
      </c>
      <c r="N375" s="6" t="e">
        <f aca="false">SUM(L375-J375)</f>
        <v>#VALUE!</v>
      </c>
      <c r="P375" s="0" t="str">
        <f aca="false">IFERROR(__xludf.dummyfunction("""COMPUTED_VALUE"""),"")</f>
        <v/>
      </c>
      <c r="R375" s="0" t="str">
        <f aca="false">IFERROR(__xludf.dummyfunction("""COMPUTED_VALUE"""),"")</f>
        <v/>
      </c>
      <c r="T375" s="6" t="e">
        <f aca="false">SUM(R375-P375)</f>
        <v>#VALUE!</v>
      </c>
      <c r="V375" s="6" t="e">
        <f aca="false">SUM(N375-T375)</f>
        <v>#VALUE!</v>
      </c>
      <c r="X375" s="7"/>
    </row>
    <row r="376" customFormat="false" ht="13.8" hidden="false" customHeight="false" outlineLevel="0" collapsed="false">
      <c r="B376" s="0" t="str">
        <f aca="false">IFERROR(__xludf.dummyfunction("""COMPUTED_VALUE"""),"")</f>
        <v/>
      </c>
      <c r="D376" s="0" t="str">
        <f aca="false">IFERROR(__xludf.dummyfunction("""COMPUTED_VALUE"""),"")</f>
        <v/>
      </c>
      <c r="F376" s="0" t="str">
        <f aca="false">IFERROR(__xludf.dummyfunction("""COMPUTED_VALUE"""),"")</f>
        <v/>
      </c>
      <c r="H376" s="0" t="str">
        <f aca="false">IFERROR(__xludf.dummyfunction("""COMPUTED_VALUE"""),"")</f>
        <v/>
      </c>
      <c r="J376" s="0" t="str">
        <f aca="false">IFERROR(__xludf.dummyfunction("""COMPUTED_VALUE"""),"")</f>
        <v/>
      </c>
      <c r="L376" s="0" t="str">
        <f aca="false">IFERROR(__xludf.dummyfunction("""COMPUTED_VALUE"""),"")</f>
        <v/>
      </c>
      <c r="N376" s="6" t="e">
        <f aca="false">SUM(L376-J376)</f>
        <v>#VALUE!</v>
      </c>
      <c r="P376" s="0" t="str">
        <f aca="false">IFERROR(__xludf.dummyfunction("""COMPUTED_VALUE"""),"")</f>
        <v/>
      </c>
      <c r="R376" s="0" t="str">
        <f aca="false">IFERROR(__xludf.dummyfunction("""COMPUTED_VALUE"""),"")</f>
        <v/>
      </c>
      <c r="T376" s="6" t="e">
        <f aca="false">SUM(R376-P376)</f>
        <v>#VALUE!</v>
      </c>
      <c r="V376" s="6" t="e">
        <f aca="false">SUM(N376-T376)</f>
        <v>#VALUE!</v>
      </c>
      <c r="X376" s="7"/>
    </row>
    <row r="377" customFormat="false" ht="13.8" hidden="false" customHeight="false" outlineLevel="0" collapsed="false">
      <c r="B377" s="0" t="str">
        <f aca="false">IFERROR(__xludf.dummyfunction("""COMPUTED_VALUE"""),"")</f>
        <v/>
      </c>
      <c r="D377" s="0" t="str">
        <f aca="false">IFERROR(__xludf.dummyfunction("""COMPUTED_VALUE"""),"")</f>
        <v/>
      </c>
      <c r="F377" s="0" t="str">
        <f aca="false">IFERROR(__xludf.dummyfunction("""COMPUTED_VALUE"""),"")</f>
        <v/>
      </c>
      <c r="H377" s="0" t="str">
        <f aca="false">IFERROR(__xludf.dummyfunction("""COMPUTED_VALUE"""),"")</f>
        <v/>
      </c>
      <c r="J377" s="0" t="str">
        <f aca="false">IFERROR(__xludf.dummyfunction("""COMPUTED_VALUE"""),"")</f>
        <v/>
      </c>
      <c r="L377" s="0" t="str">
        <f aca="false">IFERROR(__xludf.dummyfunction("""COMPUTED_VALUE"""),"")</f>
        <v/>
      </c>
      <c r="N377" s="6" t="e">
        <f aca="false">SUM(L377-J377)</f>
        <v>#VALUE!</v>
      </c>
      <c r="P377" s="0" t="str">
        <f aca="false">IFERROR(__xludf.dummyfunction("""COMPUTED_VALUE"""),"")</f>
        <v/>
      </c>
      <c r="R377" s="0" t="str">
        <f aca="false">IFERROR(__xludf.dummyfunction("""COMPUTED_VALUE"""),"")</f>
        <v/>
      </c>
      <c r="T377" s="6" t="e">
        <f aca="false">SUM(R377-P377)</f>
        <v>#VALUE!</v>
      </c>
      <c r="V377" s="6" t="e">
        <f aca="false">SUM(N377-T377)</f>
        <v>#VALUE!</v>
      </c>
      <c r="X377" s="7"/>
    </row>
    <row r="378" customFormat="false" ht="13.8" hidden="false" customHeight="false" outlineLevel="0" collapsed="false">
      <c r="B378" s="0" t="str">
        <f aca="false">IFERROR(__xludf.dummyfunction("""COMPUTED_VALUE"""),"")</f>
        <v/>
      </c>
      <c r="D378" s="0" t="str">
        <f aca="false">IFERROR(__xludf.dummyfunction("""COMPUTED_VALUE"""),"")</f>
        <v/>
      </c>
      <c r="F378" s="0" t="str">
        <f aca="false">IFERROR(__xludf.dummyfunction("""COMPUTED_VALUE"""),"")</f>
        <v/>
      </c>
      <c r="H378" s="0" t="str">
        <f aca="false">IFERROR(__xludf.dummyfunction("""COMPUTED_VALUE"""),"")</f>
        <v/>
      </c>
      <c r="J378" s="0" t="str">
        <f aca="false">IFERROR(__xludf.dummyfunction("""COMPUTED_VALUE"""),"")</f>
        <v/>
      </c>
      <c r="L378" s="0" t="str">
        <f aca="false">IFERROR(__xludf.dummyfunction("""COMPUTED_VALUE"""),"")</f>
        <v/>
      </c>
      <c r="N378" s="6" t="e">
        <f aca="false">SUM(L378-J378)</f>
        <v>#VALUE!</v>
      </c>
      <c r="P378" s="0" t="str">
        <f aca="false">IFERROR(__xludf.dummyfunction("""COMPUTED_VALUE"""),"")</f>
        <v/>
      </c>
      <c r="R378" s="0" t="str">
        <f aca="false">IFERROR(__xludf.dummyfunction("""COMPUTED_VALUE"""),"")</f>
        <v/>
      </c>
      <c r="T378" s="6" t="e">
        <f aca="false">SUM(R378-P378)</f>
        <v>#VALUE!</v>
      </c>
      <c r="V378" s="6" t="e">
        <f aca="false">SUM(N378-T378)</f>
        <v>#VALUE!</v>
      </c>
      <c r="X378" s="7"/>
    </row>
    <row r="379" customFormat="false" ht="13.8" hidden="false" customHeight="false" outlineLevel="0" collapsed="false">
      <c r="B379" s="0" t="str">
        <f aca="false">IFERROR(__xludf.dummyfunction("""COMPUTED_VALUE"""),"")</f>
        <v/>
      </c>
      <c r="D379" s="0" t="str">
        <f aca="false">IFERROR(__xludf.dummyfunction("""COMPUTED_VALUE"""),"")</f>
        <v/>
      </c>
      <c r="F379" s="0" t="str">
        <f aca="false">IFERROR(__xludf.dummyfunction("""COMPUTED_VALUE"""),"")</f>
        <v/>
      </c>
      <c r="H379" s="0" t="str">
        <f aca="false">IFERROR(__xludf.dummyfunction("""COMPUTED_VALUE"""),"")</f>
        <v/>
      </c>
      <c r="J379" s="0" t="str">
        <f aca="false">IFERROR(__xludf.dummyfunction("""COMPUTED_VALUE"""),"")</f>
        <v/>
      </c>
      <c r="L379" s="0" t="str">
        <f aca="false">IFERROR(__xludf.dummyfunction("""COMPUTED_VALUE"""),"")</f>
        <v/>
      </c>
      <c r="N379" s="6" t="e">
        <f aca="false">SUM(L379-J379)</f>
        <v>#VALUE!</v>
      </c>
      <c r="P379" s="0" t="str">
        <f aca="false">IFERROR(__xludf.dummyfunction("""COMPUTED_VALUE"""),"")</f>
        <v/>
      </c>
      <c r="R379" s="0" t="str">
        <f aca="false">IFERROR(__xludf.dummyfunction("""COMPUTED_VALUE"""),"")</f>
        <v/>
      </c>
      <c r="T379" s="6" t="e">
        <f aca="false">SUM(R379-P379)</f>
        <v>#VALUE!</v>
      </c>
      <c r="V379" s="6" t="e">
        <f aca="false">SUM(N379-T379)</f>
        <v>#VALUE!</v>
      </c>
      <c r="X379" s="7"/>
    </row>
    <row r="380" customFormat="false" ht="13.8" hidden="false" customHeight="false" outlineLevel="0" collapsed="false">
      <c r="B380" s="0" t="str">
        <f aca="false">IFERROR(__xludf.dummyfunction("""COMPUTED_VALUE"""),"")</f>
        <v/>
      </c>
      <c r="D380" s="0" t="str">
        <f aca="false">IFERROR(__xludf.dummyfunction("""COMPUTED_VALUE"""),"")</f>
        <v/>
      </c>
      <c r="F380" s="0" t="str">
        <f aca="false">IFERROR(__xludf.dummyfunction("""COMPUTED_VALUE"""),"")</f>
        <v/>
      </c>
      <c r="H380" s="0" t="str">
        <f aca="false">IFERROR(__xludf.dummyfunction("""COMPUTED_VALUE"""),"")</f>
        <v/>
      </c>
      <c r="J380" s="0" t="str">
        <f aca="false">IFERROR(__xludf.dummyfunction("""COMPUTED_VALUE"""),"")</f>
        <v/>
      </c>
      <c r="L380" s="0" t="str">
        <f aca="false">IFERROR(__xludf.dummyfunction("""COMPUTED_VALUE"""),"")</f>
        <v/>
      </c>
      <c r="N380" s="6" t="e">
        <f aca="false">SUM(L380-J380)</f>
        <v>#VALUE!</v>
      </c>
      <c r="P380" s="0" t="str">
        <f aca="false">IFERROR(__xludf.dummyfunction("""COMPUTED_VALUE"""),"")</f>
        <v/>
      </c>
      <c r="R380" s="0" t="str">
        <f aca="false">IFERROR(__xludf.dummyfunction("""COMPUTED_VALUE"""),"")</f>
        <v/>
      </c>
      <c r="T380" s="6" t="e">
        <f aca="false">SUM(R380-P380)</f>
        <v>#VALUE!</v>
      </c>
      <c r="V380" s="6" t="e">
        <f aca="false">SUM(N380-T380)</f>
        <v>#VALUE!</v>
      </c>
      <c r="X380" s="7"/>
    </row>
    <row r="381" customFormat="false" ht="13.8" hidden="false" customHeight="false" outlineLevel="0" collapsed="false">
      <c r="B381" s="0" t="str">
        <f aca="false">IFERROR(__xludf.dummyfunction("""COMPUTED_VALUE"""),"")</f>
        <v/>
      </c>
      <c r="D381" s="0" t="str">
        <f aca="false">IFERROR(__xludf.dummyfunction("""COMPUTED_VALUE"""),"")</f>
        <v/>
      </c>
      <c r="F381" s="0" t="str">
        <f aca="false">IFERROR(__xludf.dummyfunction("""COMPUTED_VALUE"""),"")</f>
        <v/>
      </c>
      <c r="H381" s="0" t="str">
        <f aca="false">IFERROR(__xludf.dummyfunction("""COMPUTED_VALUE"""),"")</f>
        <v/>
      </c>
      <c r="J381" s="0" t="str">
        <f aca="false">IFERROR(__xludf.dummyfunction("""COMPUTED_VALUE"""),"")</f>
        <v/>
      </c>
      <c r="L381" s="0" t="str">
        <f aca="false">IFERROR(__xludf.dummyfunction("""COMPUTED_VALUE"""),"")</f>
        <v/>
      </c>
      <c r="N381" s="6" t="e">
        <f aca="false">SUM(L381-J381)</f>
        <v>#VALUE!</v>
      </c>
      <c r="P381" s="0" t="str">
        <f aca="false">IFERROR(__xludf.dummyfunction("""COMPUTED_VALUE"""),"")</f>
        <v/>
      </c>
      <c r="R381" s="0" t="str">
        <f aca="false">IFERROR(__xludf.dummyfunction("""COMPUTED_VALUE"""),"")</f>
        <v/>
      </c>
      <c r="T381" s="6" t="e">
        <f aca="false">SUM(R381-P381)</f>
        <v>#VALUE!</v>
      </c>
      <c r="V381" s="6" t="e">
        <f aca="false">SUM(N381-T381)</f>
        <v>#VALUE!</v>
      </c>
      <c r="X381" s="7"/>
    </row>
    <row r="382" customFormat="false" ht="13.8" hidden="false" customHeight="false" outlineLevel="0" collapsed="false">
      <c r="B382" s="0" t="str">
        <f aca="false">IFERROR(__xludf.dummyfunction("""COMPUTED_VALUE"""),"")</f>
        <v/>
      </c>
      <c r="D382" s="0" t="str">
        <f aca="false">IFERROR(__xludf.dummyfunction("""COMPUTED_VALUE"""),"")</f>
        <v/>
      </c>
      <c r="F382" s="0" t="str">
        <f aca="false">IFERROR(__xludf.dummyfunction("""COMPUTED_VALUE"""),"")</f>
        <v/>
      </c>
      <c r="H382" s="0" t="str">
        <f aca="false">IFERROR(__xludf.dummyfunction("""COMPUTED_VALUE"""),"")</f>
        <v/>
      </c>
      <c r="J382" s="0" t="str">
        <f aca="false">IFERROR(__xludf.dummyfunction("""COMPUTED_VALUE"""),"")</f>
        <v/>
      </c>
      <c r="L382" s="0" t="str">
        <f aca="false">IFERROR(__xludf.dummyfunction("""COMPUTED_VALUE"""),"")</f>
        <v/>
      </c>
      <c r="N382" s="6" t="e">
        <f aca="false">SUM(L382-J382)</f>
        <v>#VALUE!</v>
      </c>
      <c r="P382" s="0" t="str">
        <f aca="false">IFERROR(__xludf.dummyfunction("""COMPUTED_VALUE"""),"")</f>
        <v/>
      </c>
      <c r="R382" s="0" t="str">
        <f aca="false">IFERROR(__xludf.dummyfunction("""COMPUTED_VALUE"""),"")</f>
        <v/>
      </c>
      <c r="T382" s="6" t="e">
        <f aca="false">SUM(R382-P382)</f>
        <v>#VALUE!</v>
      </c>
      <c r="V382" s="6" t="e">
        <f aca="false">SUM(N382-T382)</f>
        <v>#VALUE!</v>
      </c>
      <c r="X382" s="7"/>
    </row>
    <row r="383" customFormat="false" ht="13.8" hidden="false" customHeight="false" outlineLevel="0" collapsed="false">
      <c r="B383" s="0" t="str">
        <f aca="false">IFERROR(__xludf.dummyfunction("""COMPUTED_VALUE"""),"")</f>
        <v/>
      </c>
      <c r="D383" s="0" t="str">
        <f aca="false">IFERROR(__xludf.dummyfunction("""COMPUTED_VALUE"""),"")</f>
        <v/>
      </c>
      <c r="F383" s="0" t="str">
        <f aca="false">IFERROR(__xludf.dummyfunction("""COMPUTED_VALUE"""),"")</f>
        <v/>
      </c>
      <c r="H383" s="0" t="str">
        <f aca="false">IFERROR(__xludf.dummyfunction("""COMPUTED_VALUE"""),"")</f>
        <v/>
      </c>
      <c r="J383" s="0" t="str">
        <f aca="false">IFERROR(__xludf.dummyfunction("""COMPUTED_VALUE"""),"")</f>
        <v/>
      </c>
      <c r="L383" s="0" t="str">
        <f aca="false">IFERROR(__xludf.dummyfunction("""COMPUTED_VALUE"""),"")</f>
        <v/>
      </c>
      <c r="N383" s="6" t="e">
        <f aca="false">SUM(L383-J383)</f>
        <v>#VALUE!</v>
      </c>
      <c r="P383" s="0" t="str">
        <f aca="false">IFERROR(__xludf.dummyfunction("""COMPUTED_VALUE"""),"")</f>
        <v/>
      </c>
      <c r="R383" s="0" t="str">
        <f aca="false">IFERROR(__xludf.dummyfunction("""COMPUTED_VALUE"""),"")</f>
        <v/>
      </c>
      <c r="T383" s="6" t="e">
        <f aca="false">SUM(R383-P383)</f>
        <v>#VALUE!</v>
      </c>
      <c r="V383" s="6" t="e">
        <f aca="false">SUM(N383-T383)</f>
        <v>#VALUE!</v>
      </c>
      <c r="X383" s="7"/>
    </row>
    <row r="384" customFormat="false" ht="13.8" hidden="false" customHeight="false" outlineLevel="0" collapsed="false">
      <c r="B384" s="0" t="str">
        <f aca="false">IFERROR(__xludf.dummyfunction("""COMPUTED_VALUE"""),"")</f>
        <v/>
      </c>
      <c r="D384" s="0" t="str">
        <f aca="false">IFERROR(__xludf.dummyfunction("""COMPUTED_VALUE"""),"")</f>
        <v/>
      </c>
      <c r="F384" s="0" t="str">
        <f aca="false">IFERROR(__xludf.dummyfunction("""COMPUTED_VALUE"""),"")</f>
        <v/>
      </c>
      <c r="H384" s="0" t="str">
        <f aca="false">IFERROR(__xludf.dummyfunction("""COMPUTED_VALUE"""),"")</f>
        <v/>
      </c>
      <c r="J384" s="0" t="str">
        <f aca="false">IFERROR(__xludf.dummyfunction("""COMPUTED_VALUE"""),"")</f>
        <v/>
      </c>
      <c r="L384" s="0" t="str">
        <f aca="false">IFERROR(__xludf.dummyfunction("""COMPUTED_VALUE"""),"")</f>
        <v/>
      </c>
      <c r="N384" s="6" t="e">
        <f aca="false">SUM(L384-J384)</f>
        <v>#VALUE!</v>
      </c>
      <c r="P384" s="0" t="str">
        <f aca="false">IFERROR(__xludf.dummyfunction("""COMPUTED_VALUE"""),"")</f>
        <v/>
      </c>
      <c r="R384" s="0" t="str">
        <f aca="false">IFERROR(__xludf.dummyfunction("""COMPUTED_VALUE"""),"")</f>
        <v/>
      </c>
      <c r="T384" s="6" t="e">
        <f aca="false">SUM(R384-P384)</f>
        <v>#VALUE!</v>
      </c>
      <c r="V384" s="6" t="e">
        <f aca="false">SUM(N384-T384)</f>
        <v>#VALUE!</v>
      </c>
      <c r="X384" s="7"/>
    </row>
    <row r="385" customFormat="false" ht="13.8" hidden="false" customHeight="false" outlineLevel="0" collapsed="false">
      <c r="B385" s="0" t="str">
        <f aca="false">IFERROR(__xludf.dummyfunction("""COMPUTED_VALUE"""),"")</f>
        <v/>
      </c>
      <c r="D385" s="0" t="str">
        <f aca="false">IFERROR(__xludf.dummyfunction("""COMPUTED_VALUE"""),"")</f>
        <v/>
      </c>
      <c r="F385" s="0" t="str">
        <f aca="false">IFERROR(__xludf.dummyfunction("""COMPUTED_VALUE"""),"")</f>
        <v/>
      </c>
      <c r="H385" s="0" t="str">
        <f aca="false">IFERROR(__xludf.dummyfunction("""COMPUTED_VALUE"""),"")</f>
        <v/>
      </c>
      <c r="J385" s="0" t="str">
        <f aca="false">IFERROR(__xludf.dummyfunction("""COMPUTED_VALUE"""),"")</f>
        <v/>
      </c>
      <c r="L385" s="0" t="str">
        <f aca="false">IFERROR(__xludf.dummyfunction("""COMPUTED_VALUE"""),"")</f>
        <v/>
      </c>
      <c r="N385" s="6" t="e">
        <f aca="false">SUM(L385-J385)</f>
        <v>#VALUE!</v>
      </c>
      <c r="P385" s="0" t="str">
        <f aca="false">IFERROR(__xludf.dummyfunction("""COMPUTED_VALUE"""),"")</f>
        <v/>
      </c>
      <c r="R385" s="0" t="str">
        <f aca="false">IFERROR(__xludf.dummyfunction("""COMPUTED_VALUE"""),"")</f>
        <v/>
      </c>
      <c r="T385" s="6" t="e">
        <f aca="false">SUM(R385-P385)</f>
        <v>#VALUE!</v>
      </c>
      <c r="V385" s="6" t="e">
        <f aca="false">SUM(N385-T385)</f>
        <v>#VALUE!</v>
      </c>
      <c r="X385" s="7"/>
    </row>
    <row r="386" customFormat="false" ht="13.8" hidden="false" customHeight="false" outlineLevel="0" collapsed="false">
      <c r="B386" s="0" t="str">
        <f aca="false">IFERROR(__xludf.dummyfunction("""COMPUTED_VALUE"""),"")</f>
        <v/>
      </c>
      <c r="D386" s="0" t="str">
        <f aca="false">IFERROR(__xludf.dummyfunction("""COMPUTED_VALUE"""),"")</f>
        <v/>
      </c>
      <c r="F386" s="0" t="str">
        <f aca="false">IFERROR(__xludf.dummyfunction("""COMPUTED_VALUE"""),"")</f>
        <v/>
      </c>
      <c r="H386" s="0" t="str">
        <f aca="false">IFERROR(__xludf.dummyfunction("""COMPUTED_VALUE"""),"")</f>
        <v/>
      </c>
      <c r="J386" s="0" t="str">
        <f aca="false">IFERROR(__xludf.dummyfunction("""COMPUTED_VALUE"""),"")</f>
        <v/>
      </c>
      <c r="L386" s="0" t="str">
        <f aca="false">IFERROR(__xludf.dummyfunction("""COMPUTED_VALUE"""),"")</f>
        <v/>
      </c>
      <c r="N386" s="6" t="e">
        <f aca="false">SUM(L386-J386)</f>
        <v>#VALUE!</v>
      </c>
      <c r="P386" s="0" t="str">
        <f aca="false">IFERROR(__xludf.dummyfunction("""COMPUTED_VALUE"""),"")</f>
        <v/>
      </c>
      <c r="R386" s="0" t="str">
        <f aca="false">IFERROR(__xludf.dummyfunction("""COMPUTED_VALUE"""),"")</f>
        <v/>
      </c>
      <c r="T386" s="6" t="e">
        <f aca="false">SUM(R386-P386)</f>
        <v>#VALUE!</v>
      </c>
      <c r="V386" s="6" t="e">
        <f aca="false">SUM(N386-T386)</f>
        <v>#VALUE!</v>
      </c>
      <c r="X386" s="7"/>
    </row>
    <row r="387" customFormat="false" ht="13.8" hidden="false" customHeight="false" outlineLevel="0" collapsed="false">
      <c r="B387" s="0" t="str">
        <f aca="false">IFERROR(__xludf.dummyfunction("""COMPUTED_VALUE"""),"")</f>
        <v/>
      </c>
      <c r="D387" s="0" t="str">
        <f aca="false">IFERROR(__xludf.dummyfunction("""COMPUTED_VALUE"""),"")</f>
        <v/>
      </c>
      <c r="F387" s="0" t="str">
        <f aca="false">IFERROR(__xludf.dummyfunction("""COMPUTED_VALUE"""),"")</f>
        <v/>
      </c>
      <c r="H387" s="0" t="str">
        <f aca="false">IFERROR(__xludf.dummyfunction("""COMPUTED_VALUE"""),"")</f>
        <v/>
      </c>
      <c r="J387" s="0" t="str">
        <f aca="false">IFERROR(__xludf.dummyfunction("""COMPUTED_VALUE"""),"")</f>
        <v/>
      </c>
      <c r="L387" s="0" t="str">
        <f aca="false">IFERROR(__xludf.dummyfunction("""COMPUTED_VALUE"""),"")</f>
        <v/>
      </c>
      <c r="N387" s="6" t="e">
        <f aca="false">SUM(L387-J387)</f>
        <v>#VALUE!</v>
      </c>
      <c r="P387" s="0" t="str">
        <f aca="false">IFERROR(__xludf.dummyfunction("""COMPUTED_VALUE"""),"")</f>
        <v/>
      </c>
      <c r="R387" s="0" t="str">
        <f aca="false">IFERROR(__xludf.dummyfunction("""COMPUTED_VALUE"""),"")</f>
        <v/>
      </c>
      <c r="T387" s="6" t="e">
        <f aca="false">SUM(R387-P387)</f>
        <v>#VALUE!</v>
      </c>
      <c r="V387" s="6" t="e">
        <f aca="false">SUM(N387-T387)</f>
        <v>#VALUE!</v>
      </c>
      <c r="X387" s="7"/>
    </row>
    <row r="388" customFormat="false" ht="13.8" hidden="false" customHeight="false" outlineLevel="0" collapsed="false">
      <c r="B388" s="0" t="str">
        <f aca="false">IFERROR(__xludf.dummyfunction("""COMPUTED_VALUE"""),"")</f>
        <v/>
      </c>
      <c r="D388" s="0" t="str">
        <f aca="false">IFERROR(__xludf.dummyfunction("""COMPUTED_VALUE"""),"")</f>
        <v/>
      </c>
      <c r="F388" s="0" t="str">
        <f aca="false">IFERROR(__xludf.dummyfunction("""COMPUTED_VALUE"""),"")</f>
        <v/>
      </c>
      <c r="H388" s="0" t="str">
        <f aca="false">IFERROR(__xludf.dummyfunction("""COMPUTED_VALUE"""),"")</f>
        <v/>
      </c>
      <c r="J388" s="0" t="str">
        <f aca="false">IFERROR(__xludf.dummyfunction("""COMPUTED_VALUE"""),"")</f>
        <v/>
      </c>
      <c r="L388" s="0" t="str">
        <f aca="false">IFERROR(__xludf.dummyfunction("""COMPUTED_VALUE"""),"")</f>
        <v/>
      </c>
      <c r="N388" s="6" t="e">
        <f aca="false">SUM(L388-J388)</f>
        <v>#VALUE!</v>
      </c>
      <c r="P388" s="0" t="str">
        <f aca="false">IFERROR(__xludf.dummyfunction("""COMPUTED_VALUE"""),"")</f>
        <v/>
      </c>
      <c r="R388" s="0" t="str">
        <f aca="false">IFERROR(__xludf.dummyfunction("""COMPUTED_VALUE"""),"")</f>
        <v/>
      </c>
      <c r="T388" s="6" t="e">
        <f aca="false">SUM(R388-P388)</f>
        <v>#VALUE!</v>
      </c>
      <c r="V388" s="6" t="e">
        <f aca="false">SUM(N388-T388)</f>
        <v>#VALUE!</v>
      </c>
      <c r="X388" s="7"/>
    </row>
    <row r="389" customFormat="false" ht="13.8" hidden="false" customHeight="false" outlineLevel="0" collapsed="false">
      <c r="B389" s="0" t="str">
        <f aca="false">IFERROR(__xludf.dummyfunction("""COMPUTED_VALUE"""),"")</f>
        <v/>
      </c>
      <c r="D389" s="0" t="str">
        <f aca="false">IFERROR(__xludf.dummyfunction("""COMPUTED_VALUE"""),"")</f>
        <v/>
      </c>
      <c r="F389" s="0" t="str">
        <f aca="false">IFERROR(__xludf.dummyfunction("""COMPUTED_VALUE"""),"")</f>
        <v/>
      </c>
      <c r="H389" s="0" t="str">
        <f aca="false">IFERROR(__xludf.dummyfunction("""COMPUTED_VALUE"""),"")</f>
        <v/>
      </c>
      <c r="J389" s="0" t="str">
        <f aca="false">IFERROR(__xludf.dummyfunction("""COMPUTED_VALUE"""),"")</f>
        <v/>
      </c>
      <c r="L389" s="0" t="str">
        <f aca="false">IFERROR(__xludf.dummyfunction("""COMPUTED_VALUE"""),"")</f>
        <v/>
      </c>
      <c r="N389" s="6" t="e">
        <f aca="false">SUM(L389-J389)</f>
        <v>#VALUE!</v>
      </c>
      <c r="P389" s="0" t="str">
        <f aca="false">IFERROR(__xludf.dummyfunction("""COMPUTED_VALUE"""),"")</f>
        <v/>
      </c>
      <c r="R389" s="0" t="str">
        <f aca="false">IFERROR(__xludf.dummyfunction("""COMPUTED_VALUE"""),"")</f>
        <v/>
      </c>
      <c r="T389" s="6" t="e">
        <f aca="false">SUM(R389-P389)</f>
        <v>#VALUE!</v>
      </c>
      <c r="V389" s="6" t="e">
        <f aca="false">SUM(N389-T389)</f>
        <v>#VALUE!</v>
      </c>
      <c r="X389" s="7"/>
    </row>
    <row r="390" customFormat="false" ht="13.8" hidden="false" customHeight="false" outlineLevel="0" collapsed="false">
      <c r="B390" s="0" t="str">
        <f aca="false">IFERROR(__xludf.dummyfunction("""COMPUTED_VALUE"""),"")</f>
        <v/>
      </c>
      <c r="D390" s="0" t="str">
        <f aca="false">IFERROR(__xludf.dummyfunction("""COMPUTED_VALUE"""),"")</f>
        <v/>
      </c>
      <c r="F390" s="0" t="str">
        <f aca="false">IFERROR(__xludf.dummyfunction("""COMPUTED_VALUE"""),"")</f>
        <v/>
      </c>
      <c r="H390" s="0" t="str">
        <f aca="false">IFERROR(__xludf.dummyfunction("""COMPUTED_VALUE"""),"")</f>
        <v/>
      </c>
      <c r="J390" s="0" t="str">
        <f aca="false">IFERROR(__xludf.dummyfunction("""COMPUTED_VALUE"""),"")</f>
        <v/>
      </c>
      <c r="L390" s="0" t="str">
        <f aca="false">IFERROR(__xludf.dummyfunction("""COMPUTED_VALUE"""),"")</f>
        <v/>
      </c>
      <c r="N390" s="6" t="e">
        <f aca="false">SUM(L390-J390)</f>
        <v>#VALUE!</v>
      </c>
      <c r="P390" s="0" t="str">
        <f aca="false">IFERROR(__xludf.dummyfunction("""COMPUTED_VALUE"""),"")</f>
        <v/>
      </c>
      <c r="R390" s="0" t="str">
        <f aca="false">IFERROR(__xludf.dummyfunction("""COMPUTED_VALUE"""),"")</f>
        <v/>
      </c>
      <c r="T390" s="6" t="e">
        <f aca="false">SUM(R390-P390)</f>
        <v>#VALUE!</v>
      </c>
      <c r="V390" s="6" t="e">
        <f aca="false">SUM(N390-T390)</f>
        <v>#VALUE!</v>
      </c>
      <c r="X390" s="7"/>
    </row>
    <row r="391" customFormat="false" ht="13.8" hidden="false" customHeight="false" outlineLevel="0" collapsed="false">
      <c r="B391" s="0" t="str">
        <f aca="false">IFERROR(__xludf.dummyfunction("""COMPUTED_VALUE"""),"")</f>
        <v/>
      </c>
      <c r="D391" s="0" t="str">
        <f aca="false">IFERROR(__xludf.dummyfunction("""COMPUTED_VALUE"""),"")</f>
        <v/>
      </c>
      <c r="F391" s="0" t="str">
        <f aca="false">IFERROR(__xludf.dummyfunction("""COMPUTED_VALUE"""),"")</f>
        <v/>
      </c>
      <c r="H391" s="0" t="str">
        <f aca="false">IFERROR(__xludf.dummyfunction("""COMPUTED_VALUE"""),"")</f>
        <v/>
      </c>
      <c r="J391" s="0" t="str">
        <f aca="false">IFERROR(__xludf.dummyfunction("""COMPUTED_VALUE"""),"")</f>
        <v/>
      </c>
      <c r="L391" s="0" t="str">
        <f aca="false">IFERROR(__xludf.dummyfunction("""COMPUTED_VALUE"""),"")</f>
        <v/>
      </c>
      <c r="N391" s="6" t="e">
        <f aca="false">SUM(L391-J391)</f>
        <v>#VALUE!</v>
      </c>
      <c r="P391" s="0" t="str">
        <f aca="false">IFERROR(__xludf.dummyfunction("""COMPUTED_VALUE"""),"")</f>
        <v/>
      </c>
      <c r="R391" s="0" t="str">
        <f aca="false">IFERROR(__xludf.dummyfunction("""COMPUTED_VALUE"""),"")</f>
        <v/>
      </c>
      <c r="T391" s="6" t="e">
        <f aca="false">SUM(R391-P391)</f>
        <v>#VALUE!</v>
      </c>
      <c r="V391" s="6" t="e">
        <f aca="false">SUM(N391-T391)</f>
        <v>#VALUE!</v>
      </c>
      <c r="X391" s="7"/>
    </row>
    <row r="392" customFormat="false" ht="13.8" hidden="false" customHeight="false" outlineLevel="0" collapsed="false">
      <c r="B392" s="0" t="str">
        <f aca="false">IFERROR(__xludf.dummyfunction("""COMPUTED_VALUE"""),"")</f>
        <v/>
      </c>
      <c r="D392" s="0" t="str">
        <f aca="false">IFERROR(__xludf.dummyfunction("""COMPUTED_VALUE"""),"")</f>
        <v/>
      </c>
      <c r="F392" s="0" t="str">
        <f aca="false">IFERROR(__xludf.dummyfunction("""COMPUTED_VALUE"""),"")</f>
        <v/>
      </c>
      <c r="H392" s="0" t="str">
        <f aca="false">IFERROR(__xludf.dummyfunction("""COMPUTED_VALUE"""),"")</f>
        <v/>
      </c>
      <c r="J392" s="0" t="str">
        <f aca="false">IFERROR(__xludf.dummyfunction("""COMPUTED_VALUE"""),"")</f>
        <v/>
      </c>
      <c r="L392" s="0" t="str">
        <f aca="false">IFERROR(__xludf.dummyfunction("""COMPUTED_VALUE"""),"")</f>
        <v/>
      </c>
      <c r="N392" s="6" t="e">
        <f aca="false">SUM(L392-J392)</f>
        <v>#VALUE!</v>
      </c>
      <c r="P392" s="0" t="str">
        <f aca="false">IFERROR(__xludf.dummyfunction("""COMPUTED_VALUE"""),"")</f>
        <v/>
      </c>
      <c r="R392" s="0" t="str">
        <f aca="false">IFERROR(__xludf.dummyfunction("""COMPUTED_VALUE"""),"")</f>
        <v/>
      </c>
      <c r="T392" s="6" t="e">
        <f aca="false">SUM(R392-P392)</f>
        <v>#VALUE!</v>
      </c>
      <c r="V392" s="6" t="e">
        <f aca="false">SUM(N392-T392)</f>
        <v>#VALUE!</v>
      </c>
      <c r="X392" s="7"/>
    </row>
    <row r="393" customFormat="false" ht="13.8" hidden="false" customHeight="false" outlineLevel="0" collapsed="false">
      <c r="B393" s="0" t="str">
        <f aca="false">IFERROR(__xludf.dummyfunction("""COMPUTED_VALUE"""),"")</f>
        <v/>
      </c>
      <c r="D393" s="0" t="str">
        <f aca="false">IFERROR(__xludf.dummyfunction("""COMPUTED_VALUE"""),"")</f>
        <v/>
      </c>
      <c r="F393" s="0" t="str">
        <f aca="false">IFERROR(__xludf.dummyfunction("""COMPUTED_VALUE"""),"")</f>
        <v/>
      </c>
      <c r="H393" s="0" t="str">
        <f aca="false">IFERROR(__xludf.dummyfunction("""COMPUTED_VALUE"""),"")</f>
        <v/>
      </c>
      <c r="J393" s="0" t="str">
        <f aca="false">IFERROR(__xludf.dummyfunction("""COMPUTED_VALUE"""),"")</f>
        <v/>
      </c>
      <c r="L393" s="0" t="str">
        <f aca="false">IFERROR(__xludf.dummyfunction("""COMPUTED_VALUE"""),"")</f>
        <v/>
      </c>
      <c r="N393" s="6" t="e">
        <f aca="false">SUM(L393-J393)</f>
        <v>#VALUE!</v>
      </c>
      <c r="P393" s="0" t="str">
        <f aca="false">IFERROR(__xludf.dummyfunction("""COMPUTED_VALUE"""),"")</f>
        <v/>
      </c>
      <c r="R393" s="0" t="str">
        <f aca="false">IFERROR(__xludf.dummyfunction("""COMPUTED_VALUE"""),"")</f>
        <v/>
      </c>
      <c r="T393" s="6" t="e">
        <f aca="false">SUM(R393-P393)</f>
        <v>#VALUE!</v>
      </c>
      <c r="V393" s="6" t="e">
        <f aca="false">SUM(N393-T393)</f>
        <v>#VALUE!</v>
      </c>
      <c r="X393" s="7"/>
    </row>
    <row r="394" customFormat="false" ht="13.8" hidden="false" customHeight="false" outlineLevel="0" collapsed="false">
      <c r="B394" s="0" t="str">
        <f aca="false">IFERROR(__xludf.dummyfunction("""COMPUTED_VALUE"""),"")</f>
        <v/>
      </c>
      <c r="D394" s="0" t="str">
        <f aca="false">IFERROR(__xludf.dummyfunction("""COMPUTED_VALUE"""),"")</f>
        <v/>
      </c>
      <c r="F394" s="0" t="str">
        <f aca="false">IFERROR(__xludf.dummyfunction("""COMPUTED_VALUE"""),"")</f>
        <v/>
      </c>
      <c r="H394" s="0" t="str">
        <f aca="false">IFERROR(__xludf.dummyfunction("""COMPUTED_VALUE"""),"")</f>
        <v/>
      </c>
      <c r="J394" s="0" t="str">
        <f aca="false">IFERROR(__xludf.dummyfunction("""COMPUTED_VALUE"""),"")</f>
        <v/>
      </c>
      <c r="L394" s="0" t="str">
        <f aca="false">IFERROR(__xludf.dummyfunction("""COMPUTED_VALUE"""),"")</f>
        <v/>
      </c>
      <c r="N394" s="6" t="e">
        <f aca="false">SUM(L394-J394)</f>
        <v>#VALUE!</v>
      </c>
      <c r="P394" s="0" t="str">
        <f aca="false">IFERROR(__xludf.dummyfunction("""COMPUTED_VALUE"""),"")</f>
        <v/>
      </c>
      <c r="R394" s="0" t="str">
        <f aca="false">IFERROR(__xludf.dummyfunction("""COMPUTED_VALUE"""),"")</f>
        <v/>
      </c>
      <c r="T394" s="6" t="e">
        <f aca="false">SUM(R394-P394)</f>
        <v>#VALUE!</v>
      </c>
      <c r="V394" s="6" t="e">
        <f aca="false">SUM(N394-T394)</f>
        <v>#VALUE!</v>
      </c>
      <c r="X394" s="7"/>
    </row>
    <row r="395" customFormat="false" ht="13.8" hidden="false" customHeight="false" outlineLevel="0" collapsed="false">
      <c r="B395" s="0" t="str">
        <f aca="false">IFERROR(__xludf.dummyfunction("""COMPUTED_VALUE"""),"")</f>
        <v/>
      </c>
      <c r="D395" s="0" t="str">
        <f aca="false">IFERROR(__xludf.dummyfunction("""COMPUTED_VALUE"""),"")</f>
        <v/>
      </c>
      <c r="F395" s="0" t="str">
        <f aca="false">IFERROR(__xludf.dummyfunction("""COMPUTED_VALUE"""),"")</f>
        <v/>
      </c>
      <c r="H395" s="0" t="str">
        <f aca="false">IFERROR(__xludf.dummyfunction("""COMPUTED_VALUE"""),"")</f>
        <v/>
      </c>
      <c r="J395" s="0" t="str">
        <f aca="false">IFERROR(__xludf.dummyfunction("""COMPUTED_VALUE"""),"")</f>
        <v/>
      </c>
      <c r="L395" s="0" t="str">
        <f aca="false">IFERROR(__xludf.dummyfunction("""COMPUTED_VALUE"""),"")</f>
        <v/>
      </c>
      <c r="N395" s="6" t="e">
        <f aca="false">SUM(L395-J395)</f>
        <v>#VALUE!</v>
      </c>
      <c r="P395" s="0" t="str">
        <f aca="false">IFERROR(__xludf.dummyfunction("""COMPUTED_VALUE"""),"")</f>
        <v/>
      </c>
      <c r="R395" s="0" t="str">
        <f aca="false">IFERROR(__xludf.dummyfunction("""COMPUTED_VALUE"""),"")</f>
        <v/>
      </c>
      <c r="T395" s="6" t="e">
        <f aca="false">SUM(R395-P395)</f>
        <v>#VALUE!</v>
      </c>
      <c r="V395" s="6" t="e">
        <f aca="false">SUM(N395-T395)</f>
        <v>#VALUE!</v>
      </c>
      <c r="X395" s="7"/>
    </row>
    <row r="396" customFormat="false" ht="13.8" hidden="false" customHeight="false" outlineLevel="0" collapsed="false">
      <c r="B396" s="0" t="str">
        <f aca="false">IFERROR(__xludf.dummyfunction("""COMPUTED_VALUE"""),"")</f>
        <v/>
      </c>
      <c r="D396" s="0" t="str">
        <f aca="false">IFERROR(__xludf.dummyfunction("""COMPUTED_VALUE"""),"")</f>
        <v/>
      </c>
      <c r="F396" s="0" t="str">
        <f aca="false">IFERROR(__xludf.dummyfunction("""COMPUTED_VALUE"""),"")</f>
        <v/>
      </c>
      <c r="H396" s="0" t="str">
        <f aca="false">IFERROR(__xludf.dummyfunction("""COMPUTED_VALUE"""),"")</f>
        <v/>
      </c>
      <c r="J396" s="0" t="str">
        <f aca="false">IFERROR(__xludf.dummyfunction("""COMPUTED_VALUE"""),"")</f>
        <v/>
      </c>
      <c r="L396" s="0" t="str">
        <f aca="false">IFERROR(__xludf.dummyfunction("""COMPUTED_VALUE"""),"")</f>
        <v/>
      </c>
      <c r="N396" s="6" t="e">
        <f aca="false">SUM(L396-J396)</f>
        <v>#VALUE!</v>
      </c>
      <c r="P396" s="0" t="str">
        <f aca="false">IFERROR(__xludf.dummyfunction("""COMPUTED_VALUE"""),"")</f>
        <v/>
      </c>
      <c r="R396" s="0" t="str">
        <f aca="false">IFERROR(__xludf.dummyfunction("""COMPUTED_VALUE"""),"")</f>
        <v/>
      </c>
      <c r="T396" s="6" t="e">
        <f aca="false">SUM(R396-P396)</f>
        <v>#VALUE!</v>
      </c>
      <c r="V396" s="6" t="e">
        <f aca="false">SUM(N396-T396)</f>
        <v>#VALUE!</v>
      </c>
      <c r="X396" s="7"/>
    </row>
    <row r="397" customFormat="false" ht="13.8" hidden="false" customHeight="false" outlineLevel="0" collapsed="false">
      <c r="B397" s="0" t="str">
        <f aca="false">IFERROR(__xludf.dummyfunction("""COMPUTED_VALUE"""),"")</f>
        <v/>
      </c>
      <c r="D397" s="0" t="str">
        <f aca="false">IFERROR(__xludf.dummyfunction("""COMPUTED_VALUE"""),"")</f>
        <v/>
      </c>
      <c r="F397" s="0" t="str">
        <f aca="false">IFERROR(__xludf.dummyfunction("""COMPUTED_VALUE"""),"")</f>
        <v/>
      </c>
      <c r="H397" s="0" t="str">
        <f aca="false">IFERROR(__xludf.dummyfunction("""COMPUTED_VALUE"""),"")</f>
        <v/>
      </c>
      <c r="J397" s="0" t="str">
        <f aca="false">IFERROR(__xludf.dummyfunction("""COMPUTED_VALUE"""),"")</f>
        <v/>
      </c>
      <c r="L397" s="0" t="str">
        <f aca="false">IFERROR(__xludf.dummyfunction("""COMPUTED_VALUE"""),"")</f>
        <v/>
      </c>
      <c r="N397" s="6" t="e">
        <f aca="false">SUM(L397-J397)</f>
        <v>#VALUE!</v>
      </c>
      <c r="P397" s="0" t="str">
        <f aca="false">IFERROR(__xludf.dummyfunction("""COMPUTED_VALUE"""),"")</f>
        <v/>
      </c>
      <c r="R397" s="0" t="str">
        <f aca="false">IFERROR(__xludf.dummyfunction("""COMPUTED_VALUE"""),"")</f>
        <v/>
      </c>
      <c r="T397" s="6" t="e">
        <f aca="false">SUM(R397-P397)</f>
        <v>#VALUE!</v>
      </c>
      <c r="V397" s="6" t="e">
        <f aca="false">SUM(N397-T397)</f>
        <v>#VALUE!</v>
      </c>
      <c r="X397" s="7"/>
    </row>
    <row r="398" customFormat="false" ht="13.8" hidden="false" customHeight="false" outlineLevel="0" collapsed="false">
      <c r="B398" s="0" t="str">
        <f aca="false">IFERROR(__xludf.dummyfunction("""COMPUTED_VALUE"""),"")</f>
        <v/>
      </c>
      <c r="D398" s="0" t="str">
        <f aca="false">IFERROR(__xludf.dummyfunction("""COMPUTED_VALUE"""),"")</f>
        <v/>
      </c>
      <c r="F398" s="0" t="str">
        <f aca="false">IFERROR(__xludf.dummyfunction("""COMPUTED_VALUE"""),"")</f>
        <v/>
      </c>
      <c r="H398" s="0" t="str">
        <f aca="false">IFERROR(__xludf.dummyfunction("""COMPUTED_VALUE"""),"")</f>
        <v/>
      </c>
      <c r="J398" s="0" t="str">
        <f aca="false">IFERROR(__xludf.dummyfunction("""COMPUTED_VALUE"""),"")</f>
        <v/>
      </c>
      <c r="L398" s="0" t="str">
        <f aca="false">IFERROR(__xludf.dummyfunction("""COMPUTED_VALUE"""),"")</f>
        <v/>
      </c>
      <c r="N398" s="6" t="e">
        <f aca="false">SUM(L398-J398)</f>
        <v>#VALUE!</v>
      </c>
      <c r="P398" s="0" t="str">
        <f aca="false">IFERROR(__xludf.dummyfunction("""COMPUTED_VALUE"""),"")</f>
        <v/>
      </c>
      <c r="R398" s="0" t="str">
        <f aca="false">IFERROR(__xludf.dummyfunction("""COMPUTED_VALUE"""),"")</f>
        <v/>
      </c>
      <c r="T398" s="6" t="e">
        <f aca="false">SUM(R398-P398)</f>
        <v>#VALUE!</v>
      </c>
      <c r="V398" s="6" t="e">
        <f aca="false">SUM(N398-T398)</f>
        <v>#VALUE!</v>
      </c>
      <c r="X398" s="7"/>
    </row>
    <row r="399" customFormat="false" ht="13.8" hidden="false" customHeight="false" outlineLevel="0" collapsed="false">
      <c r="B399" s="0" t="str">
        <f aca="false">IFERROR(__xludf.dummyfunction("""COMPUTED_VALUE"""),"")</f>
        <v/>
      </c>
      <c r="D399" s="0" t="str">
        <f aca="false">IFERROR(__xludf.dummyfunction("""COMPUTED_VALUE"""),"")</f>
        <v/>
      </c>
      <c r="F399" s="0" t="str">
        <f aca="false">IFERROR(__xludf.dummyfunction("""COMPUTED_VALUE"""),"")</f>
        <v/>
      </c>
      <c r="H399" s="0" t="str">
        <f aca="false">IFERROR(__xludf.dummyfunction("""COMPUTED_VALUE"""),"")</f>
        <v/>
      </c>
      <c r="J399" s="0" t="str">
        <f aca="false">IFERROR(__xludf.dummyfunction("""COMPUTED_VALUE"""),"")</f>
        <v/>
      </c>
      <c r="L399" s="0" t="str">
        <f aca="false">IFERROR(__xludf.dummyfunction("""COMPUTED_VALUE"""),"")</f>
        <v/>
      </c>
      <c r="N399" s="6" t="e">
        <f aca="false">SUM(L399-J399)</f>
        <v>#VALUE!</v>
      </c>
      <c r="P399" s="0" t="str">
        <f aca="false">IFERROR(__xludf.dummyfunction("""COMPUTED_VALUE"""),"")</f>
        <v/>
      </c>
      <c r="R399" s="0" t="str">
        <f aca="false">IFERROR(__xludf.dummyfunction("""COMPUTED_VALUE"""),"")</f>
        <v/>
      </c>
      <c r="T399" s="6" t="e">
        <f aca="false">SUM(R399-P399)</f>
        <v>#VALUE!</v>
      </c>
      <c r="V399" s="6" t="e">
        <f aca="false">SUM(N399-T399)</f>
        <v>#VALUE!</v>
      </c>
      <c r="X399" s="7"/>
    </row>
    <row r="400" customFormat="false" ht="13.8" hidden="false" customHeight="false" outlineLevel="0" collapsed="false">
      <c r="B400" s="0" t="str">
        <f aca="false">IFERROR(__xludf.dummyfunction("""COMPUTED_VALUE"""),"")</f>
        <v/>
      </c>
      <c r="D400" s="0" t="str">
        <f aca="false">IFERROR(__xludf.dummyfunction("""COMPUTED_VALUE"""),"")</f>
        <v/>
      </c>
      <c r="F400" s="0" t="str">
        <f aca="false">IFERROR(__xludf.dummyfunction("""COMPUTED_VALUE"""),"")</f>
        <v/>
      </c>
      <c r="H400" s="0" t="str">
        <f aca="false">IFERROR(__xludf.dummyfunction("""COMPUTED_VALUE"""),"")</f>
        <v/>
      </c>
      <c r="J400" s="0" t="str">
        <f aca="false">IFERROR(__xludf.dummyfunction("""COMPUTED_VALUE"""),"")</f>
        <v/>
      </c>
      <c r="L400" s="0" t="str">
        <f aca="false">IFERROR(__xludf.dummyfunction("""COMPUTED_VALUE"""),"")</f>
        <v/>
      </c>
      <c r="N400" s="6" t="e">
        <f aca="false">SUM(L400-J400)</f>
        <v>#VALUE!</v>
      </c>
      <c r="P400" s="0" t="str">
        <f aca="false">IFERROR(__xludf.dummyfunction("""COMPUTED_VALUE"""),"")</f>
        <v/>
      </c>
      <c r="R400" s="0" t="str">
        <f aca="false">IFERROR(__xludf.dummyfunction("""COMPUTED_VALUE"""),"")</f>
        <v/>
      </c>
      <c r="T400" s="6" t="e">
        <f aca="false">SUM(R400-P400)</f>
        <v>#VALUE!</v>
      </c>
      <c r="V400" s="6" t="e">
        <f aca="false">SUM(N400-T400)</f>
        <v>#VALUE!</v>
      </c>
      <c r="X400" s="7"/>
    </row>
    <row r="401" customFormat="false" ht="13.8" hidden="false" customHeight="false" outlineLevel="0" collapsed="false">
      <c r="B401" s="0" t="str">
        <f aca="false">IFERROR(__xludf.dummyfunction("""COMPUTED_VALUE"""),"")</f>
        <v/>
      </c>
      <c r="D401" s="0" t="str">
        <f aca="false">IFERROR(__xludf.dummyfunction("""COMPUTED_VALUE"""),"")</f>
        <v/>
      </c>
      <c r="F401" s="0" t="str">
        <f aca="false">IFERROR(__xludf.dummyfunction("""COMPUTED_VALUE"""),"")</f>
        <v/>
      </c>
      <c r="H401" s="0" t="str">
        <f aca="false">IFERROR(__xludf.dummyfunction("""COMPUTED_VALUE"""),"")</f>
        <v/>
      </c>
      <c r="J401" s="0" t="str">
        <f aca="false">IFERROR(__xludf.dummyfunction("""COMPUTED_VALUE"""),"")</f>
        <v/>
      </c>
      <c r="L401" s="0" t="str">
        <f aca="false">IFERROR(__xludf.dummyfunction("""COMPUTED_VALUE"""),"")</f>
        <v/>
      </c>
      <c r="N401" s="6" t="e">
        <f aca="false">SUM(L401-J401)</f>
        <v>#VALUE!</v>
      </c>
      <c r="P401" s="0" t="str">
        <f aca="false">IFERROR(__xludf.dummyfunction("""COMPUTED_VALUE"""),"")</f>
        <v/>
      </c>
      <c r="R401" s="0" t="str">
        <f aca="false">IFERROR(__xludf.dummyfunction("""COMPUTED_VALUE"""),"")</f>
        <v/>
      </c>
      <c r="T401" s="6" t="e">
        <f aca="false">SUM(R401-P401)</f>
        <v>#VALUE!</v>
      </c>
      <c r="V401" s="6" t="e">
        <f aca="false">SUM(N401-T401)</f>
        <v>#VALUE!</v>
      </c>
      <c r="X401" s="7"/>
    </row>
    <row r="402" customFormat="false" ht="13.8" hidden="false" customHeight="false" outlineLevel="0" collapsed="false">
      <c r="B402" s="0" t="str">
        <f aca="false">IFERROR(__xludf.dummyfunction("""COMPUTED_VALUE"""),"")</f>
        <v/>
      </c>
      <c r="D402" s="0" t="str">
        <f aca="false">IFERROR(__xludf.dummyfunction("""COMPUTED_VALUE"""),"")</f>
        <v/>
      </c>
      <c r="F402" s="0" t="str">
        <f aca="false">IFERROR(__xludf.dummyfunction("""COMPUTED_VALUE"""),"")</f>
        <v/>
      </c>
      <c r="H402" s="0" t="str">
        <f aca="false">IFERROR(__xludf.dummyfunction("""COMPUTED_VALUE"""),"")</f>
        <v/>
      </c>
      <c r="J402" s="0" t="str">
        <f aca="false">IFERROR(__xludf.dummyfunction("""COMPUTED_VALUE"""),"")</f>
        <v/>
      </c>
      <c r="L402" s="0" t="str">
        <f aca="false">IFERROR(__xludf.dummyfunction("""COMPUTED_VALUE"""),"")</f>
        <v/>
      </c>
      <c r="N402" s="6" t="e">
        <f aca="false">SUM(L402-J402)</f>
        <v>#VALUE!</v>
      </c>
      <c r="P402" s="0" t="str">
        <f aca="false">IFERROR(__xludf.dummyfunction("""COMPUTED_VALUE"""),"")</f>
        <v/>
      </c>
      <c r="R402" s="0" t="str">
        <f aca="false">IFERROR(__xludf.dummyfunction("""COMPUTED_VALUE"""),"")</f>
        <v/>
      </c>
      <c r="T402" s="6" t="e">
        <f aca="false">SUM(R402-P402)</f>
        <v>#VALUE!</v>
      </c>
      <c r="V402" s="6" t="e">
        <f aca="false">SUM(N402-T402)</f>
        <v>#VALUE!</v>
      </c>
      <c r="X402" s="7"/>
    </row>
    <row r="403" customFormat="false" ht="13.8" hidden="false" customHeight="false" outlineLevel="0" collapsed="false">
      <c r="B403" s="0" t="str">
        <f aca="false">IFERROR(__xludf.dummyfunction("""COMPUTED_VALUE"""),"")</f>
        <v/>
      </c>
      <c r="D403" s="0" t="str">
        <f aca="false">IFERROR(__xludf.dummyfunction("""COMPUTED_VALUE"""),"")</f>
        <v/>
      </c>
      <c r="F403" s="0" t="str">
        <f aca="false">IFERROR(__xludf.dummyfunction("""COMPUTED_VALUE"""),"")</f>
        <v/>
      </c>
      <c r="H403" s="0" t="str">
        <f aca="false">IFERROR(__xludf.dummyfunction("""COMPUTED_VALUE"""),"")</f>
        <v/>
      </c>
      <c r="J403" s="0" t="str">
        <f aca="false">IFERROR(__xludf.dummyfunction("""COMPUTED_VALUE"""),"")</f>
        <v/>
      </c>
      <c r="L403" s="0" t="str">
        <f aca="false">IFERROR(__xludf.dummyfunction("""COMPUTED_VALUE"""),"")</f>
        <v/>
      </c>
      <c r="N403" s="6" t="e">
        <f aca="false">SUM(L403-J403)</f>
        <v>#VALUE!</v>
      </c>
      <c r="P403" s="0" t="str">
        <f aca="false">IFERROR(__xludf.dummyfunction("""COMPUTED_VALUE"""),"")</f>
        <v/>
      </c>
      <c r="R403" s="0" t="str">
        <f aca="false">IFERROR(__xludf.dummyfunction("""COMPUTED_VALUE"""),"")</f>
        <v/>
      </c>
      <c r="T403" s="6" t="e">
        <f aca="false">SUM(R403-P403)</f>
        <v>#VALUE!</v>
      </c>
      <c r="V403" s="6" t="e">
        <f aca="false">SUM(N403-T403)</f>
        <v>#VALUE!</v>
      </c>
      <c r="X403" s="7"/>
    </row>
    <row r="404" customFormat="false" ht="13.8" hidden="false" customHeight="false" outlineLevel="0" collapsed="false">
      <c r="B404" s="0" t="str">
        <f aca="false">IFERROR(__xludf.dummyfunction("""COMPUTED_VALUE"""),"")</f>
        <v/>
      </c>
      <c r="D404" s="0" t="str">
        <f aca="false">IFERROR(__xludf.dummyfunction("""COMPUTED_VALUE"""),"")</f>
        <v/>
      </c>
      <c r="F404" s="0" t="str">
        <f aca="false">IFERROR(__xludf.dummyfunction("""COMPUTED_VALUE"""),"")</f>
        <v/>
      </c>
      <c r="H404" s="0" t="str">
        <f aca="false">IFERROR(__xludf.dummyfunction("""COMPUTED_VALUE"""),"")</f>
        <v/>
      </c>
      <c r="J404" s="0" t="str">
        <f aca="false">IFERROR(__xludf.dummyfunction("""COMPUTED_VALUE"""),"")</f>
        <v/>
      </c>
      <c r="L404" s="0" t="str">
        <f aca="false">IFERROR(__xludf.dummyfunction("""COMPUTED_VALUE"""),"")</f>
        <v/>
      </c>
      <c r="N404" s="6" t="e">
        <f aca="false">SUM(L404-J404)</f>
        <v>#VALUE!</v>
      </c>
      <c r="P404" s="0" t="str">
        <f aca="false">IFERROR(__xludf.dummyfunction("""COMPUTED_VALUE"""),"")</f>
        <v/>
      </c>
      <c r="R404" s="0" t="str">
        <f aca="false">IFERROR(__xludf.dummyfunction("""COMPUTED_VALUE"""),"")</f>
        <v/>
      </c>
      <c r="T404" s="6" t="e">
        <f aca="false">SUM(R404-P404)</f>
        <v>#VALUE!</v>
      </c>
      <c r="V404" s="6" t="e">
        <f aca="false">SUM(N404-T404)</f>
        <v>#VALUE!</v>
      </c>
      <c r="X404" s="7"/>
    </row>
    <row r="405" customFormat="false" ht="13.8" hidden="false" customHeight="false" outlineLevel="0" collapsed="false">
      <c r="B405" s="0" t="str">
        <f aca="false">IFERROR(__xludf.dummyfunction("""COMPUTED_VALUE"""),"")</f>
        <v/>
      </c>
      <c r="D405" s="0" t="str">
        <f aca="false">IFERROR(__xludf.dummyfunction("""COMPUTED_VALUE"""),"")</f>
        <v/>
      </c>
      <c r="F405" s="0" t="str">
        <f aca="false">IFERROR(__xludf.dummyfunction("""COMPUTED_VALUE"""),"")</f>
        <v/>
      </c>
      <c r="H405" s="0" t="str">
        <f aca="false">IFERROR(__xludf.dummyfunction("""COMPUTED_VALUE"""),"")</f>
        <v/>
      </c>
      <c r="J405" s="0" t="str">
        <f aca="false">IFERROR(__xludf.dummyfunction("""COMPUTED_VALUE"""),"")</f>
        <v/>
      </c>
      <c r="L405" s="0" t="str">
        <f aca="false">IFERROR(__xludf.dummyfunction("""COMPUTED_VALUE"""),"")</f>
        <v/>
      </c>
      <c r="N405" s="6" t="e">
        <f aca="false">SUM(L405-J405)</f>
        <v>#VALUE!</v>
      </c>
      <c r="P405" s="0" t="str">
        <f aca="false">IFERROR(__xludf.dummyfunction("""COMPUTED_VALUE"""),"")</f>
        <v/>
      </c>
      <c r="R405" s="0" t="str">
        <f aca="false">IFERROR(__xludf.dummyfunction("""COMPUTED_VALUE"""),"")</f>
        <v/>
      </c>
      <c r="T405" s="6" t="e">
        <f aca="false">SUM(R405-P405)</f>
        <v>#VALUE!</v>
      </c>
      <c r="V405" s="6" t="e">
        <f aca="false">SUM(N405-T405)</f>
        <v>#VALUE!</v>
      </c>
      <c r="X405" s="7"/>
    </row>
    <row r="406" customFormat="false" ht="13.8" hidden="false" customHeight="false" outlineLevel="0" collapsed="false">
      <c r="B406" s="0" t="str">
        <f aca="false">IFERROR(__xludf.dummyfunction("""COMPUTED_VALUE"""),"")</f>
        <v/>
      </c>
      <c r="D406" s="0" t="str">
        <f aca="false">IFERROR(__xludf.dummyfunction("""COMPUTED_VALUE"""),"")</f>
        <v/>
      </c>
      <c r="F406" s="0" t="str">
        <f aca="false">IFERROR(__xludf.dummyfunction("""COMPUTED_VALUE"""),"")</f>
        <v/>
      </c>
      <c r="H406" s="0" t="str">
        <f aca="false">IFERROR(__xludf.dummyfunction("""COMPUTED_VALUE"""),"")</f>
        <v/>
      </c>
      <c r="J406" s="0" t="str">
        <f aca="false">IFERROR(__xludf.dummyfunction("""COMPUTED_VALUE"""),"")</f>
        <v/>
      </c>
      <c r="L406" s="0" t="str">
        <f aca="false">IFERROR(__xludf.dummyfunction("""COMPUTED_VALUE"""),"")</f>
        <v/>
      </c>
      <c r="N406" s="6" t="e">
        <f aca="false">SUM(L406-J406)</f>
        <v>#VALUE!</v>
      </c>
      <c r="P406" s="0" t="str">
        <f aca="false">IFERROR(__xludf.dummyfunction("""COMPUTED_VALUE"""),"")</f>
        <v/>
      </c>
      <c r="R406" s="0" t="str">
        <f aca="false">IFERROR(__xludf.dummyfunction("""COMPUTED_VALUE"""),"")</f>
        <v/>
      </c>
      <c r="T406" s="6" t="e">
        <f aca="false">SUM(R406-P406)</f>
        <v>#VALUE!</v>
      </c>
      <c r="V406" s="6" t="e">
        <f aca="false">SUM(N406-T406)</f>
        <v>#VALUE!</v>
      </c>
      <c r="X406" s="7"/>
    </row>
    <row r="407" customFormat="false" ht="13.8" hidden="false" customHeight="false" outlineLevel="0" collapsed="false">
      <c r="B407" s="0" t="str">
        <f aca="false">IFERROR(__xludf.dummyfunction("""COMPUTED_VALUE"""),"")</f>
        <v/>
      </c>
      <c r="D407" s="0" t="str">
        <f aca="false">IFERROR(__xludf.dummyfunction("""COMPUTED_VALUE"""),"")</f>
        <v/>
      </c>
      <c r="F407" s="0" t="str">
        <f aca="false">IFERROR(__xludf.dummyfunction("""COMPUTED_VALUE"""),"")</f>
        <v/>
      </c>
      <c r="H407" s="0" t="str">
        <f aca="false">IFERROR(__xludf.dummyfunction("""COMPUTED_VALUE"""),"")</f>
        <v/>
      </c>
      <c r="J407" s="0" t="str">
        <f aca="false">IFERROR(__xludf.dummyfunction("""COMPUTED_VALUE"""),"")</f>
        <v/>
      </c>
      <c r="L407" s="0" t="str">
        <f aca="false">IFERROR(__xludf.dummyfunction("""COMPUTED_VALUE"""),"")</f>
        <v/>
      </c>
      <c r="N407" s="6" t="e">
        <f aca="false">SUM(L407-J407)</f>
        <v>#VALUE!</v>
      </c>
      <c r="P407" s="0" t="str">
        <f aca="false">IFERROR(__xludf.dummyfunction("""COMPUTED_VALUE"""),"")</f>
        <v/>
      </c>
      <c r="R407" s="0" t="str">
        <f aca="false">IFERROR(__xludf.dummyfunction("""COMPUTED_VALUE"""),"")</f>
        <v/>
      </c>
      <c r="T407" s="6" t="e">
        <f aca="false">SUM(R407-P407)</f>
        <v>#VALUE!</v>
      </c>
      <c r="V407" s="6" t="e">
        <f aca="false">SUM(N407-T407)</f>
        <v>#VALUE!</v>
      </c>
      <c r="X407" s="7"/>
    </row>
    <row r="408" customFormat="false" ht="13.8" hidden="false" customHeight="false" outlineLevel="0" collapsed="false">
      <c r="B408" s="0" t="str">
        <f aca="false">IFERROR(__xludf.dummyfunction("""COMPUTED_VALUE"""),"")</f>
        <v/>
      </c>
      <c r="D408" s="0" t="str">
        <f aca="false">IFERROR(__xludf.dummyfunction("""COMPUTED_VALUE"""),"")</f>
        <v/>
      </c>
      <c r="F408" s="0" t="str">
        <f aca="false">IFERROR(__xludf.dummyfunction("""COMPUTED_VALUE"""),"")</f>
        <v/>
      </c>
      <c r="H408" s="0" t="str">
        <f aca="false">IFERROR(__xludf.dummyfunction("""COMPUTED_VALUE"""),"")</f>
        <v/>
      </c>
      <c r="J408" s="0" t="str">
        <f aca="false">IFERROR(__xludf.dummyfunction("""COMPUTED_VALUE"""),"")</f>
        <v/>
      </c>
      <c r="L408" s="0" t="str">
        <f aca="false">IFERROR(__xludf.dummyfunction("""COMPUTED_VALUE"""),"")</f>
        <v/>
      </c>
      <c r="N408" s="6" t="e">
        <f aca="false">SUM(L408-J408)</f>
        <v>#VALUE!</v>
      </c>
      <c r="P408" s="0" t="str">
        <f aca="false">IFERROR(__xludf.dummyfunction("""COMPUTED_VALUE"""),"")</f>
        <v/>
      </c>
      <c r="R408" s="0" t="str">
        <f aca="false">IFERROR(__xludf.dummyfunction("""COMPUTED_VALUE"""),"")</f>
        <v/>
      </c>
      <c r="T408" s="6" t="e">
        <f aca="false">SUM(R408-P408)</f>
        <v>#VALUE!</v>
      </c>
      <c r="V408" s="6" t="e">
        <f aca="false">SUM(N408-T408)</f>
        <v>#VALUE!</v>
      </c>
      <c r="X408" s="7"/>
    </row>
    <row r="409" customFormat="false" ht="13.8" hidden="false" customHeight="false" outlineLevel="0" collapsed="false">
      <c r="B409" s="0" t="str">
        <f aca="false">IFERROR(__xludf.dummyfunction("""COMPUTED_VALUE"""),"")</f>
        <v/>
      </c>
      <c r="D409" s="0" t="str">
        <f aca="false">IFERROR(__xludf.dummyfunction("""COMPUTED_VALUE"""),"")</f>
        <v/>
      </c>
      <c r="F409" s="0" t="str">
        <f aca="false">IFERROR(__xludf.dummyfunction("""COMPUTED_VALUE"""),"")</f>
        <v/>
      </c>
      <c r="H409" s="0" t="str">
        <f aca="false">IFERROR(__xludf.dummyfunction("""COMPUTED_VALUE"""),"")</f>
        <v/>
      </c>
      <c r="J409" s="0" t="str">
        <f aca="false">IFERROR(__xludf.dummyfunction("""COMPUTED_VALUE"""),"")</f>
        <v/>
      </c>
      <c r="L409" s="0" t="str">
        <f aca="false">IFERROR(__xludf.dummyfunction("""COMPUTED_VALUE"""),"")</f>
        <v/>
      </c>
      <c r="N409" s="6" t="e">
        <f aca="false">SUM(L409-J409)</f>
        <v>#VALUE!</v>
      </c>
      <c r="P409" s="0" t="str">
        <f aca="false">IFERROR(__xludf.dummyfunction("""COMPUTED_VALUE"""),"")</f>
        <v/>
      </c>
      <c r="R409" s="0" t="str">
        <f aca="false">IFERROR(__xludf.dummyfunction("""COMPUTED_VALUE"""),"")</f>
        <v/>
      </c>
      <c r="T409" s="6" t="e">
        <f aca="false">SUM(R409-P409)</f>
        <v>#VALUE!</v>
      </c>
      <c r="V409" s="6" t="e">
        <f aca="false">SUM(N409-T409)</f>
        <v>#VALUE!</v>
      </c>
      <c r="X409" s="7"/>
    </row>
    <row r="410" customFormat="false" ht="13.8" hidden="false" customHeight="false" outlineLevel="0" collapsed="false">
      <c r="B410" s="0" t="str">
        <f aca="false">IFERROR(__xludf.dummyfunction("""COMPUTED_VALUE"""),"")</f>
        <v/>
      </c>
      <c r="D410" s="0" t="str">
        <f aca="false">IFERROR(__xludf.dummyfunction("""COMPUTED_VALUE"""),"")</f>
        <v/>
      </c>
      <c r="F410" s="0" t="str">
        <f aca="false">IFERROR(__xludf.dummyfunction("""COMPUTED_VALUE"""),"")</f>
        <v/>
      </c>
      <c r="H410" s="0" t="str">
        <f aca="false">IFERROR(__xludf.dummyfunction("""COMPUTED_VALUE"""),"")</f>
        <v/>
      </c>
      <c r="J410" s="0" t="str">
        <f aca="false">IFERROR(__xludf.dummyfunction("""COMPUTED_VALUE"""),"")</f>
        <v/>
      </c>
      <c r="L410" s="0" t="str">
        <f aca="false">IFERROR(__xludf.dummyfunction("""COMPUTED_VALUE"""),"")</f>
        <v/>
      </c>
      <c r="N410" s="6" t="e">
        <f aca="false">SUM(L410-J410)</f>
        <v>#VALUE!</v>
      </c>
      <c r="P410" s="0" t="str">
        <f aca="false">IFERROR(__xludf.dummyfunction("""COMPUTED_VALUE"""),"")</f>
        <v/>
      </c>
      <c r="R410" s="0" t="str">
        <f aca="false">IFERROR(__xludf.dummyfunction("""COMPUTED_VALUE"""),"")</f>
        <v/>
      </c>
      <c r="T410" s="6" t="e">
        <f aca="false">SUM(R410-P410)</f>
        <v>#VALUE!</v>
      </c>
      <c r="V410" s="6" t="e">
        <f aca="false">SUM(N410-T410)</f>
        <v>#VALUE!</v>
      </c>
      <c r="X410" s="7"/>
    </row>
    <row r="411" customFormat="false" ht="13.8" hidden="false" customHeight="false" outlineLevel="0" collapsed="false">
      <c r="B411" s="0" t="str">
        <f aca="false">IFERROR(__xludf.dummyfunction("""COMPUTED_VALUE"""),"")</f>
        <v/>
      </c>
      <c r="D411" s="0" t="str">
        <f aca="false">IFERROR(__xludf.dummyfunction("""COMPUTED_VALUE"""),"")</f>
        <v/>
      </c>
      <c r="F411" s="0" t="str">
        <f aca="false">IFERROR(__xludf.dummyfunction("""COMPUTED_VALUE"""),"")</f>
        <v/>
      </c>
      <c r="H411" s="0" t="str">
        <f aca="false">IFERROR(__xludf.dummyfunction("""COMPUTED_VALUE"""),"")</f>
        <v/>
      </c>
      <c r="J411" s="0" t="str">
        <f aca="false">IFERROR(__xludf.dummyfunction("""COMPUTED_VALUE"""),"")</f>
        <v/>
      </c>
      <c r="L411" s="0" t="str">
        <f aca="false">IFERROR(__xludf.dummyfunction("""COMPUTED_VALUE"""),"")</f>
        <v/>
      </c>
      <c r="N411" s="6" t="e">
        <f aca="false">SUM(L411-J411)</f>
        <v>#VALUE!</v>
      </c>
      <c r="P411" s="0" t="str">
        <f aca="false">IFERROR(__xludf.dummyfunction("""COMPUTED_VALUE"""),"")</f>
        <v/>
      </c>
      <c r="R411" s="0" t="str">
        <f aca="false">IFERROR(__xludf.dummyfunction("""COMPUTED_VALUE"""),"")</f>
        <v/>
      </c>
      <c r="T411" s="6" t="e">
        <f aca="false">SUM(R411-P411)</f>
        <v>#VALUE!</v>
      </c>
      <c r="V411" s="6" t="e">
        <f aca="false">SUM(N411-T411)</f>
        <v>#VALUE!</v>
      </c>
      <c r="X411" s="7"/>
    </row>
    <row r="412" customFormat="false" ht="13.8" hidden="false" customHeight="false" outlineLevel="0" collapsed="false">
      <c r="B412" s="0" t="str">
        <f aca="false">IFERROR(__xludf.dummyfunction("""COMPUTED_VALUE"""),"")</f>
        <v/>
      </c>
      <c r="D412" s="0" t="str">
        <f aca="false">IFERROR(__xludf.dummyfunction("""COMPUTED_VALUE"""),"")</f>
        <v/>
      </c>
      <c r="F412" s="0" t="str">
        <f aca="false">IFERROR(__xludf.dummyfunction("""COMPUTED_VALUE"""),"")</f>
        <v/>
      </c>
      <c r="H412" s="0" t="str">
        <f aca="false">IFERROR(__xludf.dummyfunction("""COMPUTED_VALUE"""),"")</f>
        <v/>
      </c>
      <c r="J412" s="0" t="str">
        <f aca="false">IFERROR(__xludf.dummyfunction("""COMPUTED_VALUE"""),"")</f>
        <v/>
      </c>
      <c r="L412" s="0" t="str">
        <f aca="false">IFERROR(__xludf.dummyfunction("""COMPUTED_VALUE"""),"")</f>
        <v/>
      </c>
      <c r="N412" s="6" t="e">
        <f aca="false">SUM(L412-J412)</f>
        <v>#VALUE!</v>
      </c>
      <c r="P412" s="0" t="str">
        <f aca="false">IFERROR(__xludf.dummyfunction("""COMPUTED_VALUE"""),"")</f>
        <v/>
      </c>
      <c r="R412" s="0" t="str">
        <f aca="false">IFERROR(__xludf.dummyfunction("""COMPUTED_VALUE"""),"")</f>
        <v/>
      </c>
      <c r="T412" s="6" t="e">
        <f aca="false">SUM(R412-P412)</f>
        <v>#VALUE!</v>
      </c>
      <c r="V412" s="6" t="e">
        <f aca="false">SUM(N412-T412)</f>
        <v>#VALUE!</v>
      </c>
      <c r="X412" s="7"/>
    </row>
    <row r="413" customFormat="false" ht="13.8" hidden="false" customHeight="false" outlineLevel="0" collapsed="false">
      <c r="B413" s="0" t="str">
        <f aca="false">IFERROR(__xludf.dummyfunction("""COMPUTED_VALUE"""),"")</f>
        <v/>
      </c>
      <c r="D413" s="0" t="str">
        <f aca="false">IFERROR(__xludf.dummyfunction("""COMPUTED_VALUE"""),"")</f>
        <v/>
      </c>
      <c r="F413" s="0" t="str">
        <f aca="false">IFERROR(__xludf.dummyfunction("""COMPUTED_VALUE"""),"")</f>
        <v/>
      </c>
      <c r="H413" s="0" t="str">
        <f aca="false">IFERROR(__xludf.dummyfunction("""COMPUTED_VALUE"""),"")</f>
        <v/>
      </c>
      <c r="J413" s="0" t="str">
        <f aca="false">IFERROR(__xludf.dummyfunction("""COMPUTED_VALUE"""),"")</f>
        <v/>
      </c>
      <c r="L413" s="0" t="str">
        <f aca="false">IFERROR(__xludf.dummyfunction("""COMPUTED_VALUE"""),"")</f>
        <v/>
      </c>
      <c r="N413" s="6" t="e">
        <f aca="false">SUM(L413-J413)</f>
        <v>#VALUE!</v>
      </c>
      <c r="P413" s="0" t="str">
        <f aca="false">IFERROR(__xludf.dummyfunction("""COMPUTED_VALUE"""),"")</f>
        <v/>
      </c>
      <c r="R413" s="0" t="str">
        <f aca="false">IFERROR(__xludf.dummyfunction("""COMPUTED_VALUE"""),"")</f>
        <v/>
      </c>
      <c r="T413" s="6" t="e">
        <f aca="false">SUM(R413-P413)</f>
        <v>#VALUE!</v>
      </c>
      <c r="V413" s="6" t="e">
        <f aca="false">SUM(N413-T413)</f>
        <v>#VALUE!</v>
      </c>
      <c r="X413" s="7"/>
    </row>
    <row r="414" customFormat="false" ht="13.8" hidden="false" customHeight="false" outlineLevel="0" collapsed="false">
      <c r="B414" s="0" t="str">
        <f aca="false">IFERROR(__xludf.dummyfunction("""COMPUTED_VALUE"""),"")</f>
        <v/>
      </c>
      <c r="D414" s="0" t="str">
        <f aca="false">IFERROR(__xludf.dummyfunction("""COMPUTED_VALUE"""),"")</f>
        <v/>
      </c>
      <c r="F414" s="0" t="str">
        <f aca="false">IFERROR(__xludf.dummyfunction("""COMPUTED_VALUE"""),"")</f>
        <v/>
      </c>
      <c r="H414" s="0" t="str">
        <f aca="false">IFERROR(__xludf.dummyfunction("""COMPUTED_VALUE"""),"")</f>
        <v/>
      </c>
      <c r="J414" s="0" t="str">
        <f aca="false">IFERROR(__xludf.dummyfunction("""COMPUTED_VALUE"""),"")</f>
        <v/>
      </c>
      <c r="L414" s="0" t="str">
        <f aca="false">IFERROR(__xludf.dummyfunction("""COMPUTED_VALUE"""),"")</f>
        <v/>
      </c>
      <c r="N414" s="6" t="e">
        <f aca="false">SUM(L414-J414)</f>
        <v>#VALUE!</v>
      </c>
      <c r="P414" s="0" t="str">
        <f aca="false">IFERROR(__xludf.dummyfunction("""COMPUTED_VALUE"""),"")</f>
        <v/>
      </c>
      <c r="R414" s="0" t="str">
        <f aca="false">IFERROR(__xludf.dummyfunction("""COMPUTED_VALUE"""),"")</f>
        <v/>
      </c>
      <c r="T414" s="6" t="e">
        <f aca="false">SUM(R414-P414)</f>
        <v>#VALUE!</v>
      </c>
      <c r="V414" s="6" t="e">
        <f aca="false">SUM(N414-T414)</f>
        <v>#VALUE!</v>
      </c>
      <c r="X414" s="7"/>
    </row>
    <row r="415" customFormat="false" ht="13.8" hidden="false" customHeight="false" outlineLevel="0" collapsed="false">
      <c r="B415" s="0" t="str">
        <f aca="false">IFERROR(__xludf.dummyfunction("""COMPUTED_VALUE"""),"")</f>
        <v/>
      </c>
      <c r="D415" s="0" t="str">
        <f aca="false">IFERROR(__xludf.dummyfunction("""COMPUTED_VALUE"""),"")</f>
        <v/>
      </c>
      <c r="F415" s="0" t="str">
        <f aca="false">IFERROR(__xludf.dummyfunction("""COMPUTED_VALUE"""),"")</f>
        <v/>
      </c>
      <c r="H415" s="0" t="str">
        <f aca="false">IFERROR(__xludf.dummyfunction("""COMPUTED_VALUE"""),"")</f>
        <v/>
      </c>
      <c r="J415" s="0" t="str">
        <f aca="false">IFERROR(__xludf.dummyfunction("""COMPUTED_VALUE"""),"")</f>
        <v/>
      </c>
      <c r="L415" s="0" t="str">
        <f aca="false">IFERROR(__xludf.dummyfunction("""COMPUTED_VALUE"""),"")</f>
        <v/>
      </c>
      <c r="N415" s="6" t="e">
        <f aca="false">SUM(L415-J415)</f>
        <v>#VALUE!</v>
      </c>
      <c r="P415" s="0" t="str">
        <f aca="false">IFERROR(__xludf.dummyfunction("""COMPUTED_VALUE"""),"")</f>
        <v/>
      </c>
      <c r="R415" s="0" t="str">
        <f aca="false">IFERROR(__xludf.dummyfunction("""COMPUTED_VALUE"""),"")</f>
        <v/>
      </c>
      <c r="T415" s="6" t="e">
        <f aca="false">SUM(R415-P415)</f>
        <v>#VALUE!</v>
      </c>
      <c r="V415" s="6" t="e">
        <f aca="false">SUM(N415-T415)</f>
        <v>#VALUE!</v>
      </c>
      <c r="X415" s="7"/>
    </row>
    <row r="416" customFormat="false" ht="13.8" hidden="false" customHeight="false" outlineLevel="0" collapsed="false">
      <c r="B416" s="0" t="str">
        <f aca="false">IFERROR(__xludf.dummyfunction("""COMPUTED_VALUE"""),"")</f>
        <v/>
      </c>
      <c r="D416" s="0" t="str">
        <f aca="false">IFERROR(__xludf.dummyfunction("""COMPUTED_VALUE"""),"")</f>
        <v/>
      </c>
      <c r="F416" s="0" t="str">
        <f aca="false">IFERROR(__xludf.dummyfunction("""COMPUTED_VALUE"""),"")</f>
        <v/>
      </c>
      <c r="H416" s="0" t="str">
        <f aca="false">IFERROR(__xludf.dummyfunction("""COMPUTED_VALUE"""),"")</f>
        <v/>
      </c>
      <c r="J416" s="0" t="str">
        <f aca="false">IFERROR(__xludf.dummyfunction("""COMPUTED_VALUE"""),"")</f>
        <v/>
      </c>
      <c r="L416" s="0" t="str">
        <f aca="false">IFERROR(__xludf.dummyfunction("""COMPUTED_VALUE"""),"")</f>
        <v/>
      </c>
      <c r="N416" s="6" t="e">
        <f aca="false">SUM(L416-J416)</f>
        <v>#VALUE!</v>
      </c>
      <c r="P416" s="0" t="str">
        <f aca="false">IFERROR(__xludf.dummyfunction("""COMPUTED_VALUE"""),"")</f>
        <v/>
      </c>
      <c r="R416" s="0" t="str">
        <f aca="false">IFERROR(__xludf.dummyfunction("""COMPUTED_VALUE"""),"")</f>
        <v/>
      </c>
      <c r="T416" s="6" t="e">
        <f aca="false">SUM(R416-P416)</f>
        <v>#VALUE!</v>
      </c>
      <c r="V416" s="6" t="e">
        <f aca="false">SUM(N416-T416)</f>
        <v>#VALUE!</v>
      </c>
      <c r="X416" s="7"/>
    </row>
    <row r="417" customFormat="false" ht="13.8" hidden="false" customHeight="false" outlineLevel="0" collapsed="false">
      <c r="B417" s="0" t="str">
        <f aca="false">IFERROR(__xludf.dummyfunction("""COMPUTED_VALUE"""),"")</f>
        <v/>
      </c>
      <c r="D417" s="0" t="str">
        <f aca="false">IFERROR(__xludf.dummyfunction("""COMPUTED_VALUE"""),"")</f>
        <v/>
      </c>
      <c r="F417" s="0" t="str">
        <f aca="false">IFERROR(__xludf.dummyfunction("""COMPUTED_VALUE"""),"")</f>
        <v/>
      </c>
      <c r="H417" s="0" t="str">
        <f aca="false">IFERROR(__xludf.dummyfunction("""COMPUTED_VALUE"""),"")</f>
        <v/>
      </c>
      <c r="J417" s="0" t="str">
        <f aca="false">IFERROR(__xludf.dummyfunction("""COMPUTED_VALUE"""),"")</f>
        <v/>
      </c>
      <c r="L417" s="0" t="str">
        <f aca="false">IFERROR(__xludf.dummyfunction("""COMPUTED_VALUE"""),"")</f>
        <v/>
      </c>
      <c r="N417" s="6" t="e">
        <f aca="false">SUM(L417-J417)</f>
        <v>#VALUE!</v>
      </c>
      <c r="P417" s="0" t="str">
        <f aca="false">IFERROR(__xludf.dummyfunction("""COMPUTED_VALUE"""),"")</f>
        <v/>
      </c>
      <c r="R417" s="0" t="str">
        <f aca="false">IFERROR(__xludf.dummyfunction("""COMPUTED_VALUE"""),"")</f>
        <v/>
      </c>
      <c r="T417" s="6" t="e">
        <f aca="false">SUM(R417-P417)</f>
        <v>#VALUE!</v>
      </c>
      <c r="V417" s="6" t="e">
        <f aca="false">SUM(N417-T417)</f>
        <v>#VALUE!</v>
      </c>
      <c r="X417" s="7"/>
    </row>
    <row r="418" customFormat="false" ht="13.8" hidden="false" customHeight="false" outlineLevel="0" collapsed="false">
      <c r="B418" s="0" t="str">
        <f aca="false">IFERROR(__xludf.dummyfunction("""COMPUTED_VALUE"""),"")</f>
        <v/>
      </c>
      <c r="D418" s="0" t="str">
        <f aca="false">IFERROR(__xludf.dummyfunction("""COMPUTED_VALUE"""),"")</f>
        <v/>
      </c>
      <c r="F418" s="0" t="str">
        <f aca="false">IFERROR(__xludf.dummyfunction("""COMPUTED_VALUE"""),"")</f>
        <v/>
      </c>
      <c r="H418" s="0" t="str">
        <f aca="false">IFERROR(__xludf.dummyfunction("""COMPUTED_VALUE"""),"")</f>
        <v/>
      </c>
      <c r="J418" s="0" t="str">
        <f aca="false">IFERROR(__xludf.dummyfunction("""COMPUTED_VALUE"""),"")</f>
        <v/>
      </c>
      <c r="L418" s="0" t="str">
        <f aca="false">IFERROR(__xludf.dummyfunction("""COMPUTED_VALUE"""),"")</f>
        <v/>
      </c>
      <c r="N418" s="6" t="e">
        <f aca="false">SUM(L418-J418)</f>
        <v>#VALUE!</v>
      </c>
      <c r="P418" s="0" t="str">
        <f aca="false">IFERROR(__xludf.dummyfunction("""COMPUTED_VALUE"""),"")</f>
        <v/>
      </c>
      <c r="R418" s="0" t="str">
        <f aca="false">IFERROR(__xludf.dummyfunction("""COMPUTED_VALUE"""),"")</f>
        <v/>
      </c>
      <c r="T418" s="6" t="e">
        <f aca="false">SUM(R418-P418)</f>
        <v>#VALUE!</v>
      </c>
      <c r="V418" s="6" t="e">
        <f aca="false">SUM(N418-T418)</f>
        <v>#VALUE!</v>
      </c>
      <c r="X418" s="7"/>
    </row>
    <row r="419" customFormat="false" ht="13.8" hidden="false" customHeight="false" outlineLevel="0" collapsed="false">
      <c r="B419" s="0" t="str">
        <f aca="false">IFERROR(__xludf.dummyfunction("""COMPUTED_VALUE"""),"")</f>
        <v/>
      </c>
      <c r="D419" s="0" t="str">
        <f aca="false">IFERROR(__xludf.dummyfunction("""COMPUTED_VALUE"""),"")</f>
        <v/>
      </c>
      <c r="F419" s="0" t="str">
        <f aca="false">IFERROR(__xludf.dummyfunction("""COMPUTED_VALUE"""),"")</f>
        <v/>
      </c>
      <c r="H419" s="0" t="str">
        <f aca="false">IFERROR(__xludf.dummyfunction("""COMPUTED_VALUE"""),"")</f>
        <v/>
      </c>
      <c r="J419" s="0" t="str">
        <f aca="false">IFERROR(__xludf.dummyfunction("""COMPUTED_VALUE"""),"")</f>
        <v/>
      </c>
      <c r="L419" s="0" t="str">
        <f aca="false">IFERROR(__xludf.dummyfunction("""COMPUTED_VALUE"""),"")</f>
        <v/>
      </c>
      <c r="N419" s="6" t="e">
        <f aca="false">SUM(L419-J419)</f>
        <v>#VALUE!</v>
      </c>
      <c r="P419" s="0" t="str">
        <f aca="false">IFERROR(__xludf.dummyfunction("""COMPUTED_VALUE"""),"")</f>
        <v/>
      </c>
      <c r="R419" s="0" t="str">
        <f aca="false">IFERROR(__xludf.dummyfunction("""COMPUTED_VALUE"""),"")</f>
        <v/>
      </c>
      <c r="T419" s="6" t="e">
        <f aca="false">SUM(R419-P419)</f>
        <v>#VALUE!</v>
      </c>
      <c r="V419" s="6" t="e">
        <f aca="false">SUM(N419-T419)</f>
        <v>#VALUE!</v>
      </c>
      <c r="X419" s="7"/>
    </row>
    <row r="420" customFormat="false" ht="13.8" hidden="false" customHeight="false" outlineLevel="0" collapsed="false">
      <c r="B420" s="0" t="str">
        <f aca="false">IFERROR(__xludf.dummyfunction("""COMPUTED_VALUE"""),"")</f>
        <v/>
      </c>
      <c r="D420" s="0" t="str">
        <f aca="false">IFERROR(__xludf.dummyfunction("""COMPUTED_VALUE"""),"")</f>
        <v/>
      </c>
      <c r="F420" s="0" t="str">
        <f aca="false">IFERROR(__xludf.dummyfunction("""COMPUTED_VALUE"""),"")</f>
        <v/>
      </c>
      <c r="H420" s="0" t="str">
        <f aca="false">IFERROR(__xludf.dummyfunction("""COMPUTED_VALUE"""),"")</f>
        <v/>
      </c>
      <c r="J420" s="0" t="str">
        <f aca="false">IFERROR(__xludf.dummyfunction("""COMPUTED_VALUE"""),"")</f>
        <v/>
      </c>
      <c r="L420" s="0" t="str">
        <f aca="false">IFERROR(__xludf.dummyfunction("""COMPUTED_VALUE"""),"")</f>
        <v/>
      </c>
      <c r="N420" s="6" t="e">
        <f aca="false">SUM(L420-J420)</f>
        <v>#VALUE!</v>
      </c>
      <c r="P420" s="0" t="str">
        <f aca="false">IFERROR(__xludf.dummyfunction("""COMPUTED_VALUE"""),"")</f>
        <v/>
      </c>
      <c r="R420" s="0" t="str">
        <f aca="false">IFERROR(__xludf.dummyfunction("""COMPUTED_VALUE"""),"")</f>
        <v/>
      </c>
      <c r="T420" s="6" t="e">
        <f aca="false">SUM(R420-P420)</f>
        <v>#VALUE!</v>
      </c>
      <c r="V420" s="6" t="e">
        <f aca="false">SUM(N420-T420)</f>
        <v>#VALUE!</v>
      </c>
      <c r="X420" s="7"/>
    </row>
    <row r="421" customFormat="false" ht="13.8" hidden="false" customHeight="false" outlineLevel="0" collapsed="false">
      <c r="B421" s="0" t="str">
        <f aca="false">IFERROR(__xludf.dummyfunction("""COMPUTED_VALUE"""),"")</f>
        <v/>
      </c>
      <c r="D421" s="0" t="str">
        <f aca="false">IFERROR(__xludf.dummyfunction("""COMPUTED_VALUE"""),"")</f>
        <v/>
      </c>
      <c r="F421" s="0" t="str">
        <f aca="false">IFERROR(__xludf.dummyfunction("""COMPUTED_VALUE"""),"")</f>
        <v/>
      </c>
      <c r="H421" s="0" t="str">
        <f aca="false">IFERROR(__xludf.dummyfunction("""COMPUTED_VALUE"""),"")</f>
        <v/>
      </c>
      <c r="J421" s="0" t="str">
        <f aca="false">IFERROR(__xludf.dummyfunction("""COMPUTED_VALUE"""),"")</f>
        <v/>
      </c>
      <c r="L421" s="0" t="str">
        <f aca="false">IFERROR(__xludf.dummyfunction("""COMPUTED_VALUE"""),"")</f>
        <v/>
      </c>
      <c r="N421" s="6" t="e">
        <f aca="false">SUM(L421-J421)</f>
        <v>#VALUE!</v>
      </c>
      <c r="P421" s="0" t="str">
        <f aca="false">IFERROR(__xludf.dummyfunction("""COMPUTED_VALUE"""),"")</f>
        <v/>
      </c>
      <c r="R421" s="0" t="str">
        <f aca="false">IFERROR(__xludf.dummyfunction("""COMPUTED_VALUE"""),"")</f>
        <v/>
      </c>
      <c r="T421" s="6" t="e">
        <f aca="false">SUM(R421-P421)</f>
        <v>#VALUE!</v>
      </c>
      <c r="V421" s="6" t="e">
        <f aca="false">SUM(N421-T421)</f>
        <v>#VALUE!</v>
      </c>
      <c r="X421" s="7"/>
    </row>
    <row r="422" customFormat="false" ht="13.8" hidden="false" customHeight="false" outlineLevel="0" collapsed="false">
      <c r="B422" s="0" t="str">
        <f aca="false">IFERROR(__xludf.dummyfunction("""COMPUTED_VALUE"""),"")</f>
        <v/>
      </c>
      <c r="D422" s="0" t="str">
        <f aca="false">IFERROR(__xludf.dummyfunction("""COMPUTED_VALUE"""),"")</f>
        <v/>
      </c>
      <c r="F422" s="0" t="str">
        <f aca="false">IFERROR(__xludf.dummyfunction("""COMPUTED_VALUE"""),"")</f>
        <v/>
      </c>
      <c r="H422" s="0" t="str">
        <f aca="false">IFERROR(__xludf.dummyfunction("""COMPUTED_VALUE"""),"")</f>
        <v/>
      </c>
      <c r="J422" s="0" t="str">
        <f aca="false">IFERROR(__xludf.dummyfunction("""COMPUTED_VALUE"""),"")</f>
        <v/>
      </c>
      <c r="L422" s="0" t="str">
        <f aca="false">IFERROR(__xludf.dummyfunction("""COMPUTED_VALUE"""),"")</f>
        <v/>
      </c>
      <c r="N422" s="6" t="e">
        <f aca="false">SUM(L422-J422)</f>
        <v>#VALUE!</v>
      </c>
      <c r="P422" s="0" t="str">
        <f aca="false">IFERROR(__xludf.dummyfunction("""COMPUTED_VALUE"""),"")</f>
        <v/>
      </c>
      <c r="R422" s="0" t="str">
        <f aca="false">IFERROR(__xludf.dummyfunction("""COMPUTED_VALUE"""),"")</f>
        <v/>
      </c>
      <c r="T422" s="6" t="e">
        <f aca="false">SUM(R422-P422)</f>
        <v>#VALUE!</v>
      </c>
      <c r="V422" s="6" t="e">
        <f aca="false">SUM(N422-T422)</f>
        <v>#VALUE!</v>
      </c>
      <c r="X422" s="7"/>
    </row>
    <row r="423" customFormat="false" ht="13.8" hidden="false" customHeight="false" outlineLevel="0" collapsed="false">
      <c r="B423" s="0" t="str">
        <f aca="false">IFERROR(__xludf.dummyfunction("""COMPUTED_VALUE"""),"")</f>
        <v/>
      </c>
      <c r="D423" s="0" t="str">
        <f aca="false">IFERROR(__xludf.dummyfunction("""COMPUTED_VALUE"""),"")</f>
        <v/>
      </c>
      <c r="F423" s="0" t="str">
        <f aca="false">IFERROR(__xludf.dummyfunction("""COMPUTED_VALUE"""),"")</f>
        <v/>
      </c>
      <c r="H423" s="0" t="str">
        <f aca="false">IFERROR(__xludf.dummyfunction("""COMPUTED_VALUE"""),"")</f>
        <v/>
      </c>
      <c r="J423" s="0" t="str">
        <f aca="false">IFERROR(__xludf.dummyfunction("""COMPUTED_VALUE"""),"")</f>
        <v/>
      </c>
      <c r="L423" s="0" t="str">
        <f aca="false">IFERROR(__xludf.dummyfunction("""COMPUTED_VALUE"""),"")</f>
        <v/>
      </c>
      <c r="N423" s="6" t="e">
        <f aca="false">SUM(L423-J423)</f>
        <v>#VALUE!</v>
      </c>
      <c r="P423" s="0" t="str">
        <f aca="false">IFERROR(__xludf.dummyfunction("""COMPUTED_VALUE"""),"")</f>
        <v/>
      </c>
      <c r="R423" s="0" t="str">
        <f aca="false">IFERROR(__xludf.dummyfunction("""COMPUTED_VALUE"""),"")</f>
        <v/>
      </c>
      <c r="T423" s="6" t="e">
        <f aca="false">SUM(R423-P423)</f>
        <v>#VALUE!</v>
      </c>
      <c r="V423" s="6" t="e">
        <f aca="false">SUM(N423-T423)</f>
        <v>#VALUE!</v>
      </c>
      <c r="X423" s="7"/>
    </row>
    <row r="424" customFormat="false" ht="13.8" hidden="false" customHeight="false" outlineLevel="0" collapsed="false">
      <c r="B424" s="0" t="str">
        <f aca="false">IFERROR(__xludf.dummyfunction("""COMPUTED_VALUE"""),"")</f>
        <v/>
      </c>
      <c r="D424" s="0" t="str">
        <f aca="false">IFERROR(__xludf.dummyfunction("""COMPUTED_VALUE"""),"")</f>
        <v/>
      </c>
      <c r="F424" s="0" t="str">
        <f aca="false">IFERROR(__xludf.dummyfunction("""COMPUTED_VALUE"""),"")</f>
        <v/>
      </c>
      <c r="H424" s="0" t="str">
        <f aca="false">IFERROR(__xludf.dummyfunction("""COMPUTED_VALUE"""),"")</f>
        <v/>
      </c>
      <c r="J424" s="0" t="str">
        <f aca="false">IFERROR(__xludf.dummyfunction("""COMPUTED_VALUE"""),"")</f>
        <v/>
      </c>
      <c r="L424" s="0" t="str">
        <f aca="false">IFERROR(__xludf.dummyfunction("""COMPUTED_VALUE"""),"")</f>
        <v/>
      </c>
      <c r="N424" s="6" t="e">
        <f aca="false">SUM(L424-J424)</f>
        <v>#VALUE!</v>
      </c>
      <c r="P424" s="0" t="str">
        <f aca="false">IFERROR(__xludf.dummyfunction("""COMPUTED_VALUE"""),"")</f>
        <v/>
      </c>
      <c r="R424" s="0" t="str">
        <f aca="false">IFERROR(__xludf.dummyfunction("""COMPUTED_VALUE"""),"")</f>
        <v/>
      </c>
      <c r="T424" s="6" t="e">
        <f aca="false">SUM(R424-P424)</f>
        <v>#VALUE!</v>
      </c>
      <c r="V424" s="6" t="e">
        <f aca="false">SUM(N424-T424)</f>
        <v>#VALUE!</v>
      </c>
      <c r="X424" s="7"/>
    </row>
    <row r="425" customFormat="false" ht="13.8" hidden="false" customHeight="false" outlineLevel="0" collapsed="false">
      <c r="B425" s="0" t="str">
        <f aca="false">IFERROR(__xludf.dummyfunction("""COMPUTED_VALUE"""),"")</f>
        <v/>
      </c>
      <c r="D425" s="0" t="str">
        <f aca="false">IFERROR(__xludf.dummyfunction("""COMPUTED_VALUE"""),"")</f>
        <v/>
      </c>
      <c r="F425" s="0" t="str">
        <f aca="false">IFERROR(__xludf.dummyfunction("""COMPUTED_VALUE"""),"")</f>
        <v/>
      </c>
      <c r="H425" s="0" t="str">
        <f aca="false">IFERROR(__xludf.dummyfunction("""COMPUTED_VALUE"""),"")</f>
        <v/>
      </c>
      <c r="J425" s="0" t="str">
        <f aca="false">IFERROR(__xludf.dummyfunction("""COMPUTED_VALUE"""),"")</f>
        <v/>
      </c>
      <c r="L425" s="0" t="str">
        <f aca="false">IFERROR(__xludf.dummyfunction("""COMPUTED_VALUE"""),"")</f>
        <v/>
      </c>
      <c r="N425" s="6" t="e">
        <f aca="false">SUM(L425-J425)</f>
        <v>#VALUE!</v>
      </c>
      <c r="P425" s="0" t="str">
        <f aca="false">IFERROR(__xludf.dummyfunction("""COMPUTED_VALUE"""),"")</f>
        <v/>
      </c>
      <c r="R425" s="0" t="str">
        <f aca="false">IFERROR(__xludf.dummyfunction("""COMPUTED_VALUE"""),"")</f>
        <v/>
      </c>
      <c r="T425" s="6" t="e">
        <f aca="false">SUM(R425-P425)</f>
        <v>#VALUE!</v>
      </c>
      <c r="V425" s="6" t="e">
        <f aca="false">SUM(N425-T425)</f>
        <v>#VALUE!</v>
      </c>
      <c r="X425" s="7"/>
    </row>
    <row r="426" customFormat="false" ht="13.8" hidden="false" customHeight="false" outlineLevel="0" collapsed="false">
      <c r="B426" s="0" t="str">
        <f aca="false">IFERROR(__xludf.dummyfunction("""COMPUTED_VALUE"""),"")</f>
        <v/>
      </c>
      <c r="D426" s="0" t="str">
        <f aca="false">IFERROR(__xludf.dummyfunction("""COMPUTED_VALUE"""),"")</f>
        <v/>
      </c>
      <c r="F426" s="0" t="str">
        <f aca="false">IFERROR(__xludf.dummyfunction("""COMPUTED_VALUE"""),"")</f>
        <v/>
      </c>
      <c r="H426" s="0" t="str">
        <f aca="false">IFERROR(__xludf.dummyfunction("""COMPUTED_VALUE"""),"")</f>
        <v/>
      </c>
      <c r="J426" s="0" t="str">
        <f aca="false">IFERROR(__xludf.dummyfunction("""COMPUTED_VALUE"""),"")</f>
        <v/>
      </c>
      <c r="L426" s="0" t="str">
        <f aca="false">IFERROR(__xludf.dummyfunction("""COMPUTED_VALUE"""),"")</f>
        <v/>
      </c>
      <c r="N426" s="6" t="e">
        <f aca="false">SUM(L426-J426)</f>
        <v>#VALUE!</v>
      </c>
      <c r="P426" s="0" t="str">
        <f aca="false">IFERROR(__xludf.dummyfunction("""COMPUTED_VALUE"""),"")</f>
        <v/>
      </c>
      <c r="R426" s="0" t="str">
        <f aca="false">IFERROR(__xludf.dummyfunction("""COMPUTED_VALUE"""),"")</f>
        <v/>
      </c>
      <c r="T426" s="6" t="e">
        <f aca="false">SUM(R426-P426)</f>
        <v>#VALUE!</v>
      </c>
      <c r="V426" s="6" t="e">
        <f aca="false">SUM(N426-T426)</f>
        <v>#VALUE!</v>
      </c>
      <c r="X426" s="7"/>
    </row>
    <row r="427" customFormat="false" ht="13.8" hidden="false" customHeight="false" outlineLevel="0" collapsed="false">
      <c r="B427" s="0" t="str">
        <f aca="false">IFERROR(__xludf.dummyfunction("""COMPUTED_VALUE"""),"")</f>
        <v/>
      </c>
      <c r="D427" s="0" t="str">
        <f aca="false">IFERROR(__xludf.dummyfunction("""COMPUTED_VALUE"""),"")</f>
        <v/>
      </c>
      <c r="F427" s="0" t="str">
        <f aca="false">IFERROR(__xludf.dummyfunction("""COMPUTED_VALUE"""),"")</f>
        <v/>
      </c>
      <c r="H427" s="0" t="str">
        <f aca="false">IFERROR(__xludf.dummyfunction("""COMPUTED_VALUE"""),"")</f>
        <v/>
      </c>
      <c r="J427" s="0" t="str">
        <f aca="false">IFERROR(__xludf.dummyfunction("""COMPUTED_VALUE"""),"")</f>
        <v/>
      </c>
      <c r="L427" s="0" t="str">
        <f aca="false">IFERROR(__xludf.dummyfunction("""COMPUTED_VALUE"""),"")</f>
        <v/>
      </c>
      <c r="N427" s="6" t="e">
        <f aca="false">SUM(L427-J427)</f>
        <v>#VALUE!</v>
      </c>
      <c r="P427" s="0" t="str">
        <f aca="false">IFERROR(__xludf.dummyfunction("""COMPUTED_VALUE"""),"")</f>
        <v/>
      </c>
      <c r="R427" s="0" t="str">
        <f aca="false">IFERROR(__xludf.dummyfunction("""COMPUTED_VALUE"""),"")</f>
        <v/>
      </c>
      <c r="T427" s="6" t="e">
        <f aca="false">SUM(R427-P427)</f>
        <v>#VALUE!</v>
      </c>
      <c r="V427" s="6" t="e">
        <f aca="false">SUM(N427-T427)</f>
        <v>#VALUE!</v>
      </c>
      <c r="X427" s="7"/>
    </row>
    <row r="428" customFormat="false" ht="13.8" hidden="false" customHeight="false" outlineLevel="0" collapsed="false">
      <c r="B428" s="0" t="str">
        <f aca="false">IFERROR(__xludf.dummyfunction("""COMPUTED_VALUE"""),"")</f>
        <v/>
      </c>
      <c r="D428" s="0" t="str">
        <f aca="false">IFERROR(__xludf.dummyfunction("""COMPUTED_VALUE"""),"")</f>
        <v/>
      </c>
      <c r="F428" s="0" t="str">
        <f aca="false">IFERROR(__xludf.dummyfunction("""COMPUTED_VALUE"""),"")</f>
        <v/>
      </c>
      <c r="H428" s="0" t="str">
        <f aca="false">IFERROR(__xludf.dummyfunction("""COMPUTED_VALUE"""),"")</f>
        <v/>
      </c>
      <c r="J428" s="0" t="str">
        <f aca="false">IFERROR(__xludf.dummyfunction("""COMPUTED_VALUE"""),"")</f>
        <v/>
      </c>
      <c r="L428" s="0" t="str">
        <f aca="false">IFERROR(__xludf.dummyfunction("""COMPUTED_VALUE"""),"")</f>
        <v/>
      </c>
      <c r="N428" s="6" t="e">
        <f aca="false">SUM(L428-J428)</f>
        <v>#VALUE!</v>
      </c>
      <c r="P428" s="0" t="str">
        <f aca="false">IFERROR(__xludf.dummyfunction("""COMPUTED_VALUE"""),"")</f>
        <v/>
      </c>
      <c r="R428" s="0" t="str">
        <f aca="false">IFERROR(__xludf.dummyfunction("""COMPUTED_VALUE"""),"")</f>
        <v/>
      </c>
      <c r="T428" s="6" t="e">
        <f aca="false">SUM(R428-P428)</f>
        <v>#VALUE!</v>
      </c>
      <c r="V428" s="6" t="e">
        <f aca="false">SUM(N428-T428)</f>
        <v>#VALUE!</v>
      </c>
      <c r="X428" s="7"/>
    </row>
    <row r="429" customFormat="false" ht="13.8" hidden="false" customHeight="false" outlineLevel="0" collapsed="false">
      <c r="B429" s="0" t="str">
        <f aca="false">IFERROR(__xludf.dummyfunction("""COMPUTED_VALUE"""),"")</f>
        <v/>
      </c>
      <c r="D429" s="0" t="str">
        <f aca="false">IFERROR(__xludf.dummyfunction("""COMPUTED_VALUE"""),"")</f>
        <v/>
      </c>
      <c r="F429" s="0" t="str">
        <f aca="false">IFERROR(__xludf.dummyfunction("""COMPUTED_VALUE"""),"")</f>
        <v/>
      </c>
      <c r="H429" s="0" t="str">
        <f aca="false">IFERROR(__xludf.dummyfunction("""COMPUTED_VALUE"""),"")</f>
        <v/>
      </c>
      <c r="J429" s="0" t="str">
        <f aca="false">IFERROR(__xludf.dummyfunction("""COMPUTED_VALUE"""),"")</f>
        <v/>
      </c>
      <c r="L429" s="0" t="str">
        <f aca="false">IFERROR(__xludf.dummyfunction("""COMPUTED_VALUE"""),"")</f>
        <v/>
      </c>
      <c r="N429" s="6" t="e">
        <f aca="false">SUM(L429-J429)</f>
        <v>#VALUE!</v>
      </c>
      <c r="P429" s="0" t="str">
        <f aca="false">IFERROR(__xludf.dummyfunction("""COMPUTED_VALUE"""),"")</f>
        <v/>
      </c>
      <c r="R429" s="0" t="str">
        <f aca="false">IFERROR(__xludf.dummyfunction("""COMPUTED_VALUE"""),"")</f>
        <v/>
      </c>
      <c r="T429" s="6" t="e">
        <f aca="false">SUM(R429-P429)</f>
        <v>#VALUE!</v>
      </c>
      <c r="V429" s="6" t="e">
        <f aca="false">SUM(N429-T429)</f>
        <v>#VALUE!</v>
      </c>
      <c r="X429" s="7"/>
    </row>
    <row r="430" customFormat="false" ht="13.8" hidden="false" customHeight="false" outlineLevel="0" collapsed="false">
      <c r="B430" s="0" t="str">
        <f aca="false">IFERROR(__xludf.dummyfunction("""COMPUTED_VALUE"""),"")</f>
        <v/>
      </c>
      <c r="D430" s="0" t="str">
        <f aca="false">IFERROR(__xludf.dummyfunction("""COMPUTED_VALUE"""),"")</f>
        <v/>
      </c>
      <c r="F430" s="0" t="str">
        <f aca="false">IFERROR(__xludf.dummyfunction("""COMPUTED_VALUE"""),"")</f>
        <v/>
      </c>
      <c r="H430" s="0" t="str">
        <f aca="false">IFERROR(__xludf.dummyfunction("""COMPUTED_VALUE"""),"")</f>
        <v/>
      </c>
      <c r="J430" s="0" t="str">
        <f aca="false">IFERROR(__xludf.dummyfunction("""COMPUTED_VALUE"""),"")</f>
        <v/>
      </c>
      <c r="L430" s="0" t="str">
        <f aca="false">IFERROR(__xludf.dummyfunction("""COMPUTED_VALUE"""),"")</f>
        <v/>
      </c>
      <c r="N430" s="6" t="e">
        <f aca="false">SUM(L430-J430)</f>
        <v>#VALUE!</v>
      </c>
      <c r="P430" s="0" t="str">
        <f aca="false">IFERROR(__xludf.dummyfunction("""COMPUTED_VALUE"""),"")</f>
        <v/>
      </c>
      <c r="R430" s="0" t="str">
        <f aca="false">IFERROR(__xludf.dummyfunction("""COMPUTED_VALUE"""),"")</f>
        <v/>
      </c>
      <c r="T430" s="6" t="e">
        <f aca="false">SUM(R430-P430)</f>
        <v>#VALUE!</v>
      </c>
      <c r="V430" s="6" t="e">
        <f aca="false">SUM(N430-T430)</f>
        <v>#VALUE!</v>
      </c>
      <c r="X430" s="7"/>
    </row>
    <row r="431" customFormat="false" ht="13.8" hidden="false" customHeight="false" outlineLevel="0" collapsed="false">
      <c r="B431" s="0" t="str">
        <f aca="false">IFERROR(__xludf.dummyfunction("""COMPUTED_VALUE"""),"")</f>
        <v/>
      </c>
      <c r="D431" s="0" t="str">
        <f aca="false">IFERROR(__xludf.dummyfunction("""COMPUTED_VALUE"""),"")</f>
        <v/>
      </c>
      <c r="F431" s="0" t="str">
        <f aca="false">IFERROR(__xludf.dummyfunction("""COMPUTED_VALUE"""),"")</f>
        <v/>
      </c>
      <c r="H431" s="0" t="str">
        <f aca="false">IFERROR(__xludf.dummyfunction("""COMPUTED_VALUE"""),"")</f>
        <v/>
      </c>
      <c r="J431" s="0" t="str">
        <f aca="false">IFERROR(__xludf.dummyfunction("""COMPUTED_VALUE"""),"")</f>
        <v/>
      </c>
      <c r="L431" s="0" t="str">
        <f aca="false">IFERROR(__xludf.dummyfunction("""COMPUTED_VALUE"""),"")</f>
        <v/>
      </c>
      <c r="N431" s="6" t="e">
        <f aca="false">SUM(L431-J431)</f>
        <v>#VALUE!</v>
      </c>
      <c r="P431" s="0" t="str">
        <f aca="false">IFERROR(__xludf.dummyfunction("""COMPUTED_VALUE"""),"")</f>
        <v/>
      </c>
      <c r="R431" s="0" t="str">
        <f aca="false">IFERROR(__xludf.dummyfunction("""COMPUTED_VALUE"""),"")</f>
        <v/>
      </c>
      <c r="T431" s="6" t="e">
        <f aca="false">SUM(R431-P431)</f>
        <v>#VALUE!</v>
      </c>
      <c r="V431" s="6" t="e">
        <f aca="false">SUM(N431-T431)</f>
        <v>#VALUE!</v>
      </c>
      <c r="X431" s="7"/>
    </row>
    <row r="432" customFormat="false" ht="13.8" hidden="false" customHeight="false" outlineLevel="0" collapsed="false">
      <c r="B432" s="0" t="str">
        <f aca="false">IFERROR(__xludf.dummyfunction("""COMPUTED_VALUE"""),"")</f>
        <v/>
      </c>
      <c r="D432" s="0" t="str">
        <f aca="false">IFERROR(__xludf.dummyfunction("""COMPUTED_VALUE"""),"")</f>
        <v/>
      </c>
      <c r="F432" s="0" t="str">
        <f aca="false">IFERROR(__xludf.dummyfunction("""COMPUTED_VALUE"""),"")</f>
        <v/>
      </c>
      <c r="H432" s="0" t="str">
        <f aca="false">IFERROR(__xludf.dummyfunction("""COMPUTED_VALUE"""),"")</f>
        <v/>
      </c>
      <c r="J432" s="0" t="str">
        <f aca="false">IFERROR(__xludf.dummyfunction("""COMPUTED_VALUE"""),"")</f>
        <v/>
      </c>
      <c r="L432" s="0" t="str">
        <f aca="false">IFERROR(__xludf.dummyfunction("""COMPUTED_VALUE"""),"")</f>
        <v/>
      </c>
      <c r="N432" s="6" t="e">
        <f aca="false">SUM(L432-J432)</f>
        <v>#VALUE!</v>
      </c>
      <c r="P432" s="0" t="str">
        <f aca="false">IFERROR(__xludf.dummyfunction("""COMPUTED_VALUE"""),"")</f>
        <v/>
      </c>
      <c r="R432" s="0" t="str">
        <f aca="false">IFERROR(__xludf.dummyfunction("""COMPUTED_VALUE"""),"")</f>
        <v/>
      </c>
      <c r="T432" s="6" t="e">
        <f aca="false">SUM(R432-P432)</f>
        <v>#VALUE!</v>
      </c>
      <c r="V432" s="6" t="e">
        <f aca="false">SUM(N432-T432)</f>
        <v>#VALUE!</v>
      </c>
      <c r="X432" s="7"/>
    </row>
    <row r="433" customFormat="false" ht="13.8" hidden="false" customHeight="false" outlineLevel="0" collapsed="false">
      <c r="B433" s="0" t="str">
        <f aca="false">IFERROR(__xludf.dummyfunction("""COMPUTED_VALUE"""),"")</f>
        <v/>
      </c>
      <c r="D433" s="0" t="str">
        <f aca="false">IFERROR(__xludf.dummyfunction("""COMPUTED_VALUE"""),"")</f>
        <v/>
      </c>
      <c r="F433" s="0" t="str">
        <f aca="false">IFERROR(__xludf.dummyfunction("""COMPUTED_VALUE"""),"")</f>
        <v/>
      </c>
      <c r="H433" s="0" t="str">
        <f aca="false">IFERROR(__xludf.dummyfunction("""COMPUTED_VALUE"""),"")</f>
        <v/>
      </c>
      <c r="J433" s="0" t="str">
        <f aca="false">IFERROR(__xludf.dummyfunction("""COMPUTED_VALUE"""),"")</f>
        <v/>
      </c>
      <c r="L433" s="0" t="str">
        <f aca="false">IFERROR(__xludf.dummyfunction("""COMPUTED_VALUE"""),"")</f>
        <v/>
      </c>
      <c r="N433" s="6" t="e">
        <f aca="false">SUM(L433-J433)</f>
        <v>#VALUE!</v>
      </c>
      <c r="P433" s="0" t="str">
        <f aca="false">IFERROR(__xludf.dummyfunction("""COMPUTED_VALUE"""),"")</f>
        <v/>
      </c>
      <c r="R433" s="0" t="str">
        <f aca="false">IFERROR(__xludf.dummyfunction("""COMPUTED_VALUE"""),"")</f>
        <v/>
      </c>
      <c r="T433" s="6" t="e">
        <f aca="false">SUM(R433-P433)</f>
        <v>#VALUE!</v>
      </c>
      <c r="V433" s="6" t="e">
        <f aca="false">SUM(N433-T433)</f>
        <v>#VALUE!</v>
      </c>
      <c r="X433" s="7"/>
    </row>
    <row r="434" customFormat="false" ht="13.8" hidden="false" customHeight="false" outlineLevel="0" collapsed="false">
      <c r="B434" s="0" t="str">
        <f aca="false">IFERROR(__xludf.dummyfunction("""COMPUTED_VALUE"""),"")</f>
        <v/>
      </c>
      <c r="D434" s="0" t="str">
        <f aca="false">IFERROR(__xludf.dummyfunction("""COMPUTED_VALUE"""),"")</f>
        <v/>
      </c>
      <c r="F434" s="0" t="str">
        <f aca="false">IFERROR(__xludf.dummyfunction("""COMPUTED_VALUE"""),"")</f>
        <v/>
      </c>
      <c r="H434" s="0" t="str">
        <f aca="false">IFERROR(__xludf.dummyfunction("""COMPUTED_VALUE"""),"")</f>
        <v/>
      </c>
      <c r="J434" s="0" t="str">
        <f aca="false">IFERROR(__xludf.dummyfunction("""COMPUTED_VALUE"""),"")</f>
        <v/>
      </c>
      <c r="L434" s="0" t="str">
        <f aca="false">IFERROR(__xludf.dummyfunction("""COMPUTED_VALUE"""),"")</f>
        <v/>
      </c>
      <c r="N434" s="6" t="e">
        <f aca="false">SUM(L434-J434)</f>
        <v>#VALUE!</v>
      </c>
      <c r="P434" s="0" t="str">
        <f aca="false">IFERROR(__xludf.dummyfunction("""COMPUTED_VALUE"""),"")</f>
        <v/>
      </c>
      <c r="R434" s="0" t="str">
        <f aca="false">IFERROR(__xludf.dummyfunction("""COMPUTED_VALUE"""),"")</f>
        <v/>
      </c>
      <c r="T434" s="6" t="e">
        <f aca="false">SUM(R434-P434)</f>
        <v>#VALUE!</v>
      </c>
      <c r="V434" s="6" t="e">
        <f aca="false">SUM(N434-T434)</f>
        <v>#VALUE!</v>
      </c>
      <c r="X434" s="7"/>
    </row>
    <row r="435" customFormat="false" ht="13.8" hidden="false" customHeight="false" outlineLevel="0" collapsed="false">
      <c r="B435" s="0" t="str">
        <f aca="false">IFERROR(__xludf.dummyfunction("""COMPUTED_VALUE"""),"")</f>
        <v/>
      </c>
      <c r="D435" s="0" t="str">
        <f aca="false">IFERROR(__xludf.dummyfunction("""COMPUTED_VALUE"""),"")</f>
        <v/>
      </c>
      <c r="F435" s="0" t="str">
        <f aca="false">IFERROR(__xludf.dummyfunction("""COMPUTED_VALUE"""),"")</f>
        <v/>
      </c>
      <c r="H435" s="0" t="str">
        <f aca="false">IFERROR(__xludf.dummyfunction("""COMPUTED_VALUE"""),"")</f>
        <v/>
      </c>
      <c r="J435" s="0" t="str">
        <f aca="false">IFERROR(__xludf.dummyfunction("""COMPUTED_VALUE"""),"")</f>
        <v/>
      </c>
      <c r="L435" s="0" t="str">
        <f aca="false">IFERROR(__xludf.dummyfunction("""COMPUTED_VALUE"""),"")</f>
        <v/>
      </c>
      <c r="N435" s="6" t="e">
        <f aca="false">SUM(L435-J435)</f>
        <v>#VALUE!</v>
      </c>
      <c r="P435" s="0" t="str">
        <f aca="false">IFERROR(__xludf.dummyfunction("""COMPUTED_VALUE"""),"")</f>
        <v/>
      </c>
      <c r="R435" s="0" t="str">
        <f aca="false">IFERROR(__xludf.dummyfunction("""COMPUTED_VALUE"""),"")</f>
        <v/>
      </c>
      <c r="T435" s="6" t="e">
        <f aca="false">SUM(R435-P435)</f>
        <v>#VALUE!</v>
      </c>
      <c r="V435" s="6" t="e">
        <f aca="false">SUM(N435-T435)</f>
        <v>#VALUE!</v>
      </c>
      <c r="X435" s="7"/>
    </row>
    <row r="436" customFormat="false" ht="13.8" hidden="false" customHeight="false" outlineLevel="0" collapsed="false">
      <c r="B436" s="0" t="str">
        <f aca="false">IFERROR(__xludf.dummyfunction("""COMPUTED_VALUE"""),"")</f>
        <v/>
      </c>
      <c r="D436" s="0" t="str">
        <f aca="false">IFERROR(__xludf.dummyfunction("""COMPUTED_VALUE"""),"")</f>
        <v/>
      </c>
      <c r="F436" s="0" t="str">
        <f aca="false">IFERROR(__xludf.dummyfunction("""COMPUTED_VALUE"""),"")</f>
        <v/>
      </c>
      <c r="H436" s="0" t="str">
        <f aca="false">IFERROR(__xludf.dummyfunction("""COMPUTED_VALUE"""),"")</f>
        <v/>
      </c>
      <c r="J436" s="0" t="str">
        <f aca="false">IFERROR(__xludf.dummyfunction("""COMPUTED_VALUE"""),"")</f>
        <v/>
      </c>
      <c r="L436" s="0" t="str">
        <f aca="false">IFERROR(__xludf.dummyfunction("""COMPUTED_VALUE"""),"")</f>
        <v/>
      </c>
      <c r="N436" s="6" t="e">
        <f aca="false">SUM(L436-J436)</f>
        <v>#VALUE!</v>
      </c>
      <c r="P436" s="0" t="str">
        <f aca="false">IFERROR(__xludf.dummyfunction("""COMPUTED_VALUE"""),"")</f>
        <v/>
      </c>
      <c r="R436" s="0" t="str">
        <f aca="false">IFERROR(__xludf.dummyfunction("""COMPUTED_VALUE"""),"")</f>
        <v/>
      </c>
      <c r="T436" s="6" t="e">
        <f aca="false">SUM(R436-P436)</f>
        <v>#VALUE!</v>
      </c>
      <c r="V436" s="6" t="e">
        <f aca="false">SUM(N436-T436)</f>
        <v>#VALUE!</v>
      </c>
      <c r="X436" s="7"/>
    </row>
    <row r="437" customFormat="false" ht="13.8" hidden="false" customHeight="false" outlineLevel="0" collapsed="false">
      <c r="B437" s="0" t="str">
        <f aca="false">IFERROR(__xludf.dummyfunction("""COMPUTED_VALUE"""),"")</f>
        <v/>
      </c>
      <c r="D437" s="0" t="str">
        <f aca="false">IFERROR(__xludf.dummyfunction("""COMPUTED_VALUE"""),"")</f>
        <v/>
      </c>
      <c r="F437" s="0" t="str">
        <f aca="false">IFERROR(__xludf.dummyfunction("""COMPUTED_VALUE"""),"")</f>
        <v/>
      </c>
      <c r="H437" s="0" t="str">
        <f aca="false">IFERROR(__xludf.dummyfunction("""COMPUTED_VALUE"""),"")</f>
        <v/>
      </c>
      <c r="J437" s="0" t="str">
        <f aca="false">IFERROR(__xludf.dummyfunction("""COMPUTED_VALUE"""),"")</f>
        <v/>
      </c>
      <c r="L437" s="0" t="str">
        <f aca="false">IFERROR(__xludf.dummyfunction("""COMPUTED_VALUE"""),"")</f>
        <v/>
      </c>
      <c r="N437" s="6" t="e">
        <f aca="false">SUM(L437-J437)</f>
        <v>#VALUE!</v>
      </c>
      <c r="P437" s="0" t="str">
        <f aca="false">IFERROR(__xludf.dummyfunction("""COMPUTED_VALUE"""),"")</f>
        <v/>
      </c>
      <c r="R437" s="0" t="str">
        <f aca="false">IFERROR(__xludf.dummyfunction("""COMPUTED_VALUE"""),"")</f>
        <v/>
      </c>
      <c r="T437" s="6" t="e">
        <f aca="false">SUM(R437-P437)</f>
        <v>#VALUE!</v>
      </c>
      <c r="V437" s="6" t="e">
        <f aca="false">SUM(N437-T437)</f>
        <v>#VALUE!</v>
      </c>
      <c r="X437" s="7"/>
    </row>
    <row r="438" customFormat="false" ht="13.8" hidden="false" customHeight="false" outlineLevel="0" collapsed="false">
      <c r="B438" s="0" t="str">
        <f aca="false">IFERROR(__xludf.dummyfunction("""COMPUTED_VALUE"""),"")</f>
        <v/>
      </c>
      <c r="D438" s="0" t="str">
        <f aca="false">IFERROR(__xludf.dummyfunction("""COMPUTED_VALUE"""),"")</f>
        <v/>
      </c>
      <c r="F438" s="0" t="str">
        <f aca="false">IFERROR(__xludf.dummyfunction("""COMPUTED_VALUE"""),"")</f>
        <v/>
      </c>
      <c r="H438" s="0" t="str">
        <f aca="false">IFERROR(__xludf.dummyfunction("""COMPUTED_VALUE"""),"")</f>
        <v/>
      </c>
      <c r="J438" s="0" t="str">
        <f aca="false">IFERROR(__xludf.dummyfunction("""COMPUTED_VALUE"""),"")</f>
        <v/>
      </c>
      <c r="L438" s="0" t="str">
        <f aca="false">IFERROR(__xludf.dummyfunction("""COMPUTED_VALUE"""),"")</f>
        <v/>
      </c>
      <c r="N438" s="6" t="e">
        <f aca="false">SUM(L438-J438)</f>
        <v>#VALUE!</v>
      </c>
      <c r="P438" s="0" t="str">
        <f aca="false">IFERROR(__xludf.dummyfunction("""COMPUTED_VALUE"""),"")</f>
        <v/>
      </c>
      <c r="R438" s="0" t="str">
        <f aca="false">IFERROR(__xludf.dummyfunction("""COMPUTED_VALUE"""),"")</f>
        <v/>
      </c>
      <c r="T438" s="6" t="e">
        <f aca="false">SUM(R438-P438)</f>
        <v>#VALUE!</v>
      </c>
      <c r="V438" s="6" t="e">
        <f aca="false">SUM(N438-T438)</f>
        <v>#VALUE!</v>
      </c>
      <c r="X438" s="7"/>
    </row>
    <row r="439" customFormat="false" ht="13.8" hidden="false" customHeight="false" outlineLevel="0" collapsed="false">
      <c r="B439" s="0" t="str">
        <f aca="false">IFERROR(__xludf.dummyfunction("""COMPUTED_VALUE"""),"")</f>
        <v/>
      </c>
      <c r="D439" s="0" t="str">
        <f aca="false">IFERROR(__xludf.dummyfunction("""COMPUTED_VALUE"""),"")</f>
        <v/>
      </c>
      <c r="F439" s="0" t="str">
        <f aca="false">IFERROR(__xludf.dummyfunction("""COMPUTED_VALUE"""),"")</f>
        <v/>
      </c>
      <c r="H439" s="0" t="str">
        <f aca="false">IFERROR(__xludf.dummyfunction("""COMPUTED_VALUE"""),"")</f>
        <v/>
      </c>
      <c r="J439" s="0" t="str">
        <f aca="false">IFERROR(__xludf.dummyfunction("""COMPUTED_VALUE"""),"")</f>
        <v/>
      </c>
      <c r="L439" s="0" t="str">
        <f aca="false">IFERROR(__xludf.dummyfunction("""COMPUTED_VALUE"""),"")</f>
        <v/>
      </c>
      <c r="N439" s="6" t="e">
        <f aca="false">SUM(L439-J439)</f>
        <v>#VALUE!</v>
      </c>
      <c r="P439" s="0" t="str">
        <f aca="false">IFERROR(__xludf.dummyfunction("""COMPUTED_VALUE"""),"")</f>
        <v/>
      </c>
      <c r="R439" s="0" t="str">
        <f aca="false">IFERROR(__xludf.dummyfunction("""COMPUTED_VALUE"""),"")</f>
        <v/>
      </c>
      <c r="T439" s="6" t="e">
        <f aca="false">SUM(R439-P439)</f>
        <v>#VALUE!</v>
      </c>
      <c r="V439" s="6" t="e">
        <f aca="false">SUM(N439-T439)</f>
        <v>#VALUE!</v>
      </c>
      <c r="X439" s="7"/>
    </row>
    <row r="440" customFormat="false" ht="13.8" hidden="false" customHeight="false" outlineLevel="0" collapsed="false">
      <c r="B440" s="0" t="str">
        <f aca="false">IFERROR(__xludf.dummyfunction("""COMPUTED_VALUE"""),"")</f>
        <v/>
      </c>
      <c r="D440" s="0" t="str">
        <f aca="false">IFERROR(__xludf.dummyfunction("""COMPUTED_VALUE"""),"")</f>
        <v/>
      </c>
      <c r="F440" s="0" t="str">
        <f aca="false">IFERROR(__xludf.dummyfunction("""COMPUTED_VALUE"""),"")</f>
        <v/>
      </c>
      <c r="H440" s="0" t="str">
        <f aca="false">IFERROR(__xludf.dummyfunction("""COMPUTED_VALUE"""),"")</f>
        <v/>
      </c>
      <c r="J440" s="0" t="str">
        <f aca="false">IFERROR(__xludf.dummyfunction("""COMPUTED_VALUE"""),"")</f>
        <v/>
      </c>
      <c r="L440" s="0" t="str">
        <f aca="false">IFERROR(__xludf.dummyfunction("""COMPUTED_VALUE"""),"")</f>
        <v/>
      </c>
      <c r="N440" s="6" t="e">
        <f aca="false">SUM(L440-J440)</f>
        <v>#VALUE!</v>
      </c>
      <c r="P440" s="0" t="str">
        <f aca="false">IFERROR(__xludf.dummyfunction("""COMPUTED_VALUE"""),"")</f>
        <v/>
      </c>
      <c r="R440" s="0" t="str">
        <f aca="false">IFERROR(__xludf.dummyfunction("""COMPUTED_VALUE"""),"")</f>
        <v/>
      </c>
      <c r="T440" s="6" t="e">
        <f aca="false">SUM(R440-P440)</f>
        <v>#VALUE!</v>
      </c>
      <c r="V440" s="6" t="e">
        <f aca="false">SUM(N440-T440)</f>
        <v>#VALUE!</v>
      </c>
      <c r="X440" s="7"/>
    </row>
    <row r="441" customFormat="false" ht="13.8" hidden="false" customHeight="false" outlineLevel="0" collapsed="false">
      <c r="B441" s="0" t="str">
        <f aca="false">IFERROR(__xludf.dummyfunction("""COMPUTED_VALUE"""),"")</f>
        <v/>
      </c>
      <c r="D441" s="0" t="str">
        <f aca="false">IFERROR(__xludf.dummyfunction("""COMPUTED_VALUE"""),"")</f>
        <v/>
      </c>
      <c r="F441" s="0" t="str">
        <f aca="false">IFERROR(__xludf.dummyfunction("""COMPUTED_VALUE"""),"")</f>
        <v/>
      </c>
      <c r="H441" s="0" t="str">
        <f aca="false">IFERROR(__xludf.dummyfunction("""COMPUTED_VALUE"""),"")</f>
        <v/>
      </c>
      <c r="J441" s="0" t="str">
        <f aca="false">IFERROR(__xludf.dummyfunction("""COMPUTED_VALUE"""),"")</f>
        <v/>
      </c>
      <c r="L441" s="0" t="str">
        <f aca="false">IFERROR(__xludf.dummyfunction("""COMPUTED_VALUE"""),"")</f>
        <v/>
      </c>
      <c r="N441" s="6" t="e">
        <f aca="false">SUM(L441-J441)</f>
        <v>#VALUE!</v>
      </c>
      <c r="P441" s="0" t="str">
        <f aca="false">IFERROR(__xludf.dummyfunction("""COMPUTED_VALUE"""),"")</f>
        <v/>
      </c>
      <c r="R441" s="0" t="str">
        <f aca="false">IFERROR(__xludf.dummyfunction("""COMPUTED_VALUE"""),"")</f>
        <v/>
      </c>
      <c r="T441" s="6" t="e">
        <f aca="false">SUM(R441-P441)</f>
        <v>#VALUE!</v>
      </c>
      <c r="V441" s="6" t="e">
        <f aca="false">SUM(N441-T441)</f>
        <v>#VALUE!</v>
      </c>
      <c r="X441" s="7"/>
    </row>
    <row r="442" customFormat="false" ht="13.8" hidden="false" customHeight="false" outlineLevel="0" collapsed="false">
      <c r="B442" s="0" t="str">
        <f aca="false">IFERROR(__xludf.dummyfunction("""COMPUTED_VALUE"""),"")</f>
        <v/>
      </c>
      <c r="D442" s="0" t="str">
        <f aca="false">IFERROR(__xludf.dummyfunction("""COMPUTED_VALUE"""),"")</f>
        <v/>
      </c>
      <c r="F442" s="0" t="str">
        <f aca="false">IFERROR(__xludf.dummyfunction("""COMPUTED_VALUE"""),"")</f>
        <v/>
      </c>
      <c r="H442" s="0" t="str">
        <f aca="false">IFERROR(__xludf.dummyfunction("""COMPUTED_VALUE"""),"")</f>
        <v/>
      </c>
      <c r="J442" s="0" t="str">
        <f aca="false">IFERROR(__xludf.dummyfunction("""COMPUTED_VALUE"""),"")</f>
        <v/>
      </c>
      <c r="L442" s="0" t="str">
        <f aca="false">IFERROR(__xludf.dummyfunction("""COMPUTED_VALUE"""),"")</f>
        <v/>
      </c>
      <c r="N442" s="6" t="e">
        <f aca="false">SUM(L442-J442)</f>
        <v>#VALUE!</v>
      </c>
      <c r="P442" s="0" t="str">
        <f aca="false">IFERROR(__xludf.dummyfunction("""COMPUTED_VALUE"""),"")</f>
        <v/>
      </c>
      <c r="R442" s="0" t="str">
        <f aca="false">IFERROR(__xludf.dummyfunction("""COMPUTED_VALUE"""),"")</f>
        <v/>
      </c>
      <c r="T442" s="6" t="e">
        <f aca="false">SUM(R442-P442)</f>
        <v>#VALUE!</v>
      </c>
      <c r="V442" s="6" t="e">
        <f aca="false">SUM(N442-T442)</f>
        <v>#VALUE!</v>
      </c>
      <c r="X442" s="7"/>
    </row>
    <row r="443" customFormat="false" ht="13.8" hidden="false" customHeight="false" outlineLevel="0" collapsed="false">
      <c r="B443" s="0" t="str">
        <f aca="false">IFERROR(__xludf.dummyfunction("""COMPUTED_VALUE"""),"")</f>
        <v/>
      </c>
      <c r="D443" s="0" t="str">
        <f aca="false">IFERROR(__xludf.dummyfunction("""COMPUTED_VALUE"""),"")</f>
        <v/>
      </c>
      <c r="F443" s="0" t="str">
        <f aca="false">IFERROR(__xludf.dummyfunction("""COMPUTED_VALUE"""),"")</f>
        <v/>
      </c>
      <c r="H443" s="0" t="str">
        <f aca="false">IFERROR(__xludf.dummyfunction("""COMPUTED_VALUE"""),"")</f>
        <v/>
      </c>
      <c r="J443" s="0" t="str">
        <f aca="false">IFERROR(__xludf.dummyfunction("""COMPUTED_VALUE"""),"")</f>
        <v/>
      </c>
      <c r="L443" s="0" t="str">
        <f aca="false">IFERROR(__xludf.dummyfunction("""COMPUTED_VALUE"""),"")</f>
        <v/>
      </c>
      <c r="N443" s="6" t="e">
        <f aca="false">SUM(L443-J443)</f>
        <v>#VALUE!</v>
      </c>
      <c r="P443" s="0" t="str">
        <f aca="false">IFERROR(__xludf.dummyfunction("""COMPUTED_VALUE"""),"")</f>
        <v/>
      </c>
      <c r="R443" s="0" t="str">
        <f aca="false">IFERROR(__xludf.dummyfunction("""COMPUTED_VALUE"""),"")</f>
        <v/>
      </c>
      <c r="T443" s="6" t="e">
        <f aca="false">SUM(R443-P443)</f>
        <v>#VALUE!</v>
      </c>
      <c r="V443" s="6" t="e">
        <f aca="false">SUM(N443-T443)</f>
        <v>#VALUE!</v>
      </c>
      <c r="X443" s="7"/>
    </row>
    <row r="444" customFormat="false" ht="13.8" hidden="false" customHeight="false" outlineLevel="0" collapsed="false">
      <c r="B444" s="0" t="str">
        <f aca="false">IFERROR(__xludf.dummyfunction("""COMPUTED_VALUE"""),"")</f>
        <v/>
      </c>
      <c r="D444" s="0" t="str">
        <f aca="false">IFERROR(__xludf.dummyfunction("""COMPUTED_VALUE"""),"")</f>
        <v/>
      </c>
      <c r="F444" s="0" t="str">
        <f aca="false">IFERROR(__xludf.dummyfunction("""COMPUTED_VALUE"""),"")</f>
        <v/>
      </c>
      <c r="H444" s="0" t="str">
        <f aca="false">IFERROR(__xludf.dummyfunction("""COMPUTED_VALUE"""),"")</f>
        <v/>
      </c>
      <c r="J444" s="0" t="str">
        <f aca="false">IFERROR(__xludf.dummyfunction("""COMPUTED_VALUE"""),"")</f>
        <v/>
      </c>
      <c r="L444" s="0" t="str">
        <f aca="false">IFERROR(__xludf.dummyfunction("""COMPUTED_VALUE"""),"")</f>
        <v/>
      </c>
      <c r="N444" s="6" t="e">
        <f aca="false">SUM(L444-J444)</f>
        <v>#VALUE!</v>
      </c>
      <c r="P444" s="0" t="str">
        <f aca="false">IFERROR(__xludf.dummyfunction("""COMPUTED_VALUE"""),"")</f>
        <v/>
      </c>
      <c r="R444" s="0" t="str">
        <f aca="false">IFERROR(__xludf.dummyfunction("""COMPUTED_VALUE"""),"")</f>
        <v/>
      </c>
      <c r="T444" s="6" t="e">
        <f aca="false">SUM(R444-P444)</f>
        <v>#VALUE!</v>
      </c>
      <c r="V444" s="6" t="e">
        <f aca="false">SUM(N444-T444)</f>
        <v>#VALUE!</v>
      </c>
      <c r="X444" s="7"/>
    </row>
    <row r="445" customFormat="false" ht="13.8" hidden="false" customHeight="false" outlineLevel="0" collapsed="false">
      <c r="B445" s="0" t="str">
        <f aca="false">IFERROR(__xludf.dummyfunction("""COMPUTED_VALUE"""),"")</f>
        <v/>
      </c>
      <c r="D445" s="0" t="str">
        <f aca="false">IFERROR(__xludf.dummyfunction("""COMPUTED_VALUE"""),"")</f>
        <v/>
      </c>
      <c r="F445" s="0" t="str">
        <f aca="false">IFERROR(__xludf.dummyfunction("""COMPUTED_VALUE"""),"")</f>
        <v/>
      </c>
      <c r="H445" s="0" t="str">
        <f aca="false">IFERROR(__xludf.dummyfunction("""COMPUTED_VALUE"""),"")</f>
        <v/>
      </c>
      <c r="J445" s="0" t="str">
        <f aca="false">IFERROR(__xludf.dummyfunction("""COMPUTED_VALUE"""),"")</f>
        <v/>
      </c>
      <c r="L445" s="0" t="str">
        <f aca="false">IFERROR(__xludf.dummyfunction("""COMPUTED_VALUE"""),"")</f>
        <v/>
      </c>
      <c r="N445" s="6" t="e">
        <f aca="false">SUM(L445-J445)</f>
        <v>#VALUE!</v>
      </c>
      <c r="P445" s="0" t="str">
        <f aca="false">IFERROR(__xludf.dummyfunction("""COMPUTED_VALUE"""),"")</f>
        <v/>
      </c>
      <c r="R445" s="0" t="str">
        <f aca="false">IFERROR(__xludf.dummyfunction("""COMPUTED_VALUE"""),"")</f>
        <v/>
      </c>
      <c r="T445" s="6" t="e">
        <f aca="false">SUM(R445-P445)</f>
        <v>#VALUE!</v>
      </c>
      <c r="V445" s="6" t="e">
        <f aca="false">SUM(N445-T445)</f>
        <v>#VALUE!</v>
      </c>
      <c r="X445" s="7"/>
    </row>
    <row r="446" customFormat="false" ht="13.8" hidden="false" customHeight="false" outlineLevel="0" collapsed="false">
      <c r="B446" s="0" t="str">
        <f aca="false">IFERROR(__xludf.dummyfunction("""COMPUTED_VALUE"""),"")</f>
        <v/>
      </c>
      <c r="D446" s="0" t="str">
        <f aca="false">IFERROR(__xludf.dummyfunction("""COMPUTED_VALUE"""),"")</f>
        <v/>
      </c>
      <c r="F446" s="0" t="str">
        <f aca="false">IFERROR(__xludf.dummyfunction("""COMPUTED_VALUE"""),"")</f>
        <v/>
      </c>
      <c r="H446" s="0" t="str">
        <f aca="false">IFERROR(__xludf.dummyfunction("""COMPUTED_VALUE"""),"")</f>
        <v/>
      </c>
      <c r="J446" s="0" t="str">
        <f aca="false">IFERROR(__xludf.dummyfunction("""COMPUTED_VALUE"""),"")</f>
        <v/>
      </c>
      <c r="L446" s="0" t="str">
        <f aca="false">IFERROR(__xludf.dummyfunction("""COMPUTED_VALUE"""),"")</f>
        <v/>
      </c>
      <c r="N446" s="6" t="e">
        <f aca="false">SUM(L446-J446)</f>
        <v>#VALUE!</v>
      </c>
      <c r="P446" s="0" t="str">
        <f aca="false">IFERROR(__xludf.dummyfunction("""COMPUTED_VALUE"""),"")</f>
        <v/>
      </c>
      <c r="R446" s="0" t="str">
        <f aca="false">IFERROR(__xludf.dummyfunction("""COMPUTED_VALUE"""),"")</f>
        <v/>
      </c>
      <c r="T446" s="6" t="e">
        <f aca="false">SUM(R446-P446)</f>
        <v>#VALUE!</v>
      </c>
      <c r="V446" s="6" t="e">
        <f aca="false">SUM(N446-T446)</f>
        <v>#VALUE!</v>
      </c>
      <c r="X446" s="7"/>
    </row>
    <row r="447" customFormat="false" ht="13.8" hidden="false" customHeight="false" outlineLevel="0" collapsed="false">
      <c r="B447" s="0" t="str">
        <f aca="false">IFERROR(__xludf.dummyfunction("""COMPUTED_VALUE"""),"")</f>
        <v/>
      </c>
      <c r="D447" s="0" t="str">
        <f aca="false">IFERROR(__xludf.dummyfunction("""COMPUTED_VALUE"""),"")</f>
        <v/>
      </c>
      <c r="F447" s="0" t="str">
        <f aca="false">IFERROR(__xludf.dummyfunction("""COMPUTED_VALUE"""),"")</f>
        <v/>
      </c>
      <c r="H447" s="0" t="str">
        <f aca="false">IFERROR(__xludf.dummyfunction("""COMPUTED_VALUE"""),"")</f>
        <v/>
      </c>
      <c r="J447" s="0" t="str">
        <f aca="false">IFERROR(__xludf.dummyfunction("""COMPUTED_VALUE"""),"")</f>
        <v/>
      </c>
      <c r="L447" s="0" t="str">
        <f aca="false">IFERROR(__xludf.dummyfunction("""COMPUTED_VALUE"""),"")</f>
        <v/>
      </c>
      <c r="N447" s="6" t="e">
        <f aca="false">SUM(L447-J447)</f>
        <v>#VALUE!</v>
      </c>
      <c r="P447" s="0" t="str">
        <f aca="false">IFERROR(__xludf.dummyfunction("""COMPUTED_VALUE"""),"")</f>
        <v/>
      </c>
      <c r="R447" s="0" t="str">
        <f aca="false">IFERROR(__xludf.dummyfunction("""COMPUTED_VALUE"""),"")</f>
        <v/>
      </c>
      <c r="T447" s="6" t="e">
        <f aca="false">SUM(R447-P447)</f>
        <v>#VALUE!</v>
      </c>
      <c r="V447" s="6" t="e">
        <f aca="false">SUM(N447-T447)</f>
        <v>#VALUE!</v>
      </c>
      <c r="X447" s="7"/>
    </row>
    <row r="448" customFormat="false" ht="13.8" hidden="false" customHeight="false" outlineLevel="0" collapsed="false">
      <c r="B448" s="0" t="str">
        <f aca="false">IFERROR(__xludf.dummyfunction("""COMPUTED_VALUE"""),"")</f>
        <v/>
      </c>
      <c r="D448" s="0" t="str">
        <f aca="false">IFERROR(__xludf.dummyfunction("""COMPUTED_VALUE"""),"")</f>
        <v/>
      </c>
      <c r="F448" s="0" t="str">
        <f aca="false">IFERROR(__xludf.dummyfunction("""COMPUTED_VALUE"""),"")</f>
        <v/>
      </c>
      <c r="H448" s="0" t="str">
        <f aca="false">IFERROR(__xludf.dummyfunction("""COMPUTED_VALUE"""),"")</f>
        <v/>
      </c>
      <c r="J448" s="0" t="str">
        <f aca="false">IFERROR(__xludf.dummyfunction("""COMPUTED_VALUE"""),"")</f>
        <v/>
      </c>
      <c r="L448" s="0" t="str">
        <f aca="false">IFERROR(__xludf.dummyfunction("""COMPUTED_VALUE"""),"")</f>
        <v/>
      </c>
      <c r="N448" s="6" t="e">
        <f aca="false">SUM(L448-J448)</f>
        <v>#VALUE!</v>
      </c>
      <c r="P448" s="0" t="str">
        <f aca="false">IFERROR(__xludf.dummyfunction("""COMPUTED_VALUE"""),"")</f>
        <v/>
      </c>
      <c r="R448" s="0" t="str">
        <f aca="false">IFERROR(__xludf.dummyfunction("""COMPUTED_VALUE"""),"")</f>
        <v/>
      </c>
      <c r="T448" s="6" t="e">
        <f aca="false">SUM(R448-P448)</f>
        <v>#VALUE!</v>
      </c>
      <c r="V448" s="6" t="e">
        <f aca="false">SUM(N448-T448)</f>
        <v>#VALUE!</v>
      </c>
      <c r="X448" s="7"/>
    </row>
    <row r="449" customFormat="false" ht="13.8" hidden="false" customHeight="false" outlineLevel="0" collapsed="false">
      <c r="B449" s="0" t="str">
        <f aca="false">IFERROR(__xludf.dummyfunction("""COMPUTED_VALUE"""),"")</f>
        <v/>
      </c>
      <c r="D449" s="0" t="str">
        <f aca="false">IFERROR(__xludf.dummyfunction("""COMPUTED_VALUE"""),"")</f>
        <v/>
      </c>
      <c r="F449" s="0" t="str">
        <f aca="false">IFERROR(__xludf.dummyfunction("""COMPUTED_VALUE"""),"")</f>
        <v/>
      </c>
      <c r="H449" s="0" t="str">
        <f aca="false">IFERROR(__xludf.dummyfunction("""COMPUTED_VALUE"""),"")</f>
        <v/>
      </c>
      <c r="J449" s="0" t="str">
        <f aca="false">IFERROR(__xludf.dummyfunction("""COMPUTED_VALUE"""),"")</f>
        <v/>
      </c>
      <c r="L449" s="0" t="str">
        <f aca="false">IFERROR(__xludf.dummyfunction("""COMPUTED_VALUE"""),"")</f>
        <v/>
      </c>
      <c r="N449" s="6" t="e">
        <f aca="false">SUM(L449-J449)</f>
        <v>#VALUE!</v>
      </c>
      <c r="P449" s="0" t="str">
        <f aca="false">IFERROR(__xludf.dummyfunction("""COMPUTED_VALUE"""),"")</f>
        <v/>
      </c>
      <c r="R449" s="0" t="str">
        <f aca="false">IFERROR(__xludf.dummyfunction("""COMPUTED_VALUE"""),"")</f>
        <v/>
      </c>
      <c r="T449" s="6" t="e">
        <f aca="false">SUM(R449-P449)</f>
        <v>#VALUE!</v>
      </c>
      <c r="V449" s="6" t="e">
        <f aca="false">SUM(N449-T449)</f>
        <v>#VALUE!</v>
      </c>
      <c r="X449" s="7"/>
    </row>
    <row r="450" customFormat="false" ht="13.8" hidden="false" customHeight="false" outlineLevel="0" collapsed="false">
      <c r="B450" s="0" t="str">
        <f aca="false">IFERROR(__xludf.dummyfunction("""COMPUTED_VALUE"""),"")</f>
        <v/>
      </c>
      <c r="D450" s="0" t="str">
        <f aca="false">IFERROR(__xludf.dummyfunction("""COMPUTED_VALUE"""),"")</f>
        <v/>
      </c>
      <c r="F450" s="0" t="str">
        <f aca="false">IFERROR(__xludf.dummyfunction("""COMPUTED_VALUE"""),"")</f>
        <v/>
      </c>
      <c r="H450" s="0" t="str">
        <f aca="false">IFERROR(__xludf.dummyfunction("""COMPUTED_VALUE"""),"")</f>
        <v/>
      </c>
      <c r="J450" s="0" t="str">
        <f aca="false">IFERROR(__xludf.dummyfunction("""COMPUTED_VALUE"""),"")</f>
        <v/>
      </c>
      <c r="L450" s="0" t="str">
        <f aca="false">IFERROR(__xludf.dummyfunction("""COMPUTED_VALUE"""),"")</f>
        <v/>
      </c>
      <c r="N450" s="6" t="e">
        <f aca="false">SUM(L450-J450)</f>
        <v>#VALUE!</v>
      </c>
      <c r="P450" s="0" t="str">
        <f aca="false">IFERROR(__xludf.dummyfunction("""COMPUTED_VALUE"""),"")</f>
        <v/>
      </c>
      <c r="R450" s="0" t="str">
        <f aca="false">IFERROR(__xludf.dummyfunction("""COMPUTED_VALUE"""),"")</f>
        <v/>
      </c>
      <c r="T450" s="6" t="e">
        <f aca="false">SUM(R450-P450)</f>
        <v>#VALUE!</v>
      </c>
      <c r="V450" s="6" t="e">
        <f aca="false">SUM(N450-T450)</f>
        <v>#VALUE!</v>
      </c>
      <c r="X450" s="7"/>
    </row>
    <row r="451" customFormat="false" ht="13.8" hidden="false" customHeight="false" outlineLevel="0" collapsed="false">
      <c r="B451" s="0" t="str">
        <f aca="false">IFERROR(__xludf.dummyfunction("""COMPUTED_VALUE"""),"")</f>
        <v/>
      </c>
      <c r="D451" s="0" t="str">
        <f aca="false">IFERROR(__xludf.dummyfunction("""COMPUTED_VALUE"""),"")</f>
        <v/>
      </c>
      <c r="F451" s="0" t="str">
        <f aca="false">IFERROR(__xludf.dummyfunction("""COMPUTED_VALUE"""),"")</f>
        <v/>
      </c>
      <c r="H451" s="0" t="str">
        <f aca="false">IFERROR(__xludf.dummyfunction("""COMPUTED_VALUE"""),"")</f>
        <v/>
      </c>
      <c r="J451" s="0" t="str">
        <f aca="false">IFERROR(__xludf.dummyfunction("""COMPUTED_VALUE"""),"")</f>
        <v/>
      </c>
      <c r="L451" s="0" t="str">
        <f aca="false">IFERROR(__xludf.dummyfunction("""COMPUTED_VALUE"""),"")</f>
        <v/>
      </c>
      <c r="N451" s="6" t="e">
        <f aca="false">SUM(L451-J451)</f>
        <v>#VALUE!</v>
      </c>
      <c r="P451" s="0" t="str">
        <f aca="false">IFERROR(__xludf.dummyfunction("""COMPUTED_VALUE"""),"")</f>
        <v/>
      </c>
      <c r="R451" s="0" t="str">
        <f aca="false">IFERROR(__xludf.dummyfunction("""COMPUTED_VALUE"""),"")</f>
        <v/>
      </c>
      <c r="T451" s="6" t="e">
        <f aca="false">SUM(R451-P451)</f>
        <v>#VALUE!</v>
      </c>
      <c r="V451" s="6" t="e">
        <f aca="false">SUM(N451-T451)</f>
        <v>#VALUE!</v>
      </c>
      <c r="X451" s="7"/>
    </row>
    <row r="452" customFormat="false" ht="13.8" hidden="false" customHeight="false" outlineLevel="0" collapsed="false">
      <c r="B452" s="0" t="str">
        <f aca="false">IFERROR(__xludf.dummyfunction("""COMPUTED_VALUE"""),"")</f>
        <v/>
      </c>
      <c r="D452" s="0" t="str">
        <f aca="false">IFERROR(__xludf.dummyfunction("""COMPUTED_VALUE"""),"")</f>
        <v/>
      </c>
      <c r="F452" s="0" t="str">
        <f aca="false">IFERROR(__xludf.dummyfunction("""COMPUTED_VALUE"""),"")</f>
        <v/>
      </c>
      <c r="H452" s="0" t="str">
        <f aca="false">IFERROR(__xludf.dummyfunction("""COMPUTED_VALUE"""),"")</f>
        <v/>
      </c>
      <c r="J452" s="0" t="str">
        <f aca="false">IFERROR(__xludf.dummyfunction("""COMPUTED_VALUE"""),"")</f>
        <v/>
      </c>
      <c r="L452" s="0" t="str">
        <f aca="false">IFERROR(__xludf.dummyfunction("""COMPUTED_VALUE"""),"")</f>
        <v/>
      </c>
      <c r="N452" s="6" t="e">
        <f aca="false">SUM(L452-J452)</f>
        <v>#VALUE!</v>
      </c>
      <c r="P452" s="0" t="str">
        <f aca="false">IFERROR(__xludf.dummyfunction("""COMPUTED_VALUE"""),"")</f>
        <v/>
      </c>
      <c r="R452" s="0" t="str">
        <f aca="false">IFERROR(__xludf.dummyfunction("""COMPUTED_VALUE"""),"")</f>
        <v/>
      </c>
      <c r="T452" s="6" t="e">
        <f aca="false">SUM(R452-P452)</f>
        <v>#VALUE!</v>
      </c>
      <c r="V452" s="6" t="e">
        <f aca="false">SUM(N452-T452)</f>
        <v>#VALUE!</v>
      </c>
      <c r="X452" s="7"/>
    </row>
    <row r="453" customFormat="false" ht="13.8" hidden="false" customHeight="false" outlineLevel="0" collapsed="false">
      <c r="B453" s="0" t="str">
        <f aca="false">IFERROR(__xludf.dummyfunction("""COMPUTED_VALUE"""),"")</f>
        <v/>
      </c>
      <c r="D453" s="0" t="str">
        <f aca="false">IFERROR(__xludf.dummyfunction("""COMPUTED_VALUE"""),"")</f>
        <v/>
      </c>
      <c r="F453" s="0" t="str">
        <f aca="false">IFERROR(__xludf.dummyfunction("""COMPUTED_VALUE"""),"")</f>
        <v/>
      </c>
      <c r="H453" s="0" t="str">
        <f aca="false">IFERROR(__xludf.dummyfunction("""COMPUTED_VALUE"""),"")</f>
        <v/>
      </c>
      <c r="J453" s="0" t="str">
        <f aca="false">IFERROR(__xludf.dummyfunction("""COMPUTED_VALUE"""),"")</f>
        <v/>
      </c>
      <c r="L453" s="0" t="str">
        <f aca="false">IFERROR(__xludf.dummyfunction("""COMPUTED_VALUE"""),"")</f>
        <v/>
      </c>
      <c r="N453" s="6" t="e">
        <f aca="false">SUM(L453-J453)</f>
        <v>#VALUE!</v>
      </c>
      <c r="P453" s="0" t="str">
        <f aca="false">IFERROR(__xludf.dummyfunction("""COMPUTED_VALUE"""),"")</f>
        <v/>
      </c>
      <c r="R453" s="0" t="str">
        <f aca="false">IFERROR(__xludf.dummyfunction("""COMPUTED_VALUE"""),"")</f>
        <v/>
      </c>
      <c r="T453" s="6" t="e">
        <f aca="false">SUM(R453-P453)</f>
        <v>#VALUE!</v>
      </c>
      <c r="V453" s="6" t="e">
        <f aca="false">SUM(N453-T453)</f>
        <v>#VALUE!</v>
      </c>
      <c r="X453" s="7"/>
    </row>
    <row r="454" customFormat="false" ht="13.8" hidden="false" customHeight="false" outlineLevel="0" collapsed="false">
      <c r="B454" s="0" t="str">
        <f aca="false">IFERROR(__xludf.dummyfunction("""COMPUTED_VALUE"""),"")</f>
        <v/>
      </c>
      <c r="D454" s="0" t="str">
        <f aca="false">IFERROR(__xludf.dummyfunction("""COMPUTED_VALUE"""),"")</f>
        <v/>
      </c>
      <c r="F454" s="0" t="str">
        <f aca="false">IFERROR(__xludf.dummyfunction("""COMPUTED_VALUE"""),"")</f>
        <v/>
      </c>
      <c r="H454" s="0" t="str">
        <f aca="false">IFERROR(__xludf.dummyfunction("""COMPUTED_VALUE"""),"")</f>
        <v/>
      </c>
      <c r="J454" s="0" t="str">
        <f aca="false">IFERROR(__xludf.dummyfunction("""COMPUTED_VALUE"""),"")</f>
        <v/>
      </c>
      <c r="L454" s="0" t="str">
        <f aca="false">IFERROR(__xludf.dummyfunction("""COMPUTED_VALUE"""),"")</f>
        <v/>
      </c>
      <c r="N454" s="6" t="e">
        <f aca="false">SUM(L454-J454)</f>
        <v>#VALUE!</v>
      </c>
      <c r="P454" s="0" t="str">
        <f aca="false">IFERROR(__xludf.dummyfunction("""COMPUTED_VALUE"""),"")</f>
        <v/>
      </c>
      <c r="R454" s="0" t="str">
        <f aca="false">IFERROR(__xludf.dummyfunction("""COMPUTED_VALUE"""),"")</f>
        <v/>
      </c>
      <c r="T454" s="6" t="e">
        <f aca="false">SUM(R454-P454)</f>
        <v>#VALUE!</v>
      </c>
      <c r="V454" s="6" t="e">
        <f aca="false">SUM(N454-T454)</f>
        <v>#VALUE!</v>
      </c>
      <c r="X454" s="7"/>
    </row>
    <row r="455" customFormat="false" ht="13.8" hidden="false" customHeight="false" outlineLevel="0" collapsed="false">
      <c r="B455" s="0" t="str">
        <f aca="false">IFERROR(__xludf.dummyfunction("""COMPUTED_VALUE"""),"")</f>
        <v/>
      </c>
      <c r="D455" s="0" t="str">
        <f aca="false">IFERROR(__xludf.dummyfunction("""COMPUTED_VALUE"""),"")</f>
        <v/>
      </c>
      <c r="F455" s="0" t="str">
        <f aca="false">IFERROR(__xludf.dummyfunction("""COMPUTED_VALUE"""),"")</f>
        <v/>
      </c>
      <c r="H455" s="0" t="str">
        <f aca="false">IFERROR(__xludf.dummyfunction("""COMPUTED_VALUE"""),"")</f>
        <v/>
      </c>
      <c r="J455" s="0" t="str">
        <f aca="false">IFERROR(__xludf.dummyfunction("""COMPUTED_VALUE"""),"")</f>
        <v/>
      </c>
      <c r="L455" s="0" t="str">
        <f aca="false">IFERROR(__xludf.dummyfunction("""COMPUTED_VALUE"""),"")</f>
        <v/>
      </c>
      <c r="N455" s="6" t="e">
        <f aca="false">SUM(L455-J455)</f>
        <v>#VALUE!</v>
      </c>
      <c r="P455" s="0" t="str">
        <f aca="false">IFERROR(__xludf.dummyfunction("""COMPUTED_VALUE"""),"")</f>
        <v/>
      </c>
      <c r="R455" s="0" t="str">
        <f aca="false">IFERROR(__xludf.dummyfunction("""COMPUTED_VALUE"""),"")</f>
        <v/>
      </c>
      <c r="T455" s="6" t="e">
        <f aca="false">SUM(R455-P455)</f>
        <v>#VALUE!</v>
      </c>
      <c r="V455" s="6" t="e">
        <f aca="false">SUM(N455-T455)</f>
        <v>#VALUE!</v>
      </c>
      <c r="X455" s="7"/>
    </row>
    <row r="456" customFormat="false" ht="13.8" hidden="false" customHeight="false" outlineLevel="0" collapsed="false">
      <c r="B456" s="0" t="str">
        <f aca="false">IFERROR(__xludf.dummyfunction("""COMPUTED_VALUE"""),"")</f>
        <v/>
      </c>
      <c r="D456" s="0" t="str">
        <f aca="false">IFERROR(__xludf.dummyfunction("""COMPUTED_VALUE"""),"")</f>
        <v/>
      </c>
      <c r="F456" s="0" t="str">
        <f aca="false">IFERROR(__xludf.dummyfunction("""COMPUTED_VALUE"""),"")</f>
        <v/>
      </c>
      <c r="H456" s="0" t="str">
        <f aca="false">IFERROR(__xludf.dummyfunction("""COMPUTED_VALUE"""),"")</f>
        <v/>
      </c>
      <c r="J456" s="0" t="str">
        <f aca="false">IFERROR(__xludf.dummyfunction("""COMPUTED_VALUE"""),"")</f>
        <v/>
      </c>
      <c r="L456" s="0" t="str">
        <f aca="false">IFERROR(__xludf.dummyfunction("""COMPUTED_VALUE"""),"")</f>
        <v/>
      </c>
      <c r="N456" s="6" t="e">
        <f aca="false">SUM(L456-J456)</f>
        <v>#VALUE!</v>
      </c>
      <c r="P456" s="0" t="str">
        <f aca="false">IFERROR(__xludf.dummyfunction("""COMPUTED_VALUE"""),"")</f>
        <v/>
      </c>
      <c r="R456" s="0" t="str">
        <f aca="false">IFERROR(__xludf.dummyfunction("""COMPUTED_VALUE"""),"")</f>
        <v/>
      </c>
      <c r="T456" s="6" t="e">
        <f aca="false">SUM(R456-P456)</f>
        <v>#VALUE!</v>
      </c>
      <c r="V456" s="6" t="e">
        <f aca="false">SUM(N456-T456)</f>
        <v>#VALUE!</v>
      </c>
      <c r="X456" s="7"/>
    </row>
    <row r="457" customFormat="false" ht="13.8" hidden="false" customHeight="false" outlineLevel="0" collapsed="false">
      <c r="B457" s="0" t="str">
        <f aca="false">IFERROR(__xludf.dummyfunction("""COMPUTED_VALUE"""),"")</f>
        <v/>
      </c>
      <c r="D457" s="0" t="str">
        <f aca="false">IFERROR(__xludf.dummyfunction("""COMPUTED_VALUE"""),"")</f>
        <v/>
      </c>
      <c r="F457" s="0" t="str">
        <f aca="false">IFERROR(__xludf.dummyfunction("""COMPUTED_VALUE"""),"")</f>
        <v/>
      </c>
      <c r="H457" s="0" t="str">
        <f aca="false">IFERROR(__xludf.dummyfunction("""COMPUTED_VALUE"""),"")</f>
        <v/>
      </c>
      <c r="J457" s="0" t="str">
        <f aca="false">IFERROR(__xludf.dummyfunction("""COMPUTED_VALUE"""),"")</f>
        <v/>
      </c>
      <c r="L457" s="0" t="str">
        <f aca="false">IFERROR(__xludf.dummyfunction("""COMPUTED_VALUE"""),"")</f>
        <v/>
      </c>
      <c r="N457" s="6" t="e">
        <f aca="false">SUM(L457-J457)</f>
        <v>#VALUE!</v>
      </c>
      <c r="P457" s="0" t="str">
        <f aca="false">IFERROR(__xludf.dummyfunction("""COMPUTED_VALUE"""),"")</f>
        <v/>
      </c>
      <c r="R457" s="0" t="str">
        <f aca="false">IFERROR(__xludf.dummyfunction("""COMPUTED_VALUE"""),"")</f>
        <v/>
      </c>
      <c r="T457" s="6" t="e">
        <f aca="false">SUM(R457-P457)</f>
        <v>#VALUE!</v>
      </c>
      <c r="V457" s="6" t="e">
        <f aca="false">SUM(N457-T457)</f>
        <v>#VALUE!</v>
      </c>
      <c r="X457" s="7"/>
    </row>
    <row r="458" customFormat="false" ht="13.8" hidden="false" customHeight="false" outlineLevel="0" collapsed="false">
      <c r="B458" s="0" t="str">
        <f aca="false">IFERROR(__xludf.dummyfunction("""COMPUTED_VALUE"""),"")</f>
        <v/>
      </c>
      <c r="D458" s="0" t="str">
        <f aca="false">IFERROR(__xludf.dummyfunction("""COMPUTED_VALUE"""),"")</f>
        <v/>
      </c>
      <c r="F458" s="0" t="str">
        <f aca="false">IFERROR(__xludf.dummyfunction("""COMPUTED_VALUE"""),"")</f>
        <v/>
      </c>
      <c r="H458" s="0" t="str">
        <f aca="false">IFERROR(__xludf.dummyfunction("""COMPUTED_VALUE"""),"")</f>
        <v/>
      </c>
      <c r="J458" s="0" t="str">
        <f aca="false">IFERROR(__xludf.dummyfunction("""COMPUTED_VALUE"""),"")</f>
        <v/>
      </c>
      <c r="L458" s="0" t="str">
        <f aca="false">IFERROR(__xludf.dummyfunction("""COMPUTED_VALUE"""),"")</f>
        <v/>
      </c>
      <c r="N458" s="6" t="e">
        <f aca="false">SUM(L458-J458)</f>
        <v>#VALUE!</v>
      </c>
      <c r="P458" s="0" t="str">
        <f aca="false">IFERROR(__xludf.dummyfunction("""COMPUTED_VALUE"""),"")</f>
        <v/>
      </c>
      <c r="R458" s="0" t="str">
        <f aca="false">IFERROR(__xludf.dummyfunction("""COMPUTED_VALUE"""),"")</f>
        <v/>
      </c>
      <c r="T458" s="6" t="e">
        <f aca="false">SUM(R458-P458)</f>
        <v>#VALUE!</v>
      </c>
      <c r="V458" s="6" t="e">
        <f aca="false">SUM(N458-T458)</f>
        <v>#VALUE!</v>
      </c>
      <c r="X458" s="7"/>
    </row>
    <row r="459" customFormat="false" ht="13.8" hidden="false" customHeight="false" outlineLevel="0" collapsed="false">
      <c r="B459" s="0" t="str">
        <f aca="false">IFERROR(__xludf.dummyfunction("""COMPUTED_VALUE"""),"")</f>
        <v/>
      </c>
      <c r="D459" s="0" t="str">
        <f aca="false">IFERROR(__xludf.dummyfunction("""COMPUTED_VALUE"""),"")</f>
        <v/>
      </c>
      <c r="F459" s="0" t="str">
        <f aca="false">IFERROR(__xludf.dummyfunction("""COMPUTED_VALUE"""),"")</f>
        <v/>
      </c>
      <c r="H459" s="0" t="str">
        <f aca="false">IFERROR(__xludf.dummyfunction("""COMPUTED_VALUE"""),"")</f>
        <v/>
      </c>
      <c r="J459" s="0" t="str">
        <f aca="false">IFERROR(__xludf.dummyfunction("""COMPUTED_VALUE"""),"")</f>
        <v/>
      </c>
      <c r="L459" s="0" t="str">
        <f aca="false">IFERROR(__xludf.dummyfunction("""COMPUTED_VALUE"""),"")</f>
        <v/>
      </c>
      <c r="N459" s="6" t="e">
        <f aca="false">SUM(L459-J459)</f>
        <v>#VALUE!</v>
      </c>
      <c r="P459" s="0" t="str">
        <f aca="false">IFERROR(__xludf.dummyfunction("""COMPUTED_VALUE"""),"")</f>
        <v/>
      </c>
      <c r="R459" s="0" t="str">
        <f aca="false">IFERROR(__xludf.dummyfunction("""COMPUTED_VALUE"""),"")</f>
        <v/>
      </c>
      <c r="T459" s="6" t="e">
        <f aca="false">SUM(R459-P459)</f>
        <v>#VALUE!</v>
      </c>
      <c r="V459" s="6" t="e">
        <f aca="false">SUM(N459-T459)</f>
        <v>#VALUE!</v>
      </c>
      <c r="X459" s="7"/>
    </row>
    <row r="460" customFormat="false" ht="13.8" hidden="false" customHeight="false" outlineLevel="0" collapsed="false">
      <c r="B460" s="0" t="str">
        <f aca="false">IFERROR(__xludf.dummyfunction("""COMPUTED_VALUE"""),"")</f>
        <v/>
      </c>
      <c r="D460" s="0" t="str">
        <f aca="false">IFERROR(__xludf.dummyfunction("""COMPUTED_VALUE"""),"")</f>
        <v/>
      </c>
      <c r="F460" s="0" t="str">
        <f aca="false">IFERROR(__xludf.dummyfunction("""COMPUTED_VALUE"""),"")</f>
        <v/>
      </c>
      <c r="H460" s="0" t="str">
        <f aca="false">IFERROR(__xludf.dummyfunction("""COMPUTED_VALUE"""),"")</f>
        <v/>
      </c>
      <c r="J460" s="0" t="str">
        <f aca="false">IFERROR(__xludf.dummyfunction("""COMPUTED_VALUE"""),"")</f>
        <v/>
      </c>
      <c r="L460" s="0" t="str">
        <f aca="false">IFERROR(__xludf.dummyfunction("""COMPUTED_VALUE"""),"")</f>
        <v/>
      </c>
      <c r="N460" s="6" t="e">
        <f aca="false">SUM(L460-J460)</f>
        <v>#VALUE!</v>
      </c>
      <c r="P460" s="0" t="str">
        <f aca="false">IFERROR(__xludf.dummyfunction("""COMPUTED_VALUE"""),"")</f>
        <v/>
      </c>
      <c r="R460" s="0" t="str">
        <f aca="false">IFERROR(__xludf.dummyfunction("""COMPUTED_VALUE"""),"")</f>
        <v/>
      </c>
      <c r="T460" s="6" t="e">
        <f aca="false">SUM(R460-P460)</f>
        <v>#VALUE!</v>
      </c>
      <c r="V460" s="6" t="e">
        <f aca="false">SUM(N460-T460)</f>
        <v>#VALUE!</v>
      </c>
      <c r="X460" s="7"/>
    </row>
    <row r="461" customFormat="false" ht="13.8" hidden="false" customHeight="false" outlineLevel="0" collapsed="false">
      <c r="B461" s="0" t="str">
        <f aca="false">IFERROR(__xludf.dummyfunction("""COMPUTED_VALUE"""),"")</f>
        <v/>
      </c>
      <c r="D461" s="0" t="str">
        <f aca="false">IFERROR(__xludf.dummyfunction("""COMPUTED_VALUE"""),"")</f>
        <v/>
      </c>
      <c r="F461" s="0" t="str">
        <f aca="false">IFERROR(__xludf.dummyfunction("""COMPUTED_VALUE"""),"")</f>
        <v/>
      </c>
      <c r="H461" s="0" t="str">
        <f aca="false">IFERROR(__xludf.dummyfunction("""COMPUTED_VALUE"""),"")</f>
        <v/>
      </c>
      <c r="J461" s="0" t="str">
        <f aca="false">IFERROR(__xludf.dummyfunction("""COMPUTED_VALUE"""),"")</f>
        <v/>
      </c>
      <c r="L461" s="0" t="str">
        <f aca="false">IFERROR(__xludf.dummyfunction("""COMPUTED_VALUE"""),"")</f>
        <v/>
      </c>
      <c r="N461" s="6" t="e">
        <f aca="false">SUM(L461-J461)</f>
        <v>#VALUE!</v>
      </c>
      <c r="P461" s="0" t="str">
        <f aca="false">IFERROR(__xludf.dummyfunction("""COMPUTED_VALUE"""),"")</f>
        <v/>
      </c>
      <c r="R461" s="0" t="str">
        <f aca="false">IFERROR(__xludf.dummyfunction("""COMPUTED_VALUE"""),"")</f>
        <v/>
      </c>
      <c r="T461" s="6" t="e">
        <f aca="false">SUM(R461-P461)</f>
        <v>#VALUE!</v>
      </c>
      <c r="V461" s="6" t="e">
        <f aca="false">SUM(N461-T461)</f>
        <v>#VALUE!</v>
      </c>
      <c r="X461" s="7"/>
    </row>
    <row r="462" customFormat="false" ht="13.8" hidden="false" customHeight="false" outlineLevel="0" collapsed="false">
      <c r="B462" s="0" t="str">
        <f aca="false">IFERROR(__xludf.dummyfunction("""COMPUTED_VALUE"""),"")</f>
        <v/>
      </c>
      <c r="D462" s="0" t="str">
        <f aca="false">IFERROR(__xludf.dummyfunction("""COMPUTED_VALUE"""),"")</f>
        <v/>
      </c>
      <c r="F462" s="0" t="str">
        <f aca="false">IFERROR(__xludf.dummyfunction("""COMPUTED_VALUE"""),"")</f>
        <v/>
      </c>
      <c r="H462" s="0" t="str">
        <f aca="false">IFERROR(__xludf.dummyfunction("""COMPUTED_VALUE"""),"")</f>
        <v/>
      </c>
      <c r="J462" s="0" t="str">
        <f aca="false">IFERROR(__xludf.dummyfunction("""COMPUTED_VALUE"""),"")</f>
        <v/>
      </c>
      <c r="L462" s="0" t="str">
        <f aca="false">IFERROR(__xludf.dummyfunction("""COMPUTED_VALUE"""),"")</f>
        <v/>
      </c>
      <c r="N462" s="6" t="e">
        <f aca="false">SUM(L462-J462)</f>
        <v>#VALUE!</v>
      </c>
      <c r="P462" s="0" t="str">
        <f aca="false">IFERROR(__xludf.dummyfunction("""COMPUTED_VALUE"""),"")</f>
        <v/>
      </c>
      <c r="R462" s="0" t="str">
        <f aca="false">IFERROR(__xludf.dummyfunction("""COMPUTED_VALUE"""),"")</f>
        <v/>
      </c>
      <c r="T462" s="6" t="e">
        <f aca="false">SUM(R462-P462)</f>
        <v>#VALUE!</v>
      </c>
      <c r="V462" s="6" t="e">
        <f aca="false">SUM(N462-T462)</f>
        <v>#VALUE!</v>
      </c>
      <c r="X462" s="7"/>
    </row>
    <row r="463" customFormat="false" ht="13.8" hidden="false" customHeight="false" outlineLevel="0" collapsed="false">
      <c r="B463" s="0" t="str">
        <f aca="false">IFERROR(__xludf.dummyfunction("""COMPUTED_VALUE"""),"")</f>
        <v/>
      </c>
      <c r="D463" s="0" t="str">
        <f aca="false">IFERROR(__xludf.dummyfunction("""COMPUTED_VALUE"""),"")</f>
        <v/>
      </c>
      <c r="F463" s="0" t="str">
        <f aca="false">IFERROR(__xludf.dummyfunction("""COMPUTED_VALUE"""),"")</f>
        <v/>
      </c>
      <c r="H463" s="0" t="str">
        <f aca="false">IFERROR(__xludf.dummyfunction("""COMPUTED_VALUE"""),"")</f>
        <v/>
      </c>
      <c r="J463" s="0" t="str">
        <f aca="false">IFERROR(__xludf.dummyfunction("""COMPUTED_VALUE"""),"")</f>
        <v/>
      </c>
      <c r="L463" s="0" t="str">
        <f aca="false">IFERROR(__xludf.dummyfunction("""COMPUTED_VALUE"""),"")</f>
        <v/>
      </c>
      <c r="N463" s="6" t="e">
        <f aca="false">SUM(L463-J463)</f>
        <v>#VALUE!</v>
      </c>
      <c r="P463" s="0" t="str">
        <f aca="false">IFERROR(__xludf.dummyfunction("""COMPUTED_VALUE"""),"")</f>
        <v/>
      </c>
      <c r="R463" s="0" t="str">
        <f aca="false">IFERROR(__xludf.dummyfunction("""COMPUTED_VALUE"""),"")</f>
        <v/>
      </c>
      <c r="T463" s="6" t="e">
        <f aca="false">SUM(R463-P463)</f>
        <v>#VALUE!</v>
      </c>
      <c r="V463" s="6" t="e">
        <f aca="false">SUM(N463-T463)</f>
        <v>#VALUE!</v>
      </c>
      <c r="X463" s="7"/>
    </row>
    <row r="464" customFormat="false" ht="13.8" hidden="false" customHeight="false" outlineLevel="0" collapsed="false">
      <c r="B464" s="0" t="str">
        <f aca="false">IFERROR(__xludf.dummyfunction("""COMPUTED_VALUE"""),"")</f>
        <v/>
      </c>
      <c r="D464" s="0" t="str">
        <f aca="false">IFERROR(__xludf.dummyfunction("""COMPUTED_VALUE"""),"")</f>
        <v/>
      </c>
      <c r="F464" s="0" t="str">
        <f aca="false">IFERROR(__xludf.dummyfunction("""COMPUTED_VALUE"""),"")</f>
        <v/>
      </c>
      <c r="H464" s="0" t="str">
        <f aca="false">IFERROR(__xludf.dummyfunction("""COMPUTED_VALUE"""),"")</f>
        <v/>
      </c>
      <c r="J464" s="0" t="str">
        <f aca="false">IFERROR(__xludf.dummyfunction("""COMPUTED_VALUE"""),"")</f>
        <v/>
      </c>
      <c r="L464" s="0" t="str">
        <f aca="false">IFERROR(__xludf.dummyfunction("""COMPUTED_VALUE"""),"")</f>
        <v/>
      </c>
      <c r="N464" s="6" t="e">
        <f aca="false">SUM(L464-J464)</f>
        <v>#VALUE!</v>
      </c>
      <c r="P464" s="0" t="str">
        <f aca="false">IFERROR(__xludf.dummyfunction("""COMPUTED_VALUE"""),"")</f>
        <v/>
      </c>
      <c r="R464" s="0" t="str">
        <f aca="false">IFERROR(__xludf.dummyfunction("""COMPUTED_VALUE"""),"")</f>
        <v/>
      </c>
      <c r="T464" s="6" t="e">
        <f aca="false">SUM(R464-P464)</f>
        <v>#VALUE!</v>
      </c>
      <c r="V464" s="6" t="e">
        <f aca="false">SUM(N464-T464)</f>
        <v>#VALUE!</v>
      </c>
      <c r="X464" s="7"/>
    </row>
    <row r="465" customFormat="false" ht="13.8" hidden="false" customHeight="false" outlineLevel="0" collapsed="false">
      <c r="B465" s="0" t="str">
        <f aca="false">IFERROR(__xludf.dummyfunction("""COMPUTED_VALUE"""),"")</f>
        <v/>
      </c>
      <c r="D465" s="0" t="str">
        <f aca="false">IFERROR(__xludf.dummyfunction("""COMPUTED_VALUE"""),"")</f>
        <v/>
      </c>
      <c r="F465" s="0" t="str">
        <f aca="false">IFERROR(__xludf.dummyfunction("""COMPUTED_VALUE"""),"")</f>
        <v/>
      </c>
      <c r="H465" s="0" t="str">
        <f aca="false">IFERROR(__xludf.dummyfunction("""COMPUTED_VALUE"""),"")</f>
        <v/>
      </c>
      <c r="J465" s="0" t="str">
        <f aca="false">IFERROR(__xludf.dummyfunction("""COMPUTED_VALUE"""),"")</f>
        <v/>
      </c>
      <c r="L465" s="0" t="str">
        <f aca="false">IFERROR(__xludf.dummyfunction("""COMPUTED_VALUE"""),"")</f>
        <v/>
      </c>
      <c r="N465" s="6" t="e">
        <f aca="false">SUM(L465-J465)</f>
        <v>#VALUE!</v>
      </c>
      <c r="P465" s="0" t="str">
        <f aca="false">IFERROR(__xludf.dummyfunction("""COMPUTED_VALUE"""),"")</f>
        <v/>
      </c>
      <c r="R465" s="0" t="str">
        <f aca="false">IFERROR(__xludf.dummyfunction("""COMPUTED_VALUE"""),"")</f>
        <v/>
      </c>
      <c r="T465" s="6" t="e">
        <f aca="false">SUM(R465-P465)</f>
        <v>#VALUE!</v>
      </c>
      <c r="V465" s="6" t="e">
        <f aca="false">SUM(N465-T465)</f>
        <v>#VALUE!</v>
      </c>
      <c r="X465" s="7"/>
    </row>
    <row r="466" customFormat="false" ht="13.8" hidden="false" customHeight="false" outlineLevel="0" collapsed="false">
      <c r="B466" s="0" t="str">
        <f aca="false">IFERROR(__xludf.dummyfunction("""COMPUTED_VALUE"""),"")</f>
        <v/>
      </c>
      <c r="D466" s="0" t="str">
        <f aca="false">IFERROR(__xludf.dummyfunction("""COMPUTED_VALUE"""),"")</f>
        <v/>
      </c>
      <c r="F466" s="0" t="str">
        <f aca="false">IFERROR(__xludf.dummyfunction("""COMPUTED_VALUE"""),"")</f>
        <v/>
      </c>
      <c r="H466" s="0" t="str">
        <f aca="false">IFERROR(__xludf.dummyfunction("""COMPUTED_VALUE"""),"")</f>
        <v/>
      </c>
      <c r="J466" s="0" t="str">
        <f aca="false">IFERROR(__xludf.dummyfunction("""COMPUTED_VALUE"""),"")</f>
        <v/>
      </c>
      <c r="L466" s="0" t="str">
        <f aca="false">IFERROR(__xludf.dummyfunction("""COMPUTED_VALUE"""),"")</f>
        <v/>
      </c>
      <c r="N466" s="6" t="e">
        <f aca="false">SUM(L466-J466)</f>
        <v>#VALUE!</v>
      </c>
      <c r="P466" s="0" t="str">
        <f aca="false">IFERROR(__xludf.dummyfunction("""COMPUTED_VALUE"""),"")</f>
        <v/>
      </c>
      <c r="R466" s="0" t="str">
        <f aca="false">IFERROR(__xludf.dummyfunction("""COMPUTED_VALUE"""),"")</f>
        <v/>
      </c>
      <c r="T466" s="6" t="e">
        <f aca="false">SUM(R466-P466)</f>
        <v>#VALUE!</v>
      </c>
      <c r="V466" s="6" t="e">
        <f aca="false">SUM(N466-T466)</f>
        <v>#VALUE!</v>
      </c>
      <c r="X466" s="7"/>
    </row>
    <row r="467" customFormat="false" ht="13.8" hidden="false" customHeight="false" outlineLevel="0" collapsed="false">
      <c r="B467" s="0" t="str">
        <f aca="false">IFERROR(__xludf.dummyfunction("""COMPUTED_VALUE"""),"")</f>
        <v/>
      </c>
      <c r="D467" s="0" t="str">
        <f aca="false">IFERROR(__xludf.dummyfunction("""COMPUTED_VALUE"""),"")</f>
        <v/>
      </c>
      <c r="F467" s="0" t="str">
        <f aca="false">IFERROR(__xludf.dummyfunction("""COMPUTED_VALUE"""),"")</f>
        <v/>
      </c>
      <c r="H467" s="0" t="str">
        <f aca="false">IFERROR(__xludf.dummyfunction("""COMPUTED_VALUE"""),"")</f>
        <v/>
      </c>
      <c r="J467" s="0" t="str">
        <f aca="false">IFERROR(__xludf.dummyfunction("""COMPUTED_VALUE"""),"")</f>
        <v/>
      </c>
      <c r="L467" s="0" t="str">
        <f aca="false">IFERROR(__xludf.dummyfunction("""COMPUTED_VALUE"""),"")</f>
        <v/>
      </c>
      <c r="N467" s="6" t="e">
        <f aca="false">SUM(L467-J467)</f>
        <v>#VALUE!</v>
      </c>
      <c r="P467" s="0" t="str">
        <f aca="false">IFERROR(__xludf.dummyfunction("""COMPUTED_VALUE"""),"")</f>
        <v/>
      </c>
      <c r="R467" s="0" t="str">
        <f aca="false">IFERROR(__xludf.dummyfunction("""COMPUTED_VALUE"""),"")</f>
        <v/>
      </c>
      <c r="T467" s="6" t="e">
        <f aca="false">SUM(R467-P467)</f>
        <v>#VALUE!</v>
      </c>
      <c r="V467" s="6" t="e">
        <f aca="false">SUM(N467-T467)</f>
        <v>#VALUE!</v>
      </c>
      <c r="X467" s="7"/>
    </row>
    <row r="468" customFormat="false" ht="13.8" hidden="false" customHeight="false" outlineLevel="0" collapsed="false">
      <c r="B468" s="0" t="str">
        <f aca="false">IFERROR(__xludf.dummyfunction("""COMPUTED_VALUE"""),"")</f>
        <v/>
      </c>
      <c r="D468" s="0" t="str">
        <f aca="false">IFERROR(__xludf.dummyfunction("""COMPUTED_VALUE"""),"")</f>
        <v/>
      </c>
      <c r="F468" s="0" t="str">
        <f aca="false">IFERROR(__xludf.dummyfunction("""COMPUTED_VALUE"""),"")</f>
        <v/>
      </c>
      <c r="H468" s="0" t="str">
        <f aca="false">IFERROR(__xludf.dummyfunction("""COMPUTED_VALUE"""),"")</f>
        <v/>
      </c>
      <c r="J468" s="0" t="str">
        <f aca="false">IFERROR(__xludf.dummyfunction("""COMPUTED_VALUE"""),"")</f>
        <v/>
      </c>
      <c r="L468" s="0" t="str">
        <f aca="false">IFERROR(__xludf.dummyfunction("""COMPUTED_VALUE"""),"")</f>
        <v/>
      </c>
      <c r="N468" s="6" t="e">
        <f aca="false">SUM(L468-J468)</f>
        <v>#VALUE!</v>
      </c>
      <c r="P468" s="0" t="str">
        <f aca="false">IFERROR(__xludf.dummyfunction("""COMPUTED_VALUE"""),"")</f>
        <v/>
      </c>
      <c r="R468" s="0" t="str">
        <f aca="false">IFERROR(__xludf.dummyfunction("""COMPUTED_VALUE"""),"")</f>
        <v/>
      </c>
      <c r="T468" s="6" t="e">
        <f aca="false">SUM(R468-P468)</f>
        <v>#VALUE!</v>
      </c>
      <c r="V468" s="6" t="e">
        <f aca="false">SUM(N468-T468)</f>
        <v>#VALUE!</v>
      </c>
      <c r="X468" s="7"/>
    </row>
    <row r="469" customFormat="false" ht="13.8" hidden="false" customHeight="false" outlineLevel="0" collapsed="false">
      <c r="B469" s="0" t="str">
        <f aca="false">IFERROR(__xludf.dummyfunction("""COMPUTED_VALUE"""),"")</f>
        <v/>
      </c>
      <c r="D469" s="0" t="str">
        <f aca="false">IFERROR(__xludf.dummyfunction("""COMPUTED_VALUE"""),"")</f>
        <v/>
      </c>
      <c r="F469" s="0" t="str">
        <f aca="false">IFERROR(__xludf.dummyfunction("""COMPUTED_VALUE"""),"")</f>
        <v/>
      </c>
      <c r="H469" s="0" t="str">
        <f aca="false">IFERROR(__xludf.dummyfunction("""COMPUTED_VALUE"""),"")</f>
        <v/>
      </c>
      <c r="J469" s="0" t="str">
        <f aca="false">IFERROR(__xludf.dummyfunction("""COMPUTED_VALUE"""),"")</f>
        <v/>
      </c>
      <c r="L469" s="0" t="str">
        <f aca="false">IFERROR(__xludf.dummyfunction("""COMPUTED_VALUE"""),"")</f>
        <v/>
      </c>
      <c r="N469" s="6" t="e">
        <f aca="false">SUM(L469-J469)</f>
        <v>#VALUE!</v>
      </c>
      <c r="P469" s="0" t="str">
        <f aca="false">IFERROR(__xludf.dummyfunction("""COMPUTED_VALUE"""),"")</f>
        <v/>
      </c>
      <c r="R469" s="0" t="str">
        <f aca="false">IFERROR(__xludf.dummyfunction("""COMPUTED_VALUE"""),"")</f>
        <v/>
      </c>
      <c r="T469" s="6" t="e">
        <f aca="false">SUM(R469-P469)</f>
        <v>#VALUE!</v>
      </c>
      <c r="V469" s="6" t="e">
        <f aca="false">SUM(N469-T469)</f>
        <v>#VALUE!</v>
      </c>
      <c r="X469" s="7"/>
    </row>
    <row r="470" customFormat="false" ht="13.8" hidden="false" customHeight="false" outlineLevel="0" collapsed="false">
      <c r="B470" s="0" t="str">
        <f aca="false">IFERROR(__xludf.dummyfunction("""COMPUTED_VALUE"""),"")</f>
        <v/>
      </c>
      <c r="D470" s="0" t="str">
        <f aca="false">IFERROR(__xludf.dummyfunction("""COMPUTED_VALUE"""),"")</f>
        <v/>
      </c>
      <c r="F470" s="0" t="str">
        <f aca="false">IFERROR(__xludf.dummyfunction("""COMPUTED_VALUE"""),"")</f>
        <v/>
      </c>
      <c r="H470" s="0" t="str">
        <f aca="false">IFERROR(__xludf.dummyfunction("""COMPUTED_VALUE"""),"")</f>
        <v/>
      </c>
      <c r="J470" s="0" t="str">
        <f aca="false">IFERROR(__xludf.dummyfunction("""COMPUTED_VALUE"""),"")</f>
        <v/>
      </c>
      <c r="L470" s="0" t="str">
        <f aca="false">IFERROR(__xludf.dummyfunction("""COMPUTED_VALUE"""),"")</f>
        <v/>
      </c>
      <c r="N470" s="6" t="e">
        <f aca="false">SUM(L470-J470)</f>
        <v>#VALUE!</v>
      </c>
      <c r="P470" s="0" t="str">
        <f aca="false">IFERROR(__xludf.dummyfunction("""COMPUTED_VALUE"""),"")</f>
        <v/>
      </c>
      <c r="R470" s="0" t="str">
        <f aca="false">IFERROR(__xludf.dummyfunction("""COMPUTED_VALUE"""),"")</f>
        <v/>
      </c>
      <c r="T470" s="6" t="e">
        <f aca="false">SUM(R470-P470)</f>
        <v>#VALUE!</v>
      </c>
      <c r="V470" s="6" t="e">
        <f aca="false">SUM(N470-T470)</f>
        <v>#VALUE!</v>
      </c>
      <c r="X470" s="7"/>
    </row>
    <row r="471" customFormat="false" ht="13.8" hidden="false" customHeight="false" outlineLevel="0" collapsed="false">
      <c r="B471" s="0" t="str">
        <f aca="false">IFERROR(__xludf.dummyfunction("""COMPUTED_VALUE"""),"")</f>
        <v/>
      </c>
      <c r="D471" s="0" t="str">
        <f aca="false">IFERROR(__xludf.dummyfunction("""COMPUTED_VALUE"""),"")</f>
        <v/>
      </c>
      <c r="F471" s="0" t="str">
        <f aca="false">IFERROR(__xludf.dummyfunction("""COMPUTED_VALUE"""),"")</f>
        <v/>
      </c>
      <c r="H471" s="0" t="str">
        <f aca="false">IFERROR(__xludf.dummyfunction("""COMPUTED_VALUE"""),"")</f>
        <v/>
      </c>
      <c r="J471" s="0" t="str">
        <f aca="false">IFERROR(__xludf.dummyfunction("""COMPUTED_VALUE"""),"")</f>
        <v/>
      </c>
      <c r="L471" s="0" t="str">
        <f aca="false">IFERROR(__xludf.dummyfunction("""COMPUTED_VALUE"""),"")</f>
        <v/>
      </c>
      <c r="N471" s="6" t="e">
        <f aca="false">SUM(L471-J471)</f>
        <v>#VALUE!</v>
      </c>
      <c r="P471" s="0" t="str">
        <f aca="false">IFERROR(__xludf.dummyfunction("""COMPUTED_VALUE"""),"")</f>
        <v/>
      </c>
      <c r="R471" s="0" t="str">
        <f aca="false">IFERROR(__xludf.dummyfunction("""COMPUTED_VALUE"""),"")</f>
        <v/>
      </c>
      <c r="T471" s="6" t="e">
        <f aca="false">SUM(R471-P471)</f>
        <v>#VALUE!</v>
      </c>
      <c r="V471" s="6" t="e">
        <f aca="false">SUM(N471-T471)</f>
        <v>#VALUE!</v>
      </c>
      <c r="X471" s="7"/>
    </row>
    <row r="472" customFormat="false" ht="13.8" hidden="false" customHeight="false" outlineLevel="0" collapsed="false">
      <c r="B472" s="0" t="str">
        <f aca="false">IFERROR(__xludf.dummyfunction("""COMPUTED_VALUE"""),"")</f>
        <v/>
      </c>
      <c r="D472" s="0" t="str">
        <f aca="false">IFERROR(__xludf.dummyfunction("""COMPUTED_VALUE"""),"")</f>
        <v/>
      </c>
      <c r="F472" s="0" t="str">
        <f aca="false">IFERROR(__xludf.dummyfunction("""COMPUTED_VALUE"""),"")</f>
        <v/>
      </c>
      <c r="H472" s="0" t="str">
        <f aca="false">IFERROR(__xludf.dummyfunction("""COMPUTED_VALUE"""),"")</f>
        <v/>
      </c>
      <c r="J472" s="0" t="str">
        <f aca="false">IFERROR(__xludf.dummyfunction("""COMPUTED_VALUE"""),"")</f>
        <v/>
      </c>
      <c r="L472" s="0" t="str">
        <f aca="false">IFERROR(__xludf.dummyfunction("""COMPUTED_VALUE"""),"")</f>
        <v/>
      </c>
      <c r="N472" s="6" t="e">
        <f aca="false">SUM(L472-J472)</f>
        <v>#VALUE!</v>
      </c>
      <c r="P472" s="0" t="str">
        <f aca="false">IFERROR(__xludf.dummyfunction("""COMPUTED_VALUE"""),"")</f>
        <v/>
      </c>
      <c r="R472" s="0" t="str">
        <f aca="false">IFERROR(__xludf.dummyfunction("""COMPUTED_VALUE"""),"")</f>
        <v/>
      </c>
      <c r="T472" s="6" t="e">
        <f aca="false">SUM(R472-P472)</f>
        <v>#VALUE!</v>
      </c>
      <c r="V472" s="6" t="e">
        <f aca="false">SUM(N472-T472)</f>
        <v>#VALUE!</v>
      </c>
      <c r="X472" s="7"/>
    </row>
    <row r="473" customFormat="false" ht="13.8" hidden="false" customHeight="false" outlineLevel="0" collapsed="false">
      <c r="B473" s="0" t="str">
        <f aca="false">IFERROR(__xludf.dummyfunction("""COMPUTED_VALUE"""),"")</f>
        <v/>
      </c>
      <c r="D473" s="0" t="str">
        <f aca="false">IFERROR(__xludf.dummyfunction("""COMPUTED_VALUE"""),"")</f>
        <v/>
      </c>
      <c r="F473" s="0" t="str">
        <f aca="false">IFERROR(__xludf.dummyfunction("""COMPUTED_VALUE"""),"")</f>
        <v/>
      </c>
      <c r="H473" s="0" t="str">
        <f aca="false">IFERROR(__xludf.dummyfunction("""COMPUTED_VALUE"""),"")</f>
        <v/>
      </c>
      <c r="J473" s="0" t="str">
        <f aca="false">IFERROR(__xludf.dummyfunction("""COMPUTED_VALUE"""),"")</f>
        <v/>
      </c>
      <c r="L473" s="0" t="str">
        <f aca="false">IFERROR(__xludf.dummyfunction("""COMPUTED_VALUE"""),"")</f>
        <v/>
      </c>
      <c r="N473" s="6" t="e">
        <f aca="false">SUM(L473-J473)</f>
        <v>#VALUE!</v>
      </c>
      <c r="P473" s="0" t="str">
        <f aca="false">IFERROR(__xludf.dummyfunction("""COMPUTED_VALUE"""),"")</f>
        <v/>
      </c>
      <c r="R473" s="0" t="str">
        <f aca="false">IFERROR(__xludf.dummyfunction("""COMPUTED_VALUE"""),"")</f>
        <v/>
      </c>
      <c r="T473" s="6" t="e">
        <f aca="false">SUM(R473-P473)</f>
        <v>#VALUE!</v>
      </c>
      <c r="V473" s="6" t="e">
        <f aca="false">SUM(N473-T473)</f>
        <v>#VALUE!</v>
      </c>
      <c r="X473" s="7"/>
    </row>
    <row r="474" customFormat="false" ht="13.8" hidden="false" customHeight="false" outlineLevel="0" collapsed="false">
      <c r="B474" s="0" t="str">
        <f aca="false">IFERROR(__xludf.dummyfunction("""COMPUTED_VALUE"""),"")</f>
        <v/>
      </c>
      <c r="D474" s="0" t="str">
        <f aca="false">IFERROR(__xludf.dummyfunction("""COMPUTED_VALUE"""),"")</f>
        <v/>
      </c>
      <c r="F474" s="0" t="str">
        <f aca="false">IFERROR(__xludf.dummyfunction("""COMPUTED_VALUE"""),"")</f>
        <v/>
      </c>
      <c r="H474" s="0" t="str">
        <f aca="false">IFERROR(__xludf.dummyfunction("""COMPUTED_VALUE"""),"")</f>
        <v/>
      </c>
      <c r="J474" s="0" t="str">
        <f aca="false">IFERROR(__xludf.dummyfunction("""COMPUTED_VALUE"""),"")</f>
        <v/>
      </c>
      <c r="L474" s="0" t="str">
        <f aca="false">IFERROR(__xludf.dummyfunction("""COMPUTED_VALUE"""),"")</f>
        <v/>
      </c>
      <c r="N474" s="6" t="e">
        <f aca="false">SUM(L474-J474)</f>
        <v>#VALUE!</v>
      </c>
      <c r="P474" s="0" t="str">
        <f aca="false">IFERROR(__xludf.dummyfunction("""COMPUTED_VALUE"""),"")</f>
        <v/>
      </c>
      <c r="R474" s="0" t="str">
        <f aca="false">IFERROR(__xludf.dummyfunction("""COMPUTED_VALUE"""),"")</f>
        <v/>
      </c>
      <c r="T474" s="6" t="e">
        <f aca="false">SUM(R474-P474)</f>
        <v>#VALUE!</v>
      </c>
      <c r="V474" s="6" t="e">
        <f aca="false">SUM(N474-T474)</f>
        <v>#VALUE!</v>
      </c>
      <c r="X474" s="7"/>
    </row>
    <row r="475" customFormat="false" ht="13.8" hidden="false" customHeight="false" outlineLevel="0" collapsed="false">
      <c r="B475" s="0" t="str">
        <f aca="false">IFERROR(__xludf.dummyfunction("""COMPUTED_VALUE"""),"")</f>
        <v/>
      </c>
      <c r="D475" s="0" t="str">
        <f aca="false">IFERROR(__xludf.dummyfunction("""COMPUTED_VALUE"""),"")</f>
        <v/>
      </c>
      <c r="F475" s="0" t="str">
        <f aca="false">IFERROR(__xludf.dummyfunction("""COMPUTED_VALUE"""),"")</f>
        <v/>
      </c>
      <c r="H475" s="0" t="str">
        <f aca="false">IFERROR(__xludf.dummyfunction("""COMPUTED_VALUE"""),"")</f>
        <v/>
      </c>
      <c r="J475" s="0" t="str">
        <f aca="false">IFERROR(__xludf.dummyfunction("""COMPUTED_VALUE"""),"")</f>
        <v/>
      </c>
      <c r="L475" s="0" t="str">
        <f aca="false">IFERROR(__xludf.dummyfunction("""COMPUTED_VALUE"""),"")</f>
        <v/>
      </c>
      <c r="N475" s="6" t="e">
        <f aca="false">SUM(L475-J475)</f>
        <v>#VALUE!</v>
      </c>
      <c r="P475" s="0" t="str">
        <f aca="false">IFERROR(__xludf.dummyfunction("""COMPUTED_VALUE"""),"")</f>
        <v/>
      </c>
      <c r="R475" s="0" t="str">
        <f aca="false">IFERROR(__xludf.dummyfunction("""COMPUTED_VALUE"""),"")</f>
        <v/>
      </c>
      <c r="T475" s="6" t="e">
        <f aca="false">SUM(R475-P475)</f>
        <v>#VALUE!</v>
      </c>
      <c r="V475" s="6" t="e">
        <f aca="false">SUM(N475-T475)</f>
        <v>#VALUE!</v>
      </c>
      <c r="X475" s="7"/>
    </row>
    <row r="476" customFormat="false" ht="13.8" hidden="false" customHeight="false" outlineLevel="0" collapsed="false">
      <c r="B476" s="0" t="str">
        <f aca="false">IFERROR(__xludf.dummyfunction("""COMPUTED_VALUE"""),"")</f>
        <v/>
      </c>
      <c r="D476" s="0" t="str">
        <f aca="false">IFERROR(__xludf.dummyfunction("""COMPUTED_VALUE"""),"")</f>
        <v/>
      </c>
      <c r="F476" s="0" t="str">
        <f aca="false">IFERROR(__xludf.dummyfunction("""COMPUTED_VALUE"""),"")</f>
        <v/>
      </c>
      <c r="H476" s="0" t="str">
        <f aca="false">IFERROR(__xludf.dummyfunction("""COMPUTED_VALUE"""),"")</f>
        <v/>
      </c>
      <c r="J476" s="0" t="str">
        <f aca="false">IFERROR(__xludf.dummyfunction("""COMPUTED_VALUE"""),"")</f>
        <v/>
      </c>
      <c r="L476" s="0" t="str">
        <f aca="false">IFERROR(__xludf.dummyfunction("""COMPUTED_VALUE"""),"")</f>
        <v/>
      </c>
      <c r="N476" s="6" t="e">
        <f aca="false">SUM(L476-J476)</f>
        <v>#VALUE!</v>
      </c>
      <c r="P476" s="0" t="str">
        <f aca="false">IFERROR(__xludf.dummyfunction("""COMPUTED_VALUE"""),"")</f>
        <v/>
      </c>
      <c r="R476" s="0" t="str">
        <f aca="false">IFERROR(__xludf.dummyfunction("""COMPUTED_VALUE"""),"")</f>
        <v/>
      </c>
      <c r="T476" s="6" t="e">
        <f aca="false">SUM(R476-P476)</f>
        <v>#VALUE!</v>
      </c>
      <c r="V476" s="6" t="e">
        <f aca="false">SUM(N476-T476)</f>
        <v>#VALUE!</v>
      </c>
      <c r="X476" s="7"/>
    </row>
    <row r="477" customFormat="false" ht="13.8" hidden="false" customHeight="false" outlineLevel="0" collapsed="false">
      <c r="B477" s="0" t="str">
        <f aca="false">IFERROR(__xludf.dummyfunction("""COMPUTED_VALUE"""),"")</f>
        <v/>
      </c>
      <c r="D477" s="0" t="str">
        <f aca="false">IFERROR(__xludf.dummyfunction("""COMPUTED_VALUE"""),"")</f>
        <v/>
      </c>
      <c r="F477" s="0" t="str">
        <f aca="false">IFERROR(__xludf.dummyfunction("""COMPUTED_VALUE"""),"")</f>
        <v/>
      </c>
      <c r="H477" s="0" t="str">
        <f aca="false">IFERROR(__xludf.dummyfunction("""COMPUTED_VALUE"""),"")</f>
        <v/>
      </c>
      <c r="J477" s="0" t="str">
        <f aca="false">IFERROR(__xludf.dummyfunction("""COMPUTED_VALUE"""),"")</f>
        <v/>
      </c>
      <c r="L477" s="0" t="str">
        <f aca="false">IFERROR(__xludf.dummyfunction("""COMPUTED_VALUE"""),"")</f>
        <v/>
      </c>
      <c r="N477" s="6" t="e">
        <f aca="false">SUM(L477-J477)</f>
        <v>#VALUE!</v>
      </c>
      <c r="P477" s="0" t="str">
        <f aca="false">IFERROR(__xludf.dummyfunction("""COMPUTED_VALUE"""),"")</f>
        <v/>
      </c>
      <c r="R477" s="0" t="str">
        <f aca="false">IFERROR(__xludf.dummyfunction("""COMPUTED_VALUE"""),"")</f>
        <v/>
      </c>
      <c r="T477" s="6" t="e">
        <f aca="false">SUM(R477-P477)</f>
        <v>#VALUE!</v>
      </c>
      <c r="V477" s="6" t="e">
        <f aca="false">SUM(N477-T477)</f>
        <v>#VALUE!</v>
      </c>
      <c r="X477" s="7"/>
    </row>
    <row r="478" customFormat="false" ht="13.8" hidden="false" customHeight="false" outlineLevel="0" collapsed="false">
      <c r="B478" s="0" t="str">
        <f aca="false">IFERROR(__xludf.dummyfunction("""COMPUTED_VALUE"""),"")</f>
        <v/>
      </c>
      <c r="D478" s="0" t="str">
        <f aca="false">IFERROR(__xludf.dummyfunction("""COMPUTED_VALUE"""),"")</f>
        <v/>
      </c>
      <c r="F478" s="0" t="str">
        <f aca="false">IFERROR(__xludf.dummyfunction("""COMPUTED_VALUE"""),"")</f>
        <v/>
      </c>
      <c r="H478" s="0" t="str">
        <f aca="false">IFERROR(__xludf.dummyfunction("""COMPUTED_VALUE"""),"")</f>
        <v/>
      </c>
      <c r="J478" s="0" t="str">
        <f aca="false">IFERROR(__xludf.dummyfunction("""COMPUTED_VALUE"""),"")</f>
        <v/>
      </c>
      <c r="L478" s="0" t="str">
        <f aca="false">IFERROR(__xludf.dummyfunction("""COMPUTED_VALUE"""),"")</f>
        <v/>
      </c>
      <c r="N478" s="6" t="e">
        <f aca="false">SUM(L478-J478)</f>
        <v>#VALUE!</v>
      </c>
      <c r="P478" s="0" t="str">
        <f aca="false">IFERROR(__xludf.dummyfunction("""COMPUTED_VALUE"""),"")</f>
        <v/>
      </c>
      <c r="R478" s="0" t="str">
        <f aca="false">IFERROR(__xludf.dummyfunction("""COMPUTED_VALUE"""),"")</f>
        <v/>
      </c>
      <c r="T478" s="6" t="e">
        <f aca="false">SUM(R478-P478)</f>
        <v>#VALUE!</v>
      </c>
      <c r="V478" s="6" t="e">
        <f aca="false">SUM(N478-T478)</f>
        <v>#VALUE!</v>
      </c>
      <c r="X478" s="7"/>
    </row>
    <row r="479" customFormat="false" ht="13.8" hidden="false" customHeight="false" outlineLevel="0" collapsed="false">
      <c r="B479" s="0" t="str">
        <f aca="false">IFERROR(__xludf.dummyfunction("""COMPUTED_VALUE"""),"")</f>
        <v/>
      </c>
      <c r="D479" s="0" t="str">
        <f aca="false">IFERROR(__xludf.dummyfunction("""COMPUTED_VALUE"""),"")</f>
        <v/>
      </c>
      <c r="F479" s="0" t="str">
        <f aca="false">IFERROR(__xludf.dummyfunction("""COMPUTED_VALUE"""),"")</f>
        <v/>
      </c>
      <c r="H479" s="0" t="str">
        <f aca="false">IFERROR(__xludf.dummyfunction("""COMPUTED_VALUE"""),"")</f>
        <v/>
      </c>
      <c r="J479" s="0" t="str">
        <f aca="false">IFERROR(__xludf.dummyfunction("""COMPUTED_VALUE"""),"")</f>
        <v/>
      </c>
      <c r="L479" s="0" t="str">
        <f aca="false">IFERROR(__xludf.dummyfunction("""COMPUTED_VALUE"""),"")</f>
        <v/>
      </c>
      <c r="N479" s="6" t="e">
        <f aca="false">SUM(L479-J479)</f>
        <v>#VALUE!</v>
      </c>
      <c r="P479" s="0" t="str">
        <f aca="false">IFERROR(__xludf.dummyfunction("""COMPUTED_VALUE"""),"")</f>
        <v/>
      </c>
      <c r="R479" s="0" t="str">
        <f aca="false">IFERROR(__xludf.dummyfunction("""COMPUTED_VALUE"""),"")</f>
        <v/>
      </c>
      <c r="T479" s="6" t="e">
        <f aca="false">SUM(R479-P479)</f>
        <v>#VALUE!</v>
      </c>
      <c r="V479" s="6" t="e">
        <f aca="false">SUM(N479-T479)</f>
        <v>#VALUE!</v>
      </c>
      <c r="X479" s="7"/>
    </row>
    <row r="480" customFormat="false" ht="13.8" hidden="false" customHeight="false" outlineLevel="0" collapsed="false">
      <c r="B480" s="0" t="str">
        <f aca="false">IFERROR(__xludf.dummyfunction("""COMPUTED_VALUE"""),"")</f>
        <v/>
      </c>
      <c r="D480" s="0" t="str">
        <f aca="false">IFERROR(__xludf.dummyfunction("""COMPUTED_VALUE"""),"")</f>
        <v/>
      </c>
      <c r="F480" s="0" t="str">
        <f aca="false">IFERROR(__xludf.dummyfunction("""COMPUTED_VALUE"""),"")</f>
        <v/>
      </c>
      <c r="H480" s="0" t="str">
        <f aca="false">IFERROR(__xludf.dummyfunction("""COMPUTED_VALUE"""),"")</f>
        <v/>
      </c>
      <c r="J480" s="0" t="str">
        <f aca="false">IFERROR(__xludf.dummyfunction("""COMPUTED_VALUE"""),"")</f>
        <v/>
      </c>
      <c r="L480" s="0" t="str">
        <f aca="false">IFERROR(__xludf.dummyfunction("""COMPUTED_VALUE"""),"")</f>
        <v/>
      </c>
      <c r="N480" s="6" t="e">
        <f aca="false">SUM(L480-J480)</f>
        <v>#VALUE!</v>
      </c>
      <c r="P480" s="0" t="str">
        <f aca="false">IFERROR(__xludf.dummyfunction("""COMPUTED_VALUE"""),"")</f>
        <v/>
      </c>
      <c r="R480" s="0" t="str">
        <f aca="false">IFERROR(__xludf.dummyfunction("""COMPUTED_VALUE"""),"")</f>
        <v/>
      </c>
      <c r="T480" s="6" t="e">
        <f aca="false">SUM(R480-P480)</f>
        <v>#VALUE!</v>
      </c>
      <c r="V480" s="6" t="e">
        <f aca="false">SUM(N480-T480)</f>
        <v>#VALUE!</v>
      </c>
      <c r="X480" s="7"/>
    </row>
    <row r="481" customFormat="false" ht="13.8" hidden="false" customHeight="false" outlineLevel="0" collapsed="false">
      <c r="B481" s="0" t="str">
        <f aca="false">IFERROR(__xludf.dummyfunction("""COMPUTED_VALUE"""),"")</f>
        <v/>
      </c>
      <c r="D481" s="0" t="str">
        <f aca="false">IFERROR(__xludf.dummyfunction("""COMPUTED_VALUE"""),"")</f>
        <v/>
      </c>
      <c r="F481" s="0" t="str">
        <f aca="false">IFERROR(__xludf.dummyfunction("""COMPUTED_VALUE"""),"")</f>
        <v/>
      </c>
      <c r="H481" s="0" t="str">
        <f aca="false">IFERROR(__xludf.dummyfunction("""COMPUTED_VALUE"""),"")</f>
        <v/>
      </c>
      <c r="J481" s="0" t="str">
        <f aca="false">IFERROR(__xludf.dummyfunction("""COMPUTED_VALUE"""),"")</f>
        <v/>
      </c>
      <c r="L481" s="0" t="str">
        <f aca="false">IFERROR(__xludf.dummyfunction("""COMPUTED_VALUE"""),"")</f>
        <v/>
      </c>
      <c r="N481" s="6" t="e">
        <f aca="false">SUM(L481-J481)</f>
        <v>#VALUE!</v>
      </c>
      <c r="P481" s="0" t="str">
        <f aca="false">IFERROR(__xludf.dummyfunction("""COMPUTED_VALUE"""),"")</f>
        <v/>
      </c>
      <c r="R481" s="0" t="str">
        <f aca="false">IFERROR(__xludf.dummyfunction("""COMPUTED_VALUE"""),"")</f>
        <v/>
      </c>
      <c r="T481" s="6" t="e">
        <f aca="false">SUM(R481-P481)</f>
        <v>#VALUE!</v>
      </c>
      <c r="V481" s="6" t="e">
        <f aca="false">SUM(N481-T481)</f>
        <v>#VALUE!</v>
      </c>
      <c r="X481" s="7"/>
    </row>
    <row r="482" customFormat="false" ht="13.8" hidden="false" customHeight="false" outlineLevel="0" collapsed="false">
      <c r="B482" s="0" t="str">
        <f aca="false">IFERROR(__xludf.dummyfunction("""COMPUTED_VALUE"""),"")</f>
        <v/>
      </c>
      <c r="D482" s="0" t="str">
        <f aca="false">IFERROR(__xludf.dummyfunction("""COMPUTED_VALUE"""),"")</f>
        <v/>
      </c>
      <c r="F482" s="0" t="str">
        <f aca="false">IFERROR(__xludf.dummyfunction("""COMPUTED_VALUE"""),"")</f>
        <v/>
      </c>
      <c r="H482" s="0" t="str">
        <f aca="false">IFERROR(__xludf.dummyfunction("""COMPUTED_VALUE"""),"")</f>
        <v/>
      </c>
      <c r="J482" s="0" t="str">
        <f aca="false">IFERROR(__xludf.dummyfunction("""COMPUTED_VALUE"""),"")</f>
        <v/>
      </c>
      <c r="L482" s="0" t="str">
        <f aca="false">IFERROR(__xludf.dummyfunction("""COMPUTED_VALUE"""),"")</f>
        <v/>
      </c>
      <c r="N482" s="6" t="e">
        <f aca="false">SUM(L482-J482)</f>
        <v>#VALUE!</v>
      </c>
      <c r="P482" s="0" t="str">
        <f aca="false">IFERROR(__xludf.dummyfunction("""COMPUTED_VALUE"""),"")</f>
        <v/>
      </c>
      <c r="R482" s="0" t="str">
        <f aca="false">IFERROR(__xludf.dummyfunction("""COMPUTED_VALUE"""),"")</f>
        <v/>
      </c>
      <c r="T482" s="6" t="e">
        <f aca="false">SUM(R482-P482)</f>
        <v>#VALUE!</v>
      </c>
      <c r="V482" s="6" t="e">
        <f aca="false">SUM(N482-T482)</f>
        <v>#VALUE!</v>
      </c>
      <c r="X482" s="7"/>
    </row>
    <row r="483" customFormat="false" ht="13.8" hidden="false" customHeight="false" outlineLevel="0" collapsed="false">
      <c r="B483" s="0" t="str">
        <f aca="false">IFERROR(__xludf.dummyfunction("""COMPUTED_VALUE"""),"")</f>
        <v/>
      </c>
      <c r="D483" s="0" t="str">
        <f aca="false">IFERROR(__xludf.dummyfunction("""COMPUTED_VALUE"""),"")</f>
        <v/>
      </c>
      <c r="F483" s="0" t="str">
        <f aca="false">IFERROR(__xludf.dummyfunction("""COMPUTED_VALUE"""),"")</f>
        <v/>
      </c>
      <c r="H483" s="0" t="str">
        <f aca="false">IFERROR(__xludf.dummyfunction("""COMPUTED_VALUE"""),"")</f>
        <v/>
      </c>
      <c r="J483" s="0" t="str">
        <f aca="false">IFERROR(__xludf.dummyfunction("""COMPUTED_VALUE"""),"")</f>
        <v/>
      </c>
      <c r="L483" s="0" t="str">
        <f aca="false">IFERROR(__xludf.dummyfunction("""COMPUTED_VALUE"""),"")</f>
        <v/>
      </c>
      <c r="N483" s="6" t="e">
        <f aca="false">SUM(L483-J483)</f>
        <v>#VALUE!</v>
      </c>
      <c r="P483" s="0" t="str">
        <f aca="false">IFERROR(__xludf.dummyfunction("""COMPUTED_VALUE"""),"")</f>
        <v/>
      </c>
      <c r="R483" s="0" t="str">
        <f aca="false">IFERROR(__xludf.dummyfunction("""COMPUTED_VALUE"""),"")</f>
        <v/>
      </c>
      <c r="T483" s="6" t="e">
        <f aca="false">SUM(R483-P483)</f>
        <v>#VALUE!</v>
      </c>
      <c r="V483" s="6" t="e">
        <f aca="false">SUM(N483-T483)</f>
        <v>#VALUE!</v>
      </c>
      <c r="X483" s="7"/>
    </row>
    <row r="484" customFormat="false" ht="13.8" hidden="false" customHeight="false" outlineLevel="0" collapsed="false">
      <c r="B484" s="0" t="str">
        <f aca="false">IFERROR(__xludf.dummyfunction("""COMPUTED_VALUE"""),"")</f>
        <v/>
      </c>
      <c r="D484" s="0" t="str">
        <f aca="false">IFERROR(__xludf.dummyfunction("""COMPUTED_VALUE"""),"")</f>
        <v/>
      </c>
      <c r="F484" s="0" t="str">
        <f aca="false">IFERROR(__xludf.dummyfunction("""COMPUTED_VALUE"""),"")</f>
        <v/>
      </c>
      <c r="H484" s="0" t="str">
        <f aca="false">IFERROR(__xludf.dummyfunction("""COMPUTED_VALUE"""),"")</f>
        <v/>
      </c>
      <c r="J484" s="0" t="str">
        <f aca="false">IFERROR(__xludf.dummyfunction("""COMPUTED_VALUE"""),"")</f>
        <v/>
      </c>
      <c r="L484" s="0" t="str">
        <f aca="false">IFERROR(__xludf.dummyfunction("""COMPUTED_VALUE"""),"")</f>
        <v/>
      </c>
      <c r="N484" s="6" t="e">
        <f aca="false">SUM(L484-J484)</f>
        <v>#VALUE!</v>
      </c>
      <c r="P484" s="0" t="str">
        <f aca="false">IFERROR(__xludf.dummyfunction("""COMPUTED_VALUE"""),"")</f>
        <v/>
      </c>
      <c r="R484" s="0" t="str">
        <f aca="false">IFERROR(__xludf.dummyfunction("""COMPUTED_VALUE"""),"")</f>
        <v/>
      </c>
      <c r="T484" s="6" t="e">
        <f aca="false">SUM(R484-P484)</f>
        <v>#VALUE!</v>
      </c>
      <c r="V484" s="6" t="e">
        <f aca="false">SUM(N484-T484)</f>
        <v>#VALUE!</v>
      </c>
      <c r="X484" s="7"/>
    </row>
    <row r="485" customFormat="false" ht="13.8" hidden="false" customHeight="false" outlineLevel="0" collapsed="false">
      <c r="B485" s="0" t="str">
        <f aca="false">IFERROR(__xludf.dummyfunction("""COMPUTED_VALUE"""),"")</f>
        <v/>
      </c>
      <c r="D485" s="0" t="str">
        <f aca="false">IFERROR(__xludf.dummyfunction("""COMPUTED_VALUE"""),"")</f>
        <v/>
      </c>
      <c r="F485" s="0" t="str">
        <f aca="false">IFERROR(__xludf.dummyfunction("""COMPUTED_VALUE"""),"")</f>
        <v/>
      </c>
      <c r="H485" s="0" t="str">
        <f aca="false">IFERROR(__xludf.dummyfunction("""COMPUTED_VALUE"""),"")</f>
        <v/>
      </c>
      <c r="J485" s="0" t="str">
        <f aca="false">IFERROR(__xludf.dummyfunction("""COMPUTED_VALUE"""),"")</f>
        <v/>
      </c>
      <c r="L485" s="0" t="str">
        <f aca="false">IFERROR(__xludf.dummyfunction("""COMPUTED_VALUE"""),"")</f>
        <v/>
      </c>
      <c r="N485" s="6" t="e">
        <f aca="false">SUM(L485-J485)</f>
        <v>#VALUE!</v>
      </c>
      <c r="P485" s="0" t="str">
        <f aca="false">IFERROR(__xludf.dummyfunction("""COMPUTED_VALUE"""),"")</f>
        <v/>
      </c>
      <c r="R485" s="0" t="str">
        <f aca="false">IFERROR(__xludf.dummyfunction("""COMPUTED_VALUE"""),"")</f>
        <v/>
      </c>
      <c r="T485" s="6" t="e">
        <f aca="false">SUM(R485-P485)</f>
        <v>#VALUE!</v>
      </c>
      <c r="V485" s="6" t="e">
        <f aca="false">SUM(N485-T485)</f>
        <v>#VALUE!</v>
      </c>
      <c r="X485" s="7"/>
    </row>
    <row r="486" customFormat="false" ht="13.8" hidden="false" customHeight="false" outlineLevel="0" collapsed="false">
      <c r="B486" s="0" t="str">
        <f aca="false">IFERROR(__xludf.dummyfunction("""COMPUTED_VALUE"""),"")</f>
        <v/>
      </c>
      <c r="D486" s="0" t="str">
        <f aca="false">IFERROR(__xludf.dummyfunction("""COMPUTED_VALUE"""),"")</f>
        <v/>
      </c>
      <c r="F486" s="0" t="str">
        <f aca="false">IFERROR(__xludf.dummyfunction("""COMPUTED_VALUE"""),"")</f>
        <v/>
      </c>
      <c r="H486" s="0" t="str">
        <f aca="false">IFERROR(__xludf.dummyfunction("""COMPUTED_VALUE"""),"")</f>
        <v/>
      </c>
      <c r="J486" s="0" t="str">
        <f aca="false">IFERROR(__xludf.dummyfunction("""COMPUTED_VALUE"""),"")</f>
        <v/>
      </c>
      <c r="L486" s="0" t="str">
        <f aca="false">IFERROR(__xludf.dummyfunction("""COMPUTED_VALUE"""),"")</f>
        <v/>
      </c>
      <c r="N486" s="6" t="e">
        <f aca="false">SUM(L486-J486)</f>
        <v>#VALUE!</v>
      </c>
      <c r="P486" s="0" t="str">
        <f aca="false">IFERROR(__xludf.dummyfunction("""COMPUTED_VALUE"""),"")</f>
        <v/>
      </c>
      <c r="R486" s="0" t="str">
        <f aca="false">IFERROR(__xludf.dummyfunction("""COMPUTED_VALUE"""),"")</f>
        <v/>
      </c>
      <c r="T486" s="6" t="e">
        <f aca="false">SUM(R486-P486)</f>
        <v>#VALUE!</v>
      </c>
      <c r="V486" s="6" t="e">
        <f aca="false">SUM(N486-T486)</f>
        <v>#VALUE!</v>
      </c>
      <c r="X486" s="7"/>
    </row>
    <row r="487" customFormat="false" ht="13.8" hidden="false" customHeight="false" outlineLevel="0" collapsed="false">
      <c r="B487" s="0" t="str">
        <f aca="false">IFERROR(__xludf.dummyfunction("""COMPUTED_VALUE"""),"")</f>
        <v/>
      </c>
      <c r="D487" s="0" t="str">
        <f aca="false">IFERROR(__xludf.dummyfunction("""COMPUTED_VALUE"""),"")</f>
        <v/>
      </c>
      <c r="F487" s="0" t="str">
        <f aca="false">IFERROR(__xludf.dummyfunction("""COMPUTED_VALUE"""),"")</f>
        <v/>
      </c>
      <c r="H487" s="0" t="str">
        <f aca="false">IFERROR(__xludf.dummyfunction("""COMPUTED_VALUE"""),"")</f>
        <v/>
      </c>
      <c r="J487" s="0" t="str">
        <f aca="false">IFERROR(__xludf.dummyfunction("""COMPUTED_VALUE"""),"")</f>
        <v/>
      </c>
      <c r="L487" s="0" t="str">
        <f aca="false">IFERROR(__xludf.dummyfunction("""COMPUTED_VALUE"""),"")</f>
        <v/>
      </c>
      <c r="N487" s="6" t="e">
        <f aca="false">SUM(L487-J487)</f>
        <v>#VALUE!</v>
      </c>
      <c r="P487" s="0" t="str">
        <f aca="false">IFERROR(__xludf.dummyfunction("""COMPUTED_VALUE"""),"")</f>
        <v/>
      </c>
      <c r="R487" s="0" t="str">
        <f aca="false">IFERROR(__xludf.dummyfunction("""COMPUTED_VALUE"""),"")</f>
        <v/>
      </c>
      <c r="T487" s="6" t="e">
        <f aca="false">SUM(R487-P487)</f>
        <v>#VALUE!</v>
      </c>
      <c r="V487" s="6" t="e">
        <f aca="false">SUM(N487-T487)</f>
        <v>#VALUE!</v>
      </c>
      <c r="X487" s="7"/>
    </row>
    <row r="488" customFormat="false" ht="13.8" hidden="false" customHeight="false" outlineLevel="0" collapsed="false">
      <c r="B488" s="0" t="str">
        <f aca="false">IFERROR(__xludf.dummyfunction("""COMPUTED_VALUE"""),"")</f>
        <v/>
      </c>
      <c r="D488" s="0" t="str">
        <f aca="false">IFERROR(__xludf.dummyfunction("""COMPUTED_VALUE"""),"")</f>
        <v/>
      </c>
      <c r="F488" s="0" t="str">
        <f aca="false">IFERROR(__xludf.dummyfunction("""COMPUTED_VALUE"""),"")</f>
        <v/>
      </c>
      <c r="H488" s="0" t="str">
        <f aca="false">IFERROR(__xludf.dummyfunction("""COMPUTED_VALUE"""),"")</f>
        <v/>
      </c>
      <c r="J488" s="0" t="str">
        <f aca="false">IFERROR(__xludf.dummyfunction("""COMPUTED_VALUE"""),"")</f>
        <v/>
      </c>
      <c r="L488" s="0" t="str">
        <f aca="false">IFERROR(__xludf.dummyfunction("""COMPUTED_VALUE"""),"")</f>
        <v/>
      </c>
      <c r="N488" s="6" t="e">
        <f aca="false">SUM(L488-J488)</f>
        <v>#VALUE!</v>
      </c>
      <c r="P488" s="0" t="str">
        <f aca="false">IFERROR(__xludf.dummyfunction("""COMPUTED_VALUE"""),"")</f>
        <v/>
      </c>
      <c r="R488" s="0" t="str">
        <f aca="false">IFERROR(__xludf.dummyfunction("""COMPUTED_VALUE"""),"")</f>
        <v/>
      </c>
      <c r="T488" s="6" t="e">
        <f aca="false">SUM(R488-P488)</f>
        <v>#VALUE!</v>
      </c>
      <c r="V488" s="6" t="e">
        <f aca="false">SUM(N488-T488)</f>
        <v>#VALUE!</v>
      </c>
      <c r="X488" s="7"/>
    </row>
    <row r="489" customFormat="false" ht="13.8" hidden="false" customHeight="false" outlineLevel="0" collapsed="false">
      <c r="B489" s="0" t="str">
        <f aca="false">IFERROR(__xludf.dummyfunction("""COMPUTED_VALUE"""),"")</f>
        <v/>
      </c>
      <c r="D489" s="0" t="str">
        <f aca="false">IFERROR(__xludf.dummyfunction("""COMPUTED_VALUE"""),"")</f>
        <v/>
      </c>
      <c r="F489" s="0" t="str">
        <f aca="false">IFERROR(__xludf.dummyfunction("""COMPUTED_VALUE"""),"")</f>
        <v/>
      </c>
      <c r="H489" s="0" t="str">
        <f aca="false">IFERROR(__xludf.dummyfunction("""COMPUTED_VALUE"""),"")</f>
        <v/>
      </c>
      <c r="J489" s="0" t="str">
        <f aca="false">IFERROR(__xludf.dummyfunction("""COMPUTED_VALUE"""),"")</f>
        <v/>
      </c>
      <c r="L489" s="0" t="str">
        <f aca="false">IFERROR(__xludf.dummyfunction("""COMPUTED_VALUE"""),"")</f>
        <v/>
      </c>
      <c r="N489" s="6" t="e">
        <f aca="false">SUM(L489-J489)</f>
        <v>#VALUE!</v>
      </c>
      <c r="P489" s="0" t="str">
        <f aca="false">IFERROR(__xludf.dummyfunction("""COMPUTED_VALUE"""),"")</f>
        <v/>
      </c>
      <c r="R489" s="0" t="str">
        <f aca="false">IFERROR(__xludf.dummyfunction("""COMPUTED_VALUE"""),"")</f>
        <v/>
      </c>
      <c r="T489" s="6" t="e">
        <f aca="false">SUM(R489-P489)</f>
        <v>#VALUE!</v>
      </c>
      <c r="V489" s="6" t="e">
        <f aca="false">SUM(N489-T489)</f>
        <v>#VALUE!</v>
      </c>
      <c r="X489" s="7"/>
    </row>
    <row r="490" customFormat="false" ht="13.8" hidden="false" customHeight="false" outlineLevel="0" collapsed="false">
      <c r="B490" s="0" t="str">
        <f aca="false">IFERROR(__xludf.dummyfunction("""COMPUTED_VALUE"""),"")</f>
        <v/>
      </c>
      <c r="D490" s="0" t="str">
        <f aca="false">IFERROR(__xludf.dummyfunction("""COMPUTED_VALUE"""),"")</f>
        <v/>
      </c>
      <c r="F490" s="0" t="str">
        <f aca="false">IFERROR(__xludf.dummyfunction("""COMPUTED_VALUE"""),"")</f>
        <v/>
      </c>
      <c r="H490" s="0" t="str">
        <f aca="false">IFERROR(__xludf.dummyfunction("""COMPUTED_VALUE"""),"")</f>
        <v/>
      </c>
      <c r="J490" s="0" t="str">
        <f aca="false">IFERROR(__xludf.dummyfunction("""COMPUTED_VALUE"""),"")</f>
        <v/>
      </c>
      <c r="L490" s="0" t="str">
        <f aca="false">IFERROR(__xludf.dummyfunction("""COMPUTED_VALUE"""),"")</f>
        <v/>
      </c>
      <c r="N490" s="6" t="e">
        <f aca="false">SUM(L490-J490)</f>
        <v>#VALUE!</v>
      </c>
      <c r="P490" s="0" t="str">
        <f aca="false">IFERROR(__xludf.dummyfunction("""COMPUTED_VALUE"""),"")</f>
        <v/>
      </c>
      <c r="R490" s="0" t="str">
        <f aca="false">IFERROR(__xludf.dummyfunction("""COMPUTED_VALUE"""),"")</f>
        <v/>
      </c>
      <c r="T490" s="6" t="e">
        <f aca="false">SUM(R490-P490)</f>
        <v>#VALUE!</v>
      </c>
      <c r="V490" s="6" t="e">
        <f aca="false">SUM(N490-T490)</f>
        <v>#VALUE!</v>
      </c>
      <c r="X490" s="7"/>
    </row>
    <row r="491" customFormat="false" ht="13.8" hidden="false" customHeight="false" outlineLevel="0" collapsed="false">
      <c r="B491" s="0" t="str">
        <f aca="false">IFERROR(__xludf.dummyfunction("""COMPUTED_VALUE"""),"")</f>
        <v/>
      </c>
      <c r="D491" s="0" t="str">
        <f aca="false">IFERROR(__xludf.dummyfunction("""COMPUTED_VALUE"""),"")</f>
        <v/>
      </c>
      <c r="F491" s="0" t="str">
        <f aca="false">IFERROR(__xludf.dummyfunction("""COMPUTED_VALUE"""),"")</f>
        <v/>
      </c>
      <c r="H491" s="0" t="str">
        <f aca="false">IFERROR(__xludf.dummyfunction("""COMPUTED_VALUE"""),"")</f>
        <v/>
      </c>
      <c r="J491" s="0" t="str">
        <f aca="false">IFERROR(__xludf.dummyfunction("""COMPUTED_VALUE"""),"")</f>
        <v/>
      </c>
      <c r="L491" s="0" t="str">
        <f aca="false">IFERROR(__xludf.dummyfunction("""COMPUTED_VALUE"""),"")</f>
        <v/>
      </c>
      <c r="N491" s="6" t="e">
        <f aca="false">SUM(L491-J491)</f>
        <v>#VALUE!</v>
      </c>
      <c r="P491" s="0" t="str">
        <f aca="false">IFERROR(__xludf.dummyfunction("""COMPUTED_VALUE"""),"")</f>
        <v/>
      </c>
      <c r="R491" s="0" t="str">
        <f aca="false">IFERROR(__xludf.dummyfunction("""COMPUTED_VALUE"""),"")</f>
        <v/>
      </c>
      <c r="T491" s="6" t="e">
        <f aca="false">SUM(R491-P491)</f>
        <v>#VALUE!</v>
      </c>
      <c r="V491" s="6" t="e">
        <f aca="false">SUM(N491-T491)</f>
        <v>#VALUE!</v>
      </c>
      <c r="X491" s="7"/>
    </row>
    <row r="492" customFormat="false" ht="13.8" hidden="false" customHeight="false" outlineLevel="0" collapsed="false">
      <c r="B492" s="0" t="str">
        <f aca="false">IFERROR(__xludf.dummyfunction("""COMPUTED_VALUE"""),"")</f>
        <v/>
      </c>
      <c r="D492" s="0" t="str">
        <f aca="false">IFERROR(__xludf.dummyfunction("""COMPUTED_VALUE"""),"")</f>
        <v/>
      </c>
      <c r="F492" s="0" t="str">
        <f aca="false">IFERROR(__xludf.dummyfunction("""COMPUTED_VALUE"""),"")</f>
        <v/>
      </c>
      <c r="H492" s="0" t="str">
        <f aca="false">IFERROR(__xludf.dummyfunction("""COMPUTED_VALUE"""),"")</f>
        <v/>
      </c>
      <c r="J492" s="0" t="str">
        <f aca="false">IFERROR(__xludf.dummyfunction("""COMPUTED_VALUE"""),"")</f>
        <v/>
      </c>
      <c r="L492" s="0" t="str">
        <f aca="false">IFERROR(__xludf.dummyfunction("""COMPUTED_VALUE"""),"")</f>
        <v/>
      </c>
      <c r="N492" s="6" t="e">
        <f aca="false">SUM(L492-J492)</f>
        <v>#VALUE!</v>
      </c>
      <c r="P492" s="0" t="str">
        <f aca="false">IFERROR(__xludf.dummyfunction("""COMPUTED_VALUE"""),"")</f>
        <v/>
      </c>
      <c r="R492" s="0" t="str">
        <f aca="false">IFERROR(__xludf.dummyfunction("""COMPUTED_VALUE"""),"")</f>
        <v/>
      </c>
      <c r="T492" s="6" t="e">
        <f aca="false">SUM(R492-P492)</f>
        <v>#VALUE!</v>
      </c>
      <c r="V492" s="6" t="e">
        <f aca="false">SUM(N492-T492)</f>
        <v>#VALUE!</v>
      </c>
      <c r="X492" s="7"/>
    </row>
    <row r="493" customFormat="false" ht="13.8" hidden="false" customHeight="false" outlineLevel="0" collapsed="false">
      <c r="B493" s="0" t="str">
        <f aca="false">IFERROR(__xludf.dummyfunction("""COMPUTED_VALUE"""),"")</f>
        <v/>
      </c>
      <c r="D493" s="0" t="str">
        <f aca="false">IFERROR(__xludf.dummyfunction("""COMPUTED_VALUE"""),"")</f>
        <v/>
      </c>
      <c r="F493" s="0" t="str">
        <f aca="false">IFERROR(__xludf.dummyfunction("""COMPUTED_VALUE"""),"")</f>
        <v/>
      </c>
      <c r="H493" s="0" t="str">
        <f aca="false">IFERROR(__xludf.dummyfunction("""COMPUTED_VALUE"""),"")</f>
        <v/>
      </c>
      <c r="J493" s="0" t="str">
        <f aca="false">IFERROR(__xludf.dummyfunction("""COMPUTED_VALUE"""),"")</f>
        <v/>
      </c>
      <c r="L493" s="0" t="str">
        <f aca="false">IFERROR(__xludf.dummyfunction("""COMPUTED_VALUE"""),"")</f>
        <v/>
      </c>
      <c r="N493" s="6" t="e">
        <f aca="false">SUM(L493-J493)</f>
        <v>#VALUE!</v>
      </c>
      <c r="P493" s="0" t="str">
        <f aca="false">IFERROR(__xludf.dummyfunction("""COMPUTED_VALUE"""),"")</f>
        <v/>
      </c>
      <c r="R493" s="0" t="str">
        <f aca="false">IFERROR(__xludf.dummyfunction("""COMPUTED_VALUE"""),"")</f>
        <v/>
      </c>
      <c r="T493" s="6" t="e">
        <f aca="false">SUM(R493-P493)</f>
        <v>#VALUE!</v>
      </c>
      <c r="V493" s="6" t="e">
        <f aca="false">SUM(N493-T493)</f>
        <v>#VALUE!</v>
      </c>
      <c r="X493" s="7"/>
    </row>
    <row r="494" customFormat="false" ht="13.8" hidden="false" customHeight="false" outlineLevel="0" collapsed="false">
      <c r="B494" s="0" t="str">
        <f aca="false">IFERROR(__xludf.dummyfunction("""COMPUTED_VALUE"""),"")</f>
        <v/>
      </c>
      <c r="D494" s="0" t="str">
        <f aca="false">IFERROR(__xludf.dummyfunction("""COMPUTED_VALUE"""),"")</f>
        <v/>
      </c>
      <c r="F494" s="0" t="str">
        <f aca="false">IFERROR(__xludf.dummyfunction("""COMPUTED_VALUE"""),"")</f>
        <v/>
      </c>
      <c r="H494" s="0" t="str">
        <f aca="false">IFERROR(__xludf.dummyfunction("""COMPUTED_VALUE"""),"")</f>
        <v/>
      </c>
      <c r="J494" s="0" t="str">
        <f aca="false">IFERROR(__xludf.dummyfunction("""COMPUTED_VALUE"""),"")</f>
        <v/>
      </c>
      <c r="L494" s="0" t="str">
        <f aca="false">IFERROR(__xludf.dummyfunction("""COMPUTED_VALUE"""),"")</f>
        <v/>
      </c>
      <c r="N494" s="6" t="e">
        <f aca="false">SUM(L494-J494)</f>
        <v>#VALUE!</v>
      </c>
      <c r="P494" s="0" t="str">
        <f aca="false">IFERROR(__xludf.dummyfunction("""COMPUTED_VALUE"""),"")</f>
        <v/>
      </c>
      <c r="R494" s="0" t="str">
        <f aca="false">IFERROR(__xludf.dummyfunction("""COMPUTED_VALUE"""),"")</f>
        <v/>
      </c>
      <c r="T494" s="6" t="e">
        <f aca="false">SUM(R494-P494)</f>
        <v>#VALUE!</v>
      </c>
      <c r="V494" s="6" t="e">
        <f aca="false">SUM(N494-T494)</f>
        <v>#VALUE!</v>
      </c>
      <c r="X494" s="7"/>
    </row>
    <row r="495" customFormat="false" ht="13.8" hidden="false" customHeight="false" outlineLevel="0" collapsed="false">
      <c r="B495" s="0" t="str">
        <f aca="false">IFERROR(__xludf.dummyfunction("""COMPUTED_VALUE"""),"")</f>
        <v/>
      </c>
      <c r="D495" s="0" t="str">
        <f aca="false">IFERROR(__xludf.dummyfunction("""COMPUTED_VALUE"""),"")</f>
        <v/>
      </c>
      <c r="F495" s="0" t="str">
        <f aca="false">IFERROR(__xludf.dummyfunction("""COMPUTED_VALUE"""),"")</f>
        <v/>
      </c>
      <c r="H495" s="0" t="str">
        <f aca="false">IFERROR(__xludf.dummyfunction("""COMPUTED_VALUE"""),"")</f>
        <v/>
      </c>
      <c r="J495" s="0" t="str">
        <f aca="false">IFERROR(__xludf.dummyfunction("""COMPUTED_VALUE"""),"")</f>
        <v/>
      </c>
      <c r="L495" s="0" t="str">
        <f aca="false">IFERROR(__xludf.dummyfunction("""COMPUTED_VALUE"""),"")</f>
        <v/>
      </c>
      <c r="N495" s="6" t="e">
        <f aca="false">SUM(L495-J495)</f>
        <v>#VALUE!</v>
      </c>
      <c r="P495" s="0" t="str">
        <f aca="false">IFERROR(__xludf.dummyfunction("""COMPUTED_VALUE"""),"")</f>
        <v/>
      </c>
      <c r="R495" s="0" t="str">
        <f aca="false">IFERROR(__xludf.dummyfunction("""COMPUTED_VALUE"""),"")</f>
        <v/>
      </c>
      <c r="T495" s="6" t="e">
        <f aca="false">SUM(R495-P495)</f>
        <v>#VALUE!</v>
      </c>
      <c r="V495" s="6" t="e">
        <f aca="false">SUM(N495-T495)</f>
        <v>#VALUE!</v>
      </c>
      <c r="X495" s="7"/>
    </row>
    <row r="496" customFormat="false" ht="13.8" hidden="false" customHeight="false" outlineLevel="0" collapsed="false">
      <c r="B496" s="0" t="str">
        <f aca="false">IFERROR(__xludf.dummyfunction("""COMPUTED_VALUE"""),"")</f>
        <v/>
      </c>
      <c r="D496" s="0" t="str">
        <f aca="false">IFERROR(__xludf.dummyfunction("""COMPUTED_VALUE"""),"")</f>
        <v/>
      </c>
      <c r="F496" s="0" t="str">
        <f aca="false">IFERROR(__xludf.dummyfunction("""COMPUTED_VALUE"""),"")</f>
        <v/>
      </c>
      <c r="H496" s="0" t="str">
        <f aca="false">IFERROR(__xludf.dummyfunction("""COMPUTED_VALUE"""),"")</f>
        <v/>
      </c>
      <c r="J496" s="0" t="str">
        <f aca="false">IFERROR(__xludf.dummyfunction("""COMPUTED_VALUE"""),"")</f>
        <v/>
      </c>
      <c r="L496" s="0" t="str">
        <f aca="false">IFERROR(__xludf.dummyfunction("""COMPUTED_VALUE"""),"")</f>
        <v/>
      </c>
      <c r="N496" s="6" t="e">
        <f aca="false">SUM(L496-J496)</f>
        <v>#VALUE!</v>
      </c>
      <c r="P496" s="0" t="str">
        <f aca="false">IFERROR(__xludf.dummyfunction("""COMPUTED_VALUE"""),"")</f>
        <v/>
      </c>
      <c r="R496" s="0" t="str">
        <f aca="false">IFERROR(__xludf.dummyfunction("""COMPUTED_VALUE"""),"")</f>
        <v/>
      </c>
      <c r="T496" s="6" t="e">
        <f aca="false">SUM(R496-P496)</f>
        <v>#VALUE!</v>
      </c>
      <c r="V496" s="6" t="e">
        <f aca="false">SUM(N496-T496)</f>
        <v>#VALUE!</v>
      </c>
      <c r="X496" s="7"/>
    </row>
    <row r="497" customFormat="false" ht="13.8" hidden="false" customHeight="false" outlineLevel="0" collapsed="false">
      <c r="B497" s="0" t="str">
        <f aca="false">IFERROR(__xludf.dummyfunction("""COMPUTED_VALUE"""),"")</f>
        <v/>
      </c>
      <c r="D497" s="0" t="str">
        <f aca="false">IFERROR(__xludf.dummyfunction("""COMPUTED_VALUE"""),"")</f>
        <v/>
      </c>
      <c r="F497" s="0" t="str">
        <f aca="false">IFERROR(__xludf.dummyfunction("""COMPUTED_VALUE"""),"")</f>
        <v/>
      </c>
      <c r="H497" s="0" t="str">
        <f aca="false">IFERROR(__xludf.dummyfunction("""COMPUTED_VALUE"""),"")</f>
        <v/>
      </c>
      <c r="J497" s="0" t="str">
        <f aca="false">IFERROR(__xludf.dummyfunction("""COMPUTED_VALUE"""),"")</f>
        <v/>
      </c>
      <c r="L497" s="0" t="str">
        <f aca="false">IFERROR(__xludf.dummyfunction("""COMPUTED_VALUE"""),"")</f>
        <v/>
      </c>
      <c r="N497" s="6" t="e">
        <f aca="false">SUM(L497-J497)</f>
        <v>#VALUE!</v>
      </c>
      <c r="P497" s="0" t="str">
        <f aca="false">IFERROR(__xludf.dummyfunction("""COMPUTED_VALUE"""),"")</f>
        <v/>
      </c>
      <c r="R497" s="0" t="str">
        <f aca="false">IFERROR(__xludf.dummyfunction("""COMPUTED_VALUE"""),"")</f>
        <v/>
      </c>
      <c r="T497" s="6" t="e">
        <f aca="false">SUM(R497-P497)</f>
        <v>#VALUE!</v>
      </c>
      <c r="V497" s="6" t="e">
        <f aca="false">SUM(N497-T497)</f>
        <v>#VALUE!</v>
      </c>
      <c r="X497" s="7"/>
    </row>
    <row r="498" customFormat="false" ht="13.8" hidden="false" customHeight="false" outlineLevel="0" collapsed="false">
      <c r="B498" s="0" t="str">
        <f aca="false">IFERROR(__xludf.dummyfunction("""COMPUTED_VALUE"""),"")</f>
        <v/>
      </c>
      <c r="D498" s="0" t="str">
        <f aca="false">IFERROR(__xludf.dummyfunction("""COMPUTED_VALUE"""),"")</f>
        <v/>
      </c>
      <c r="F498" s="0" t="str">
        <f aca="false">IFERROR(__xludf.dummyfunction("""COMPUTED_VALUE"""),"")</f>
        <v/>
      </c>
      <c r="H498" s="0" t="str">
        <f aca="false">IFERROR(__xludf.dummyfunction("""COMPUTED_VALUE"""),"")</f>
        <v/>
      </c>
      <c r="J498" s="0" t="str">
        <f aca="false">IFERROR(__xludf.dummyfunction("""COMPUTED_VALUE"""),"")</f>
        <v/>
      </c>
      <c r="L498" s="0" t="str">
        <f aca="false">IFERROR(__xludf.dummyfunction("""COMPUTED_VALUE"""),"")</f>
        <v/>
      </c>
      <c r="N498" s="6" t="e">
        <f aca="false">SUM(L498-J498)</f>
        <v>#VALUE!</v>
      </c>
      <c r="P498" s="0" t="str">
        <f aca="false">IFERROR(__xludf.dummyfunction("""COMPUTED_VALUE"""),"")</f>
        <v/>
      </c>
      <c r="R498" s="0" t="str">
        <f aca="false">IFERROR(__xludf.dummyfunction("""COMPUTED_VALUE"""),"")</f>
        <v/>
      </c>
      <c r="T498" s="6" t="e">
        <f aca="false">SUM(R498-P498)</f>
        <v>#VALUE!</v>
      </c>
      <c r="V498" s="6" t="e">
        <f aca="false">SUM(N498-T498)</f>
        <v>#VALUE!</v>
      </c>
      <c r="X498" s="7"/>
    </row>
    <row r="499" customFormat="false" ht="13.8" hidden="false" customHeight="false" outlineLevel="0" collapsed="false">
      <c r="B499" s="0" t="str">
        <f aca="false">IFERROR(__xludf.dummyfunction("""COMPUTED_VALUE"""),"")</f>
        <v/>
      </c>
      <c r="D499" s="0" t="str">
        <f aca="false">IFERROR(__xludf.dummyfunction("""COMPUTED_VALUE"""),"")</f>
        <v/>
      </c>
      <c r="F499" s="0" t="str">
        <f aca="false">IFERROR(__xludf.dummyfunction("""COMPUTED_VALUE"""),"")</f>
        <v/>
      </c>
      <c r="H499" s="0" t="str">
        <f aca="false">IFERROR(__xludf.dummyfunction("""COMPUTED_VALUE"""),"")</f>
        <v/>
      </c>
      <c r="J499" s="0" t="str">
        <f aca="false">IFERROR(__xludf.dummyfunction("""COMPUTED_VALUE"""),"")</f>
        <v/>
      </c>
      <c r="L499" s="0" t="str">
        <f aca="false">IFERROR(__xludf.dummyfunction("""COMPUTED_VALUE"""),"")</f>
        <v/>
      </c>
      <c r="N499" s="6" t="e">
        <f aca="false">SUM(L499-J499)</f>
        <v>#VALUE!</v>
      </c>
      <c r="P499" s="0" t="str">
        <f aca="false">IFERROR(__xludf.dummyfunction("""COMPUTED_VALUE"""),"")</f>
        <v/>
      </c>
      <c r="R499" s="0" t="str">
        <f aca="false">IFERROR(__xludf.dummyfunction("""COMPUTED_VALUE"""),"")</f>
        <v/>
      </c>
      <c r="T499" s="6" t="e">
        <f aca="false">SUM(R499-P499)</f>
        <v>#VALUE!</v>
      </c>
      <c r="V499" s="6" t="e">
        <f aca="false">SUM(N499-T499)</f>
        <v>#VALUE!</v>
      </c>
      <c r="X499" s="7"/>
    </row>
    <row r="500" customFormat="false" ht="13.8" hidden="false" customHeight="false" outlineLevel="0" collapsed="false">
      <c r="B500" s="0" t="str">
        <f aca="false">IFERROR(__xludf.dummyfunction("""COMPUTED_VALUE"""),"")</f>
        <v/>
      </c>
      <c r="D500" s="0" t="str">
        <f aca="false">IFERROR(__xludf.dummyfunction("""COMPUTED_VALUE"""),"")</f>
        <v/>
      </c>
      <c r="F500" s="0" t="str">
        <f aca="false">IFERROR(__xludf.dummyfunction("""COMPUTED_VALUE"""),"")</f>
        <v/>
      </c>
      <c r="H500" s="0" t="str">
        <f aca="false">IFERROR(__xludf.dummyfunction("""COMPUTED_VALUE"""),"")</f>
        <v/>
      </c>
      <c r="J500" s="0" t="str">
        <f aca="false">IFERROR(__xludf.dummyfunction("""COMPUTED_VALUE"""),"")</f>
        <v/>
      </c>
      <c r="L500" s="0" t="str">
        <f aca="false">IFERROR(__xludf.dummyfunction("""COMPUTED_VALUE"""),"")</f>
        <v/>
      </c>
      <c r="N500" s="6" t="e">
        <f aca="false">SUM(L500-J500)</f>
        <v>#VALUE!</v>
      </c>
      <c r="P500" s="0" t="str">
        <f aca="false">IFERROR(__xludf.dummyfunction("""COMPUTED_VALUE"""),"")</f>
        <v/>
      </c>
      <c r="R500" s="0" t="str">
        <f aca="false">IFERROR(__xludf.dummyfunction("""COMPUTED_VALUE"""),"")</f>
        <v/>
      </c>
      <c r="T500" s="6" t="e">
        <f aca="false">SUM(R500-P500)</f>
        <v>#VALUE!</v>
      </c>
      <c r="V500" s="6" t="e">
        <f aca="false">SUM(N500-T500)</f>
        <v>#VALUE!</v>
      </c>
      <c r="X500" s="7"/>
    </row>
    <row r="501" customFormat="false" ht="13.8" hidden="false" customHeight="false" outlineLevel="0" collapsed="false">
      <c r="B501" s="0" t="str">
        <f aca="false">IFERROR(__xludf.dummyfunction("""COMPUTED_VALUE"""),"")</f>
        <v/>
      </c>
      <c r="D501" s="0" t="str">
        <f aca="false">IFERROR(__xludf.dummyfunction("""COMPUTED_VALUE"""),"")</f>
        <v/>
      </c>
      <c r="F501" s="0" t="str">
        <f aca="false">IFERROR(__xludf.dummyfunction("""COMPUTED_VALUE"""),"")</f>
        <v/>
      </c>
      <c r="H501" s="0" t="str">
        <f aca="false">IFERROR(__xludf.dummyfunction("""COMPUTED_VALUE"""),"")</f>
        <v/>
      </c>
      <c r="J501" s="0" t="str">
        <f aca="false">IFERROR(__xludf.dummyfunction("""COMPUTED_VALUE"""),"")</f>
        <v/>
      </c>
      <c r="L501" s="0" t="str">
        <f aca="false">IFERROR(__xludf.dummyfunction("""COMPUTED_VALUE"""),"")</f>
        <v/>
      </c>
      <c r="N501" s="6" t="e">
        <f aca="false">SUM(L501-J501)</f>
        <v>#VALUE!</v>
      </c>
      <c r="P501" s="0" t="str">
        <f aca="false">IFERROR(__xludf.dummyfunction("""COMPUTED_VALUE"""),"")</f>
        <v/>
      </c>
      <c r="R501" s="0" t="str">
        <f aca="false">IFERROR(__xludf.dummyfunction("""COMPUTED_VALUE"""),"")</f>
        <v/>
      </c>
      <c r="T501" s="6" t="e">
        <f aca="false">SUM(R501-P501)</f>
        <v>#VALUE!</v>
      </c>
      <c r="V501" s="6" t="e">
        <f aca="false">SUM(N501-T501)</f>
        <v>#VALUE!</v>
      </c>
      <c r="X501" s="7"/>
    </row>
    <row r="502" customFormat="false" ht="13.8" hidden="false" customHeight="false" outlineLevel="0" collapsed="false">
      <c r="B502" s="0" t="str">
        <f aca="false">IFERROR(__xludf.dummyfunction("""COMPUTED_VALUE"""),"")</f>
        <v/>
      </c>
      <c r="D502" s="0" t="str">
        <f aca="false">IFERROR(__xludf.dummyfunction("""COMPUTED_VALUE"""),"")</f>
        <v/>
      </c>
      <c r="F502" s="0" t="str">
        <f aca="false">IFERROR(__xludf.dummyfunction("""COMPUTED_VALUE"""),"")</f>
        <v/>
      </c>
      <c r="H502" s="0" t="str">
        <f aca="false">IFERROR(__xludf.dummyfunction("""COMPUTED_VALUE"""),"")</f>
        <v/>
      </c>
      <c r="J502" s="0" t="str">
        <f aca="false">IFERROR(__xludf.dummyfunction("""COMPUTED_VALUE"""),"")</f>
        <v/>
      </c>
      <c r="L502" s="0" t="str">
        <f aca="false">IFERROR(__xludf.dummyfunction("""COMPUTED_VALUE"""),"")</f>
        <v/>
      </c>
      <c r="N502" s="6" t="e">
        <f aca="false">SUM(L502-J502)</f>
        <v>#VALUE!</v>
      </c>
      <c r="P502" s="0" t="str">
        <f aca="false">IFERROR(__xludf.dummyfunction("""COMPUTED_VALUE"""),"")</f>
        <v/>
      </c>
      <c r="R502" s="0" t="str">
        <f aca="false">IFERROR(__xludf.dummyfunction("""COMPUTED_VALUE"""),"")</f>
        <v/>
      </c>
      <c r="T502" s="6" t="e">
        <f aca="false">SUM(R502-P502)</f>
        <v>#VALUE!</v>
      </c>
      <c r="V502" s="6" t="e">
        <f aca="false">SUM(N502-T502)</f>
        <v>#VALUE!</v>
      </c>
      <c r="X502" s="7"/>
    </row>
    <row r="503" customFormat="false" ht="13.8" hidden="false" customHeight="false" outlineLevel="0" collapsed="false">
      <c r="B503" s="0" t="str">
        <f aca="false">IFERROR(__xludf.dummyfunction("""COMPUTED_VALUE"""),"")</f>
        <v/>
      </c>
      <c r="D503" s="0" t="str">
        <f aca="false">IFERROR(__xludf.dummyfunction("""COMPUTED_VALUE"""),"")</f>
        <v/>
      </c>
      <c r="F503" s="0" t="str">
        <f aca="false">IFERROR(__xludf.dummyfunction("""COMPUTED_VALUE"""),"")</f>
        <v/>
      </c>
      <c r="H503" s="0" t="str">
        <f aca="false">IFERROR(__xludf.dummyfunction("""COMPUTED_VALUE"""),"")</f>
        <v/>
      </c>
      <c r="J503" s="0" t="str">
        <f aca="false">IFERROR(__xludf.dummyfunction("""COMPUTED_VALUE"""),"")</f>
        <v/>
      </c>
      <c r="L503" s="0" t="str">
        <f aca="false">IFERROR(__xludf.dummyfunction("""COMPUTED_VALUE"""),"")</f>
        <v/>
      </c>
      <c r="N503" s="6" t="e">
        <f aca="false">SUM(L503-J503)</f>
        <v>#VALUE!</v>
      </c>
      <c r="P503" s="0" t="str">
        <f aca="false">IFERROR(__xludf.dummyfunction("""COMPUTED_VALUE"""),"")</f>
        <v/>
      </c>
      <c r="R503" s="0" t="str">
        <f aca="false">IFERROR(__xludf.dummyfunction("""COMPUTED_VALUE"""),"")</f>
        <v/>
      </c>
      <c r="T503" s="6" t="e">
        <f aca="false">SUM(R503-P503)</f>
        <v>#VALUE!</v>
      </c>
      <c r="V503" s="6" t="e">
        <f aca="false">SUM(N503-T503)</f>
        <v>#VALUE!</v>
      </c>
      <c r="X503" s="7"/>
    </row>
    <row r="504" customFormat="false" ht="13.8" hidden="false" customHeight="false" outlineLevel="0" collapsed="false">
      <c r="B504" s="0" t="str">
        <f aca="false">IFERROR(__xludf.dummyfunction("""COMPUTED_VALUE"""),"")</f>
        <v/>
      </c>
      <c r="D504" s="0" t="str">
        <f aca="false">IFERROR(__xludf.dummyfunction("""COMPUTED_VALUE"""),"")</f>
        <v/>
      </c>
      <c r="F504" s="0" t="str">
        <f aca="false">IFERROR(__xludf.dummyfunction("""COMPUTED_VALUE"""),"")</f>
        <v/>
      </c>
      <c r="H504" s="0" t="str">
        <f aca="false">IFERROR(__xludf.dummyfunction("""COMPUTED_VALUE"""),"")</f>
        <v/>
      </c>
      <c r="J504" s="0" t="str">
        <f aca="false">IFERROR(__xludf.dummyfunction("""COMPUTED_VALUE"""),"")</f>
        <v/>
      </c>
      <c r="L504" s="0" t="str">
        <f aca="false">IFERROR(__xludf.dummyfunction("""COMPUTED_VALUE"""),"")</f>
        <v/>
      </c>
      <c r="N504" s="6" t="e">
        <f aca="false">SUM(L504-J504)</f>
        <v>#VALUE!</v>
      </c>
      <c r="P504" s="0" t="str">
        <f aca="false">IFERROR(__xludf.dummyfunction("""COMPUTED_VALUE"""),"")</f>
        <v/>
      </c>
      <c r="R504" s="0" t="str">
        <f aca="false">IFERROR(__xludf.dummyfunction("""COMPUTED_VALUE"""),"")</f>
        <v/>
      </c>
      <c r="T504" s="6" t="e">
        <f aca="false">SUM(R504-P504)</f>
        <v>#VALUE!</v>
      </c>
      <c r="V504" s="6" t="e">
        <f aca="false">SUM(N504-T504)</f>
        <v>#VALUE!</v>
      </c>
      <c r="X504" s="7"/>
    </row>
    <row r="505" customFormat="false" ht="13.8" hidden="false" customHeight="false" outlineLevel="0" collapsed="false">
      <c r="B505" s="0" t="str">
        <f aca="false">IFERROR(__xludf.dummyfunction("""COMPUTED_VALUE"""),"")</f>
        <v/>
      </c>
      <c r="D505" s="0" t="str">
        <f aca="false">IFERROR(__xludf.dummyfunction("""COMPUTED_VALUE"""),"")</f>
        <v/>
      </c>
      <c r="F505" s="0" t="str">
        <f aca="false">IFERROR(__xludf.dummyfunction("""COMPUTED_VALUE"""),"")</f>
        <v/>
      </c>
      <c r="H505" s="0" t="str">
        <f aca="false">IFERROR(__xludf.dummyfunction("""COMPUTED_VALUE"""),"")</f>
        <v/>
      </c>
      <c r="J505" s="0" t="str">
        <f aca="false">IFERROR(__xludf.dummyfunction("""COMPUTED_VALUE"""),"")</f>
        <v/>
      </c>
      <c r="L505" s="0" t="str">
        <f aca="false">IFERROR(__xludf.dummyfunction("""COMPUTED_VALUE"""),"")</f>
        <v/>
      </c>
      <c r="N505" s="6" t="e">
        <f aca="false">SUM(L505-J505)</f>
        <v>#VALUE!</v>
      </c>
      <c r="P505" s="0" t="str">
        <f aca="false">IFERROR(__xludf.dummyfunction("""COMPUTED_VALUE"""),"")</f>
        <v/>
      </c>
      <c r="R505" s="0" t="str">
        <f aca="false">IFERROR(__xludf.dummyfunction("""COMPUTED_VALUE"""),"")</f>
        <v/>
      </c>
      <c r="T505" s="6" t="e">
        <f aca="false">SUM(R505-P505)</f>
        <v>#VALUE!</v>
      </c>
      <c r="V505" s="6" t="e">
        <f aca="false">SUM(N505-T505)</f>
        <v>#VALUE!</v>
      </c>
      <c r="X505" s="7"/>
    </row>
    <row r="506" customFormat="false" ht="13.8" hidden="false" customHeight="false" outlineLevel="0" collapsed="false">
      <c r="B506" s="0" t="str">
        <f aca="false">IFERROR(__xludf.dummyfunction("""COMPUTED_VALUE"""),"")</f>
        <v/>
      </c>
      <c r="D506" s="0" t="str">
        <f aca="false">IFERROR(__xludf.dummyfunction("""COMPUTED_VALUE"""),"")</f>
        <v/>
      </c>
      <c r="F506" s="0" t="str">
        <f aca="false">IFERROR(__xludf.dummyfunction("""COMPUTED_VALUE"""),"")</f>
        <v/>
      </c>
      <c r="H506" s="0" t="str">
        <f aca="false">IFERROR(__xludf.dummyfunction("""COMPUTED_VALUE"""),"")</f>
        <v/>
      </c>
      <c r="J506" s="0" t="str">
        <f aca="false">IFERROR(__xludf.dummyfunction("""COMPUTED_VALUE"""),"")</f>
        <v/>
      </c>
      <c r="L506" s="0" t="str">
        <f aca="false">IFERROR(__xludf.dummyfunction("""COMPUTED_VALUE"""),"")</f>
        <v/>
      </c>
      <c r="N506" s="6" t="e">
        <f aca="false">SUM(L506-J506)</f>
        <v>#VALUE!</v>
      </c>
      <c r="P506" s="0" t="str">
        <f aca="false">IFERROR(__xludf.dummyfunction("""COMPUTED_VALUE"""),"")</f>
        <v/>
      </c>
      <c r="R506" s="0" t="str">
        <f aca="false">IFERROR(__xludf.dummyfunction("""COMPUTED_VALUE"""),"")</f>
        <v/>
      </c>
      <c r="T506" s="6" t="e">
        <f aca="false">SUM(R506-P506)</f>
        <v>#VALUE!</v>
      </c>
      <c r="V506" s="6" t="e">
        <f aca="false">SUM(N506-T506)</f>
        <v>#VALUE!</v>
      </c>
      <c r="X506" s="7"/>
    </row>
    <row r="507" customFormat="false" ht="13.8" hidden="false" customHeight="false" outlineLevel="0" collapsed="false">
      <c r="B507" s="0" t="str">
        <f aca="false">IFERROR(__xludf.dummyfunction("""COMPUTED_VALUE"""),"")</f>
        <v/>
      </c>
      <c r="D507" s="0" t="str">
        <f aca="false">IFERROR(__xludf.dummyfunction("""COMPUTED_VALUE"""),"")</f>
        <v/>
      </c>
      <c r="F507" s="0" t="str">
        <f aca="false">IFERROR(__xludf.dummyfunction("""COMPUTED_VALUE"""),"")</f>
        <v/>
      </c>
      <c r="H507" s="0" t="str">
        <f aca="false">IFERROR(__xludf.dummyfunction("""COMPUTED_VALUE"""),"")</f>
        <v/>
      </c>
      <c r="J507" s="0" t="str">
        <f aca="false">IFERROR(__xludf.dummyfunction("""COMPUTED_VALUE"""),"")</f>
        <v/>
      </c>
      <c r="L507" s="0" t="str">
        <f aca="false">IFERROR(__xludf.dummyfunction("""COMPUTED_VALUE"""),"")</f>
        <v/>
      </c>
      <c r="N507" s="6" t="e">
        <f aca="false">SUM(L507-J507)</f>
        <v>#VALUE!</v>
      </c>
      <c r="P507" s="0" t="str">
        <f aca="false">IFERROR(__xludf.dummyfunction("""COMPUTED_VALUE"""),"")</f>
        <v/>
      </c>
      <c r="R507" s="0" t="str">
        <f aca="false">IFERROR(__xludf.dummyfunction("""COMPUTED_VALUE"""),"")</f>
        <v/>
      </c>
      <c r="T507" s="6" t="e">
        <f aca="false">SUM(R507-P507)</f>
        <v>#VALUE!</v>
      </c>
      <c r="V507" s="6" t="e">
        <f aca="false">SUM(N507-T507)</f>
        <v>#VALUE!</v>
      </c>
      <c r="X507" s="7"/>
    </row>
    <row r="508" customFormat="false" ht="13.8" hidden="false" customHeight="false" outlineLevel="0" collapsed="false">
      <c r="B508" s="0" t="str">
        <f aca="false">IFERROR(__xludf.dummyfunction("""COMPUTED_VALUE"""),"")</f>
        <v/>
      </c>
      <c r="D508" s="0" t="str">
        <f aca="false">IFERROR(__xludf.dummyfunction("""COMPUTED_VALUE"""),"")</f>
        <v/>
      </c>
      <c r="F508" s="0" t="str">
        <f aca="false">IFERROR(__xludf.dummyfunction("""COMPUTED_VALUE"""),"")</f>
        <v/>
      </c>
      <c r="H508" s="0" t="str">
        <f aca="false">IFERROR(__xludf.dummyfunction("""COMPUTED_VALUE"""),"")</f>
        <v/>
      </c>
      <c r="J508" s="0" t="str">
        <f aca="false">IFERROR(__xludf.dummyfunction("""COMPUTED_VALUE"""),"")</f>
        <v/>
      </c>
      <c r="L508" s="0" t="str">
        <f aca="false">IFERROR(__xludf.dummyfunction("""COMPUTED_VALUE"""),"")</f>
        <v/>
      </c>
      <c r="N508" s="6" t="e">
        <f aca="false">SUM(L508-J508)</f>
        <v>#VALUE!</v>
      </c>
      <c r="P508" s="0" t="str">
        <f aca="false">IFERROR(__xludf.dummyfunction("""COMPUTED_VALUE"""),"")</f>
        <v/>
      </c>
      <c r="R508" s="0" t="str">
        <f aca="false">IFERROR(__xludf.dummyfunction("""COMPUTED_VALUE"""),"")</f>
        <v/>
      </c>
      <c r="T508" s="6" t="e">
        <f aca="false">SUM(R508-P508)</f>
        <v>#VALUE!</v>
      </c>
      <c r="V508" s="6" t="e">
        <f aca="false">SUM(N508-T508)</f>
        <v>#VALUE!</v>
      </c>
      <c r="X508" s="7"/>
    </row>
    <row r="509" customFormat="false" ht="13.8" hidden="false" customHeight="false" outlineLevel="0" collapsed="false">
      <c r="B509" s="0" t="str">
        <f aca="false">IFERROR(__xludf.dummyfunction("""COMPUTED_VALUE"""),"")</f>
        <v/>
      </c>
      <c r="D509" s="0" t="str">
        <f aca="false">IFERROR(__xludf.dummyfunction("""COMPUTED_VALUE"""),"")</f>
        <v/>
      </c>
      <c r="F509" s="0" t="str">
        <f aca="false">IFERROR(__xludf.dummyfunction("""COMPUTED_VALUE"""),"")</f>
        <v/>
      </c>
      <c r="H509" s="0" t="str">
        <f aca="false">IFERROR(__xludf.dummyfunction("""COMPUTED_VALUE"""),"")</f>
        <v/>
      </c>
      <c r="J509" s="0" t="str">
        <f aca="false">IFERROR(__xludf.dummyfunction("""COMPUTED_VALUE"""),"")</f>
        <v/>
      </c>
      <c r="L509" s="0" t="str">
        <f aca="false">IFERROR(__xludf.dummyfunction("""COMPUTED_VALUE"""),"")</f>
        <v/>
      </c>
      <c r="N509" s="6" t="e">
        <f aca="false">SUM(L509-J509)</f>
        <v>#VALUE!</v>
      </c>
      <c r="P509" s="0" t="str">
        <f aca="false">IFERROR(__xludf.dummyfunction("""COMPUTED_VALUE"""),"")</f>
        <v/>
      </c>
      <c r="R509" s="0" t="str">
        <f aca="false">IFERROR(__xludf.dummyfunction("""COMPUTED_VALUE"""),"")</f>
        <v/>
      </c>
      <c r="T509" s="6" t="e">
        <f aca="false">SUM(R509-P509)</f>
        <v>#VALUE!</v>
      </c>
      <c r="V509" s="6" t="e">
        <f aca="false">SUM(N509-T509)</f>
        <v>#VALUE!</v>
      </c>
      <c r="X509" s="7"/>
    </row>
    <row r="510" customFormat="false" ht="13.8" hidden="false" customHeight="false" outlineLevel="0" collapsed="false">
      <c r="B510" s="0" t="str">
        <f aca="false">IFERROR(__xludf.dummyfunction("""COMPUTED_VALUE"""),"")</f>
        <v/>
      </c>
      <c r="D510" s="0" t="str">
        <f aca="false">IFERROR(__xludf.dummyfunction("""COMPUTED_VALUE"""),"")</f>
        <v/>
      </c>
      <c r="F510" s="0" t="str">
        <f aca="false">IFERROR(__xludf.dummyfunction("""COMPUTED_VALUE"""),"")</f>
        <v/>
      </c>
      <c r="H510" s="0" t="str">
        <f aca="false">IFERROR(__xludf.dummyfunction("""COMPUTED_VALUE"""),"")</f>
        <v/>
      </c>
      <c r="J510" s="0" t="str">
        <f aca="false">IFERROR(__xludf.dummyfunction("""COMPUTED_VALUE"""),"")</f>
        <v/>
      </c>
      <c r="L510" s="0" t="str">
        <f aca="false">IFERROR(__xludf.dummyfunction("""COMPUTED_VALUE"""),"")</f>
        <v/>
      </c>
      <c r="N510" s="6" t="e">
        <f aca="false">SUM(L510-J510)</f>
        <v>#VALUE!</v>
      </c>
      <c r="P510" s="0" t="str">
        <f aca="false">IFERROR(__xludf.dummyfunction("""COMPUTED_VALUE"""),"")</f>
        <v/>
      </c>
      <c r="R510" s="0" t="str">
        <f aca="false">IFERROR(__xludf.dummyfunction("""COMPUTED_VALUE"""),"")</f>
        <v/>
      </c>
      <c r="T510" s="6" t="e">
        <f aca="false">SUM(R510-P510)</f>
        <v>#VALUE!</v>
      </c>
      <c r="V510" s="6" t="e">
        <f aca="false">SUM(N510-T510)</f>
        <v>#VALUE!</v>
      </c>
      <c r="X510" s="7"/>
    </row>
    <row r="511" customFormat="false" ht="13.8" hidden="false" customHeight="false" outlineLevel="0" collapsed="false">
      <c r="B511" s="0" t="str">
        <f aca="false">IFERROR(__xludf.dummyfunction("""COMPUTED_VALUE"""),"")</f>
        <v/>
      </c>
      <c r="D511" s="0" t="str">
        <f aca="false">IFERROR(__xludf.dummyfunction("""COMPUTED_VALUE"""),"")</f>
        <v/>
      </c>
      <c r="F511" s="0" t="str">
        <f aca="false">IFERROR(__xludf.dummyfunction("""COMPUTED_VALUE"""),"")</f>
        <v/>
      </c>
      <c r="H511" s="0" t="str">
        <f aca="false">IFERROR(__xludf.dummyfunction("""COMPUTED_VALUE"""),"")</f>
        <v/>
      </c>
      <c r="J511" s="0" t="str">
        <f aca="false">IFERROR(__xludf.dummyfunction("""COMPUTED_VALUE"""),"")</f>
        <v/>
      </c>
      <c r="L511" s="0" t="str">
        <f aca="false">IFERROR(__xludf.dummyfunction("""COMPUTED_VALUE"""),"")</f>
        <v/>
      </c>
      <c r="N511" s="6" t="e">
        <f aca="false">SUM(L511-J511)</f>
        <v>#VALUE!</v>
      </c>
      <c r="P511" s="0" t="str">
        <f aca="false">IFERROR(__xludf.dummyfunction("""COMPUTED_VALUE"""),"")</f>
        <v/>
      </c>
      <c r="R511" s="0" t="str">
        <f aca="false">IFERROR(__xludf.dummyfunction("""COMPUTED_VALUE"""),"")</f>
        <v/>
      </c>
      <c r="T511" s="6" t="e">
        <f aca="false">SUM(R511-P511)</f>
        <v>#VALUE!</v>
      </c>
      <c r="V511" s="6" t="e">
        <f aca="false">SUM(N511-T511)</f>
        <v>#VALUE!</v>
      </c>
      <c r="X511" s="7"/>
    </row>
    <row r="512" customFormat="false" ht="13.8" hidden="false" customHeight="false" outlineLevel="0" collapsed="false">
      <c r="B512" s="0" t="str">
        <f aca="false">IFERROR(__xludf.dummyfunction("""COMPUTED_VALUE"""),"")</f>
        <v/>
      </c>
      <c r="D512" s="0" t="str">
        <f aca="false">IFERROR(__xludf.dummyfunction("""COMPUTED_VALUE"""),"")</f>
        <v/>
      </c>
      <c r="F512" s="0" t="str">
        <f aca="false">IFERROR(__xludf.dummyfunction("""COMPUTED_VALUE"""),"")</f>
        <v/>
      </c>
      <c r="H512" s="0" t="str">
        <f aca="false">IFERROR(__xludf.dummyfunction("""COMPUTED_VALUE"""),"")</f>
        <v/>
      </c>
      <c r="J512" s="0" t="str">
        <f aca="false">IFERROR(__xludf.dummyfunction("""COMPUTED_VALUE"""),"")</f>
        <v/>
      </c>
      <c r="L512" s="0" t="str">
        <f aca="false">IFERROR(__xludf.dummyfunction("""COMPUTED_VALUE"""),"")</f>
        <v/>
      </c>
      <c r="N512" s="6" t="e">
        <f aca="false">SUM(L512-J512)</f>
        <v>#VALUE!</v>
      </c>
      <c r="P512" s="0" t="str">
        <f aca="false">IFERROR(__xludf.dummyfunction("""COMPUTED_VALUE"""),"")</f>
        <v/>
      </c>
      <c r="R512" s="0" t="str">
        <f aca="false">IFERROR(__xludf.dummyfunction("""COMPUTED_VALUE"""),"")</f>
        <v/>
      </c>
      <c r="T512" s="6" t="e">
        <f aca="false">SUM(R512-P512)</f>
        <v>#VALUE!</v>
      </c>
      <c r="V512" s="6" t="e">
        <f aca="false">SUM(N512-T512)</f>
        <v>#VALUE!</v>
      </c>
      <c r="X512" s="7"/>
    </row>
    <row r="513" customFormat="false" ht="13.8" hidden="false" customHeight="false" outlineLevel="0" collapsed="false">
      <c r="B513" s="0" t="str">
        <f aca="false">IFERROR(__xludf.dummyfunction("""COMPUTED_VALUE"""),"")</f>
        <v/>
      </c>
      <c r="D513" s="0" t="str">
        <f aca="false">IFERROR(__xludf.dummyfunction("""COMPUTED_VALUE"""),"")</f>
        <v/>
      </c>
      <c r="F513" s="0" t="str">
        <f aca="false">IFERROR(__xludf.dummyfunction("""COMPUTED_VALUE"""),"")</f>
        <v/>
      </c>
      <c r="H513" s="0" t="str">
        <f aca="false">IFERROR(__xludf.dummyfunction("""COMPUTED_VALUE"""),"")</f>
        <v/>
      </c>
      <c r="J513" s="0" t="str">
        <f aca="false">IFERROR(__xludf.dummyfunction("""COMPUTED_VALUE"""),"")</f>
        <v/>
      </c>
      <c r="L513" s="0" t="str">
        <f aca="false">IFERROR(__xludf.dummyfunction("""COMPUTED_VALUE"""),"")</f>
        <v/>
      </c>
      <c r="N513" s="6" t="e">
        <f aca="false">SUM(L513-J513)</f>
        <v>#VALUE!</v>
      </c>
      <c r="P513" s="0" t="str">
        <f aca="false">IFERROR(__xludf.dummyfunction("""COMPUTED_VALUE"""),"")</f>
        <v/>
      </c>
      <c r="R513" s="0" t="str">
        <f aca="false">IFERROR(__xludf.dummyfunction("""COMPUTED_VALUE"""),"")</f>
        <v/>
      </c>
      <c r="T513" s="6" t="e">
        <f aca="false">SUM(R513-P513)</f>
        <v>#VALUE!</v>
      </c>
      <c r="V513" s="6" t="e">
        <f aca="false">SUM(N513-T513)</f>
        <v>#VALUE!</v>
      </c>
      <c r="X513" s="7"/>
    </row>
    <row r="514" customFormat="false" ht="13.8" hidden="false" customHeight="false" outlineLevel="0" collapsed="false">
      <c r="B514" s="0" t="str">
        <f aca="false">IFERROR(__xludf.dummyfunction("""COMPUTED_VALUE"""),"")</f>
        <v/>
      </c>
      <c r="D514" s="0" t="str">
        <f aca="false">IFERROR(__xludf.dummyfunction("""COMPUTED_VALUE"""),"")</f>
        <v/>
      </c>
      <c r="F514" s="0" t="str">
        <f aca="false">IFERROR(__xludf.dummyfunction("""COMPUTED_VALUE"""),"")</f>
        <v/>
      </c>
      <c r="H514" s="0" t="str">
        <f aca="false">IFERROR(__xludf.dummyfunction("""COMPUTED_VALUE"""),"")</f>
        <v/>
      </c>
      <c r="J514" s="0" t="str">
        <f aca="false">IFERROR(__xludf.dummyfunction("""COMPUTED_VALUE"""),"")</f>
        <v/>
      </c>
      <c r="L514" s="0" t="str">
        <f aca="false">IFERROR(__xludf.dummyfunction("""COMPUTED_VALUE"""),"")</f>
        <v/>
      </c>
      <c r="N514" s="6" t="e">
        <f aca="false">SUM(L514-J514)</f>
        <v>#VALUE!</v>
      </c>
      <c r="P514" s="0" t="str">
        <f aca="false">IFERROR(__xludf.dummyfunction("""COMPUTED_VALUE"""),"")</f>
        <v/>
      </c>
      <c r="R514" s="0" t="str">
        <f aca="false">IFERROR(__xludf.dummyfunction("""COMPUTED_VALUE"""),"")</f>
        <v/>
      </c>
      <c r="T514" s="6" t="e">
        <f aca="false">SUM(R514-P514)</f>
        <v>#VALUE!</v>
      </c>
      <c r="V514" s="6" t="e">
        <f aca="false">SUM(N514-T514)</f>
        <v>#VALUE!</v>
      </c>
      <c r="X514" s="7"/>
    </row>
    <row r="515" customFormat="false" ht="13.8" hidden="false" customHeight="false" outlineLevel="0" collapsed="false">
      <c r="B515" s="0" t="str">
        <f aca="false">IFERROR(__xludf.dummyfunction("""COMPUTED_VALUE"""),"")</f>
        <v/>
      </c>
      <c r="D515" s="0" t="str">
        <f aca="false">IFERROR(__xludf.dummyfunction("""COMPUTED_VALUE"""),"")</f>
        <v/>
      </c>
      <c r="F515" s="0" t="str">
        <f aca="false">IFERROR(__xludf.dummyfunction("""COMPUTED_VALUE"""),"")</f>
        <v/>
      </c>
      <c r="H515" s="0" t="str">
        <f aca="false">IFERROR(__xludf.dummyfunction("""COMPUTED_VALUE"""),"")</f>
        <v/>
      </c>
      <c r="J515" s="0" t="str">
        <f aca="false">IFERROR(__xludf.dummyfunction("""COMPUTED_VALUE"""),"")</f>
        <v/>
      </c>
      <c r="L515" s="0" t="str">
        <f aca="false">IFERROR(__xludf.dummyfunction("""COMPUTED_VALUE"""),"")</f>
        <v/>
      </c>
      <c r="N515" s="6" t="e">
        <f aca="false">SUM(L515-J515)</f>
        <v>#VALUE!</v>
      </c>
      <c r="P515" s="0" t="str">
        <f aca="false">IFERROR(__xludf.dummyfunction("""COMPUTED_VALUE"""),"")</f>
        <v/>
      </c>
      <c r="R515" s="0" t="str">
        <f aca="false">IFERROR(__xludf.dummyfunction("""COMPUTED_VALUE"""),"")</f>
        <v/>
      </c>
      <c r="T515" s="6" t="e">
        <f aca="false">SUM(R515-P515)</f>
        <v>#VALUE!</v>
      </c>
      <c r="V515" s="6" t="e">
        <f aca="false">SUM(N515-T515)</f>
        <v>#VALUE!</v>
      </c>
      <c r="X515" s="7"/>
    </row>
    <row r="516" customFormat="false" ht="13.8" hidden="false" customHeight="false" outlineLevel="0" collapsed="false">
      <c r="B516" s="0" t="str">
        <f aca="false">IFERROR(__xludf.dummyfunction("""COMPUTED_VALUE"""),"")</f>
        <v/>
      </c>
      <c r="D516" s="0" t="str">
        <f aca="false">IFERROR(__xludf.dummyfunction("""COMPUTED_VALUE"""),"")</f>
        <v/>
      </c>
      <c r="F516" s="0" t="str">
        <f aca="false">IFERROR(__xludf.dummyfunction("""COMPUTED_VALUE"""),"")</f>
        <v/>
      </c>
      <c r="H516" s="0" t="str">
        <f aca="false">IFERROR(__xludf.dummyfunction("""COMPUTED_VALUE"""),"")</f>
        <v/>
      </c>
      <c r="J516" s="0" t="str">
        <f aca="false">IFERROR(__xludf.dummyfunction("""COMPUTED_VALUE"""),"")</f>
        <v/>
      </c>
      <c r="L516" s="0" t="str">
        <f aca="false">IFERROR(__xludf.dummyfunction("""COMPUTED_VALUE"""),"")</f>
        <v/>
      </c>
      <c r="N516" s="6" t="e">
        <f aca="false">SUM(L516-J516)</f>
        <v>#VALUE!</v>
      </c>
      <c r="P516" s="0" t="str">
        <f aca="false">IFERROR(__xludf.dummyfunction("""COMPUTED_VALUE"""),"")</f>
        <v/>
      </c>
      <c r="R516" s="0" t="str">
        <f aca="false">IFERROR(__xludf.dummyfunction("""COMPUTED_VALUE"""),"")</f>
        <v/>
      </c>
      <c r="T516" s="6" t="e">
        <f aca="false">SUM(R516-P516)</f>
        <v>#VALUE!</v>
      </c>
      <c r="V516" s="6" t="e">
        <f aca="false">SUM(N516-T516)</f>
        <v>#VALUE!</v>
      </c>
      <c r="X516" s="7"/>
    </row>
    <row r="517" customFormat="false" ht="13.8" hidden="false" customHeight="false" outlineLevel="0" collapsed="false">
      <c r="B517" s="0" t="str">
        <f aca="false">IFERROR(__xludf.dummyfunction("""COMPUTED_VALUE"""),"")</f>
        <v/>
      </c>
      <c r="D517" s="0" t="str">
        <f aca="false">IFERROR(__xludf.dummyfunction("""COMPUTED_VALUE"""),"")</f>
        <v/>
      </c>
      <c r="F517" s="0" t="str">
        <f aca="false">IFERROR(__xludf.dummyfunction("""COMPUTED_VALUE"""),"")</f>
        <v/>
      </c>
      <c r="H517" s="0" t="str">
        <f aca="false">IFERROR(__xludf.dummyfunction("""COMPUTED_VALUE"""),"")</f>
        <v/>
      </c>
      <c r="J517" s="0" t="str">
        <f aca="false">IFERROR(__xludf.dummyfunction("""COMPUTED_VALUE"""),"")</f>
        <v/>
      </c>
      <c r="L517" s="0" t="str">
        <f aca="false">IFERROR(__xludf.dummyfunction("""COMPUTED_VALUE"""),"")</f>
        <v/>
      </c>
      <c r="N517" s="6" t="e">
        <f aca="false">SUM(L517-J517)</f>
        <v>#VALUE!</v>
      </c>
      <c r="P517" s="0" t="str">
        <f aca="false">IFERROR(__xludf.dummyfunction("""COMPUTED_VALUE"""),"")</f>
        <v/>
      </c>
      <c r="R517" s="0" t="str">
        <f aca="false">IFERROR(__xludf.dummyfunction("""COMPUTED_VALUE"""),"")</f>
        <v/>
      </c>
      <c r="T517" s="6" t="e">
        <f aca="false">SUM(R517-P517)</f>
        <v>#VALUE!</v>
      </c>
      <c r="V517" s="6" t="e">
        <f aca="false">SUM(N517-T517)</f>
        <v>#VALUE!</v>
      </c>
      <c r="X517" s="7"/>
    </row>
    <row r="518" customFormat="false" ht="13.8" hidden="false" customHeight="false" outlineLevel="0" collapsed="false">
      <c r="B518" s="0" t="str">
        <f aca="false">IFERROR(__xludf.dummyfunction("""COMPUTED_VALUE"""),"")</f>
        <v/>
      </c>
      <c r="D518" s="0" t="str">
        <f aca="false">IFERROR(__xludf.dummyfunction("""COMPUTED_VALUE"""),"")</f>
        <v/>
      </c>
      <c r="F518" s="0" t="str">
        <f aca="false">IFERROR(__xludf.dummyfunction("""COMPUTED_VALUE"""),"")</f>
        <v/>
      </c>
      <c r="H518" s="0" t="str">
        <f aca="false">IFERROR(__xludf.dummyfunction("""COMPUTED_VALUE"""),"")</f>
        <v/>
      </c>
      <c r="J518" s="0" t="str">
        <f aca="false">IFERROR(__xludf.dummyfunction("""COMPUTED_VALUE"""),"")</f>
        <v/>
      </c>
      <c r="L518" s="0" t="str">
        <f aca="false">IFERROR(__xludf.dummyfunction("""COMPUTED_VALUE"""),"")</f>
        <v/>
      </c>
      <c r="N518" s="6" t="e">
        <f aca="false">SUM(L518-J518)</f>
        <v>#VALUE!</v>
      </c>
      <c r="P518" s="0" t="str">
        <f aca="false">IFERROR(__xludf.dummyfunction("""COMPUTED_VALUE"""),"")</f>
        <v/>
      </c>
      <c r="R518" s="0" t="str">
        <f aca="false">IFERROR(__xludf.dummyfunction("""COMPUTED_VALUE"""),"")</f>
        <v/>
      </c>
      <c r="T518" s="6" t="e">
        <f aca="false">SUM(R518-P518)</f>
        <v>#VALUE!</v>
      </c>
      <c r="V518" s="6" t="e">
        <f aca="false">SUM(N518-T518)</f>
        <v>#VALUE!</v>
      </c>
      <c r="X518" s="7"/>
    </row>
    <row r="519" customFormat="false" ht="13.8" hidden="false" customHeight="false" outlineLevel="0" collapsed="false">
      <c r="B519" s="0" t="str">
        <f aca="false">IFERROR(__xludf.dummyfunction("""COMPUTED_VALUE"""),"")</f>
        <v/>
      </c>
      <c r="D519" s="0" t="str">
        <f aca="false">IFERROR(__xludf.dummyfunction("""COMPUTED_VALUE"""),"")</f>
        <v/>
      </c>
      <c r="F519" s="0" t="str">
        <f aca="false">IFERROR(__xludf.dummyfunction("""COMPUTED_VALUE"""),"")</f>
        <v/>
      </c>
      <c r="H519" s="0" t="str">
        <f aca="false">IFERROR(__xludf.dummyfunction("""COMPUTED_VALUE"""),"")</f>
        <v/>
      </c>
      <c r="J519" s="0" t="str">
        <f aca="false">IFERROR(__xludf.dummyfunction("""COMPUTED_VALUE"""),"")</f>
        <v/>
      </c>
      <c r="L519" s="0" t="str">
        <f aca="false">IFERROR(__xludf.dummyfunction("""COMPUTED_VALUE"""),"")</f>
        <v/>
      </c>
      <c r="N519" s="6" t="e">
        <f aca="false">SUM(L519-J519)</f>
        <v>#VALUE!</v>
      </c>
      <c r="P519" s="0" t="str">
        <f aca="false">IFERROR(__xludf.dummyfunction("""COMPUTED_VALUE"""),"")</f>
        <v/>
      </c>
      <c r="R519" s="0" t="str">
        <f aca="false">IFERROR(__xludf.dummyfunction("""COMPUTED_VALUE"""),"")</f>
        <v/>
      </c>
      <c r="T519" s="6" t="e">
        <f aca="false">SUM(R519-P519)</f>
        <v>#VALUE!</v>
      </c>
      <c r="V519" s="6" t="e">
        <f aca="false">SUM(N519-T519)</f>
        <v>#VALUE!</v>
      </c>
      <c r="X519" s="7"/>
    </row>
    <row r="520" customFormat="false" ht="13.8" hidden="false" customHeight="false" outlineLevel="0" collapsed="false">
      <c r="B520" s="0" t="str">
        <f aca="false">IFERROR(__xludf.dummyfunction("""COMPUTED_VALUE"""),"")</f>
        <v/>
      </c>
      <c r="D520" s="0" t="str">
        <f aca="false">IFERROR(__xludf.dummyfunction("""COMPUTED_VALUE"""),"")</f>
        <v/>
      </c>
      <c r="F520" s="0" t="str">
        <f aca="false">IFERROR(__xludf.dummyfunction("""COMPUTED_VALUE"""),"")</f>
        <v/>
      </c>
      <c r="H520" s="0" t="str">
        <f aca="false">IFERROR(__xludf.dummyfunction("""COMPUTED_VALUE"""),"")</f>
        <v/>
      </c>
      <c r="J520" s="0" t="str">
        <f aca="false">IFERROR(__xludf.dummyfunction("""COMPUTED_VALUE"""),"")</f>
        <v/>
      </c>
      <c r="L520" s="0" t="str">
        <f aca="false">IFERROR(__xludf.dummyfunction("""COMPUTED_VALUE"""),"")</f>
        <v/>
      </c>
      <c r="N520" s="6" t="e">
        <f aca="false">SUM(L520-J520)</f>
        <v>#VALUE!</v>
      </c>
      <c r="P520" s="0" t="str">
        <f aca="false">IFERROR(__xludf.dummyfunction("""COMPUTED_VALUE"""),"")</f>
        <v/>
      </c>
      <c r="R520" s="0" t="str">
        <f aca="false">IFERROR(__xludf.dummyfunction("""COMPUTED_VALUE"""),"")</f>
        <v/>
      </c>
      <c r="T520" s="6" t="e">
        <f aca="false">SUM(R520-P520)</f>
        <v>#VALUE!</v>
      </c>
      <c r="V520" s="6" t="e">
        <f aca="false">SUM(N520-T520)</f>
        <v>#VALUE!</v>
      </c>
      <c r="X520" s="7"/>
    </row>
    <row r="521" customFormat="false" ht="13.8" hidden="false" customHeight="false" outlineLevel="0" collapsed="false">
      <c r="B521" s="0" t="str">
        <f aca="false">IFERROR(__xludf.dummyfunction("""COMPUTED_VALUE"""),"")</f>
        <v/>
      </c>
      <c r="D521" s="0" t="str">
        <f aca="false">IFERROR(__xludf.dummyfunction("""COMPUTED_VALUE"""),"")</f>
        <v/>
      </c>
      <c r="F521" s="0" t="str">
        <f aca="false">IFERROR(__xludf.dummyfunction("""COMPUTED_VALUE"""),"")</f>
        <v/>
      </c>
      <c r="H521" s="0" t="str">
        <f aca="false">IFERROR(__xludf.dummyfunction("""COMPUTED_VALUE"""),"")</f>
        <v/>
      </c>
      <c r="J521" s="0" t="str">
        <f aca="false">IFERROR(__xludf.dummyfunction("""COMPUTED_VALUE"""),"")</f>
        <v/>
      </c>
      <c r="L521" s="0" t="str">
        <f aca="false">IFERROR(__xludf.dummyfunction("""COMPUTED_VALUE"""),"")</f>
        <v/>
      </c>
      <c r="N521" s="6" t="e">
        <f aca="false">SUM(L521-J521)</f>
        <v>#VALUE!</v>
      </c>
      <c r="P521" s="0" t="str">
        <f aca="false">IFERROR(__xludf.dummyfunction("""COMPUTED_VALUE"""),"")</f>
        <v/>
      </c>
      <c r="R521" s="0" t="str">
        <f aca="false">IFERROR(__xludf.dummyfunction("""COMPUTED_VALUE"""),"")</f>
        <v/>
      </c>
      <c r="T521" s="6" t="e">
        <f aca="false">SUM(R521-P521)</f>
        <v>#VALUE!</v>
      </c>
      <c r="V521" s="6" t="e">
        <f aca="false">SUM(N521-T521)</f>
        <v>#VALUE!</v>
      </c>
      <c r="X521" s="7"/>
    </row>
    <row r="522" customFormat="false" ht="13.8" hidden="false" customHeight="false" outlineLevel="0" collapsed="false">
      <c r="B522" s="0" t="str">
        <f aca="false">IFERROR(__xludf.dummyfunction("""COMPUTED_VALUE"""),"")</f>
        <v/>
      </c>
      <c r="D522" s="0" t="str">
        <f aca="false">IFERROR(__xludf.dummyfunction("""COMPUTED_VALUE"""),"")</f>
        <v/>
      </c>
      <c r="F522" s="0" t="str">
        <f aca="false">IFERROR(__xludf.dummyfunction("""COMPUTED_VALUE"""),"")</f>
        <v/>
      </c>
      <c r="H522" s="0" t="str">
        <f aca="false">IFERROR(__xludf.dummyfunction("""COMPUTED_VALUE"""),"")</f>
        <v/>
      </c>
      <c r="J522" s="0" t="str">
        <f aca="false">IFERROR(__xludf.dummyfunction("""COMPUTED_VALUE"""),"")</f>
        <v/>
      </c>
      <c r="L522" s="0" t="str">
        <f aca="false">IFERROR(__xludf.dummyfunction("""COMPUTED_VALUE"""),"")</f>
        <v/>
      </c>
      <c r="N522" s="6" t="e">
        <f aca="false">SUM(L522-J522)</f>
        <v>#VALUE!</v>
      </c>
      <c r="P522" s="0" t="str">
        <f aca="false">IFERROR(__xludf.dummyfunction("""COMPUTED_VALUE"""),"")</f>
        <v/>
      </c>
      <c r="R522" s="0" t="str">
        <f aca="false">IFERROR(__xludf.dummyfunction("""COMPUTED_VALUE"""),"")</f>
        <v/>
      </c>
      <c r="T522" s="6" t="e">
        <f aca="false">SUM(R522-P522)</f>
        <v>#VALUE!</v>
      </c>
      <c r="V522" s="6" t="e">
        <f aca="false">SUM(N522-T522)</f>
        <v>#VALUE!</v>
      </c>
      <c r="X522" s="7"/>
    </row>
    <row r="523" customFormat="false" ht="13.8" hidden="false" customHeight="false" outlineLevel="0" collapsed="false">
      <c r="B523" s="0" t="str">
        <f aca="false">IFERROR(__xludf.dummyfunction("""COMPUTED_VALUE"""),"")</f>
        <v/>
      </c>
      <c r="D523" s="0" t="str">
        <f aca="false">IFERROR(__xludf.dummyfunction("""COMPUTED_VALUE"""),"")</f>
        <v/>
      </c>
      <c r="F523" s="0" t="str">
        <f aca="false">IFERROR(__xludf.dummyfunction("""COMPUTED_VALUE"""),"")</f>
        <v/>
      </c>
      <c r="H523" s="0" t="str">
        <f aca="false">IFERROR(__xludf.dummyfunction("""COMPUTED_VALUE"""),"")</f>
        <v/>
      </c>
      <c r="J523" s="0" t="str">
        <f aca="false">IFERROR(__xludf.dummyfunction("""COMPUTED_VALUE"""),"")</f>
        <v/>
      </c>
      <c r="L523" s="0" t="str">
        <f aca="false">IFERROR(__xludf.dummyfunction("""COMPUTED_VALUE"""),"")</f>
        <v/>
      </c>
      <c r="N523" s="6" t="e">
        <f aca="false">SUM(L523-J523)</f>
        <v>#VALUE!</v>
      </c>
      <c r="P523" s="0" t="str">
        <f aca="false">IFERROR(__xludf.dummyfunction("""COMPUTED_VALUE"""),"")</f>
        <v/>
      </c>
      <c r="R523" s="0" t="str">
        <f aca="false">IFERROR(__xludf.dummyfunction("""COMPUTED_VALUE"""),"")</f>
        <v/>
      </c>
      <c r="T523" s="6" t="e">
        <f aca="false">SUM(R523-P523)</f>
        <v>#VALUE!</v>
      </c>
      <c r="V523" s="6" t="e">
        <f aca="false">SUM(N523-T523)</f>
        <v>#VALUE!</v>
      </c>
      <c r="X523" s="7"/>
    </row>
    <row r="524" customFormat="false" ht="13.8" hidden="false" customHeight="false" outlineLevel="0" collapsed="false">
      <c r="B524" s="0" t="str">
        <f aca="false">IFERROR(__xludf.dummyfunction("""COMPUTED_VALUE"""),"")</f>
        <v/>
      </c>
      <c r="D524" s="0" t="str">
        <f aca="false">IFERROR(__xludf.dummyfunction("""COMPUTED_VALUE"""),"")</f>
        <v/>
      </c>
      <c r="F524" s="0" t="str">
        <f aca="false">IFERROR(__xludf.dummyfunction("""COMPUTED_VALUE"""),"")</f>
        <v/>
      </c>
      <c r="H524" s="0" t="str">
        <f aca="false">IFERROR(__xludf.dummyfunction("""COMPUTED_VALUE"""),"")</f>
        <v/>
      </c>
      <c r="J524" s="0" t="str">
        <f aca="false">IFERROR(__xludf.dummyfunction("""COMPUTED_VALUE"""),"")</f>
        <v/>
      </c>
      <c r="L524" s="0" t="str">
        <f aca="false">IFERROR(__xludf.dummyfunction("""COMPUTED_VALUE"""),"")</f>
        <v/>
      </c>
      <c r="N524" s="6" t="e">
        <f aca="false">SUM(L524-J524)</f>
        <v>#VALUE!</v>
      </c>
      <c r="P524" s="0" t="str">
        <f aca="false">IFERROR(__xludf.dummyfunction("""COMPUTED_VALUE"""),"")</f>
        <v/>
      </c>
      <c r="R524" s="0" t="str">
        <f aca="false">IFERROR(__xludf.dummyfunction("""COMPUTED_VALUE"""),"")</f>
        <v/>
      </c>
      <c r="T524" s="6" t="e">
        <f aca="false">SUM(R524-P524)</f>
        <v>#VALUE!</v>
      </c>
      <c r="V524" s="6" t="e">
        <f aca="false">SUM(N524-T524)</f>
        <v>#VALUE!</v>
      </c>
      <c r="X524" s="7"/>
    </row>
    <row r="525" customFormat="false" ht="13.8" hidden="false" customHeight="false" outlineLevel="0" collapsed="false">
      <c r="B525" s="0" t="str">
        <f aca="false">IFERROR(__xludf.dummyfunction("""COMPUTED_VALUE"""),"")</f>
        <v/>
      </c>
      <c r="D525" s="0" t="str">
        <f aca="false">IFERROR(__xludf.dummyfunction("""COMPUTED_VALUE"""),"")</f>
        <v/>
      </c>
      <c r="F525" s="0" t="str">
        <f aca="false">IFERROR(__xludf.dummyfunction("""COMPUTED_VALUE"""),"")</f>
        <v/>
      </c>
      <c r="H525" s="0" t="str">
        <f aca="false">IFERROR(__xludf.dummyfunction("""COMPUTED_VALUE"""),"")</f>
        <v/>
      </c>
      <c r="J525" s="0" t="str">
        <f aca="false">IFERROR(__xludf.dummyfunction("""COMPUTED_VALUE"""),"")</f>
        <v/>
      </c>
      <c r="L525" s="0" t="str">
        <f aca="false">IFERROR(__xludf.dummyfunction("""COMPUTED_VALUE"""),"")</f>
        <v/>
      </c>
      <c r="N525" s="6" t="e">
        <f aca="false">SUM(L525-J525)</f>
        <v>#VALUE!</v>
      </c>
      <c r="P525" s="0" t="str">
        <f aca="false">IFERROR(__xludf.dummyfunction("""COMPUTED_VALUE"""),"")</f>
        <v/>
      </c>
      <c r="R525" s="0" t="str">
        <f aca="false">IFERROR(__xludf.dummyfunction("""COMPUTED_VALUE"""),"")</f>
        <v/>
      </c>
      <c r="T525" s="6" t="e">
        <f aca="false">SUM(R525-P525)</f>
        <v>#VALUE!</v>
      </c>
      <c r="V525" s="6" t="e">
        <f aca="false">SUM(N525-T525)</f>
        <v>#VALUE!</v>
      </c>
      <c r="X525" s="7"/>
    </row>
    <row r="526" customFormat="false" ht="13.8" hidden="false" customHeight="false" outlineLevel="0" collapsed="false">
      <c r="B526" s="0" t="str">
        <f aca="false">IFERROR(__xludf.dummyfunction("""COMPUTED_VALUE"""),"")</f>
        <v/>
      </c>
      <c r="D526" s="0" t="str">
        <f aca="false">IFERROR(__xludf.dummyfunction("""COMPUTED_VALUE"""),"")</f>
        <v/>
      </c>
      <c r="F526" s="0" t="str">
        <f aca="false">IFERROR(__xludf.dummyfunction("""COMPUTED_VALUE"""),"")</f>
        <v/>
      </c>
      <c r="H526" s="0" t="str">
        <f aca="false">IFERROR(__xludf.dummyfunction("""COMPUTED_VALUE"""),"")</f>
        <v/>
      </c>
      <c r="J526" s="0" t="str">
        <f aca="false">IFERROR(__xludf.dummyfunction("""COMPUTED_VALUE"""),"")</f>
        <v/>
      </c>
      <c r="L526" s="0" t="str">
        <f aca="false">IFERROR(__xludf.dummyfunction("""COMPUTED_VALUE"""),"")</f>
        <v/>
      </c>
      <c r="N526" s="6" t="e">
        <f aca="false">SUM(L526-J526)</f>
        <v>#VALUE!</v>
      </c>
      <c r="P526" s="0" t="str">
        <f aca="false">IFERROR(__xludf.dummyfunction("""COMPUTED_VALUE"""),"")</f>
        <v/>
      </c>
      <c r="R526" s="0" t="str">
        <f aca="false">IFERROR(__xludf.dummyfunction("""COMPUTED_VALUE"""),"")</f>
        <v/>
      </c>
      <c r="T526" s="6" t="e">
        <f aca="false">SUM(R526-P526)</f>
        <v>#VALUE!</v>
      </c>
      <c r="V526" s="6" t="e">
        <f aca="false">SUM(N526-T526)</f>
        <v>#VALUE!</v>
      </c>
      <c r="X526" s="7"/>
    </row>
    <row r="527" customFormat="false" ht="13.8" hidden="false" customHeight="false" outlineLevel="0" collapsed="false">
      <c r="B527" s="0" t="str">
        <f aca="false">IFERROR(__xludf.dummyfunction("""COMPUTED_VALUE"""),"")</f>
        <v/>
      </c>
      <c r="D527" s="0" t="str">
        <f aca="false">IFERROR(__xludf.dummyfunction("""COMPUTED_VALUE"""),"")</f>
        <v/>
      </c>
      <c r="F527" s="0" t="str">
        <f aca="false">IFERROR(__xludf.dummyfunction("""COMPUTED_VALUE"""),"")</f>
        <v/>
      </c>
      <c r="H527" s="0" t="str">
        <f aca="false">IFERROR(__xludf.dummyfunction("""COMPUTED_VALUE"""),"")</f>
        <v/>
      </c>
      <c r="J527" s="0" t="str">
        <f aca="false">IFERROR(__xludf.dummyfunction("""COMPUTED_VALUE"""),"")</f>
        <v/>
      </c>
      <c r="L527" s="0" t="str">
        <f aca="false">IFERROR(__xludf.dummyfunction("""COMPUTED_VALUE"""),"")</f>
        <v/>
      </c>
      <c r="N527" s="6" t="e">
        <f aca="false">SUM(L527-J527)</f>
        <v>#VALUE!</v>
      </c>
      <c r="P527" s="0" t="str">
        <f aca="false">IFERROR(__xludf.dummyfunction("""COMPUTED_VALUE"""),"")</f>
        <v/>
      </c>
      <c r="R527" s="0" t="str">
        <f aca="false">IFERROR(__xludf.dummyfunction("""COMPUTED_VALUE"""),"")</f>
        <v/>
      </c>
      <c r="T527" s="6" t="e">
        <f aca="false">SUM(R527-P527)</f>
        <v>#VALUE!</v>
      </c>
      <c r="V527" s="6" t="e">
        <f aca="false">SUM(N527-T527)</f>
        <v>#VALUE!</v>
      </c>
      <c r="X527" s="7"/>
    </row>
    <row r="528" customFormat="false" ht="13.8" hidden="false" customHeight="false" outlineLevel="0" collapsed="false">
      <c r="B528" s="0" t="str">
        <f aca="false">IFERROR(__xludf.dummyfunction("""COMPUTED_VALUE"""),"")</f>
        <v/>
      </c>
      <c r="D528" s="0" t="str">
        <f aca="false">IFERROR(__xludf.dummyfunction("""COMPUTED_VALUE"""),"")</f>
        <v/>
      </c>
      <c r="F528" s="0" t="str">
        <f aca="false">IFERROR(__xludf.dummyfunction("""COMPUTED_VALUE"""),"")</f>
        <v/>
      </c>
      <c r="H528" s="0" t="str">
        <f aca="false">IFERROR(__xludf.dummyfunction("""COMPUTED_VALUE"""),"")</f>
        <v/>
      </c>
      <c r="J528" s="0" t="str">
        <f aca="false">IFERROR(__xludf.dummyfunction("""COMPUTED_VALUE"""),"")</f>
        <v/>
      </c>
      <c r="L528" s="0" t="str">
        <f aca="false">IFERROR(__xludf.dummyfunction("""COMPUTED_VALUE"""),"")</f>
        <v/>
      </c>
      <c r="N528" s="6" t="e">
        <f aca="false">SUM(L528-J528)</f>
        <v>#VALUE!</v>
      </c>
      <c r="P528" s="0" t="str">
        <f aca="false">IFERROR(__xludf.dummyfunction("""COMPUTED_VALUE"""),"")</f>
        <v/>
      </c>
      <c r="R528" s="0" t="str">
        <f aca="false">IFERROR(__xludf.dummyfunction("""COMPUTED_VALUE"""),"")</f>
        <v/>
      </c>
      <c r="T528" s="6" t="e">
        <f aca="false">SUM(R528-P528)</f>
        <v>#VALUE!</v>
      </c>
      <c r="V528" s="6" t="e">
        <f aca="false">SUM(N528-T528)</f>
        <v>#VALUE!</v>
      </c>
      <c r="X528" s="7"/>
    </row>
    <row r="529" customFormat="false" ht="13.8" hidden="false" customHeight="false" outlineLevel="0" collapsed="false">
      <c r="B529" s="0" t="str">
        <f aca="false">IFERROR(__xludf.dummyfunction("""COMPUTED_VALUE"""),"")</f>
        <v/>
      </c>
      <c r="D529" s="0" t="str">
        <f aca="false">IFERROR(__xludf.dummyfunction("""COMPUTED_VALUE"""),"")</f>
        <v/>
      </c>
      <c r="F529" s="0" t="str">
        <f aca="false">IFERROR(__xludf.dummyfunction("""COMPUTED_VALUE"""),"")</f>
        <v/>
      </c>
      <c r="H529" s="0" t="str">
        <f aca="false">IFERROR(__xludf.dummyfunction("""COMPUTED_VALUE"""),"")</f>
        <v/>
      </c>
      <c r="J529" s="0" t="str">
        <f aca="false">IFERROR(__xludf.dummyfunction("""COMPUTED_VALUE"""),"")</f>
        <v/>
      </c>
      <c r="L529" s="0" t="str">
        <f aca="false">IFERROR(__xludf.dummyfunction("""COMPUTED_VALUE"""),"")</f>
        <v/>
      </c>
      <c r="N529" s="6" t="e">
        <f aca="false">SUM(L529-J529)</f>
        <v>#VALUE!</v>
      </c>
      <c r="P529" s="0" t="str">
        <f aca="false">IFERROR(__xludf.dummyfunction("""COMPUTED_VALUE"""),"")</f>
        <v/>
      </c>
      <c r="R529" s="0" t="str">
        <f aca="false">IFERROR(__xludf.dummyfunction("""COMPUTED_VALUE"""),"")</f>
        <v/>
      </c>
      <c r="T529" s="6" t="e">
        <f aca="false">SUM(R529-P529)</f>
        <v>#VALUE!</v>
      </c>
      <c r="V529" s="6" t="e">
        <f aca="false">SUM(N529-T529)</f>
        <v>#VALUE!</v>
      </c>
      <c r="X529" s="7"/>
    </row>
    <row r="530" customFormat="false" ht="13.8" hidden="false" customHeight="false" outlineLevel="0" collapsed="false">
      <c r="B530" s="0" t="str">
        <f aca="false">IFERROR(__xludf.dummyfunction("""COMPUTED_VALUE"""),"")</f>
        <v/>
      </c>
      <c r="D530" s="0" t="str">
        <f aca="false">IFERROR(__xludf.dummyfunction("""COMPUTED_VALUE"""),"")</f>
        <v/>
      </c>
      <c r="F530" s="0" t="str">
        <f aca="false">IFERROR(__xludf.dummyfunction("""COMPUTED_VALUE"""),"")</f>
        <v/>
      </c>
      <c r="H530" s="0" t="str">
        <f aca="false">IFERROR(__xludf.dummyfunction("""COMPUTED_VALUE"""),"")</f>
        <v/>
      </c>
      <c r="J530" s="0" t="str">
        <f aca="false">IFERROR(__xludf.dummyfunction("""COMPUTED_VALUE"""),"")</f>
        <v/>
      </c>
      <c r="L530" s="0" t="str">
        <f aca="false">IFERROR(__xludf.dummyfunction("""COMPUTED_VALUE"""),"")</f>
        <v/>
      </c>
      <c r="N530" s="6" t="e">
        <f aca="false">SUM(L530-J530)</f>
        <v>#VALUE!</v>
      </c>
      <c r="P530" s="0" t="str">
        <f aca="false">IFERROR(__xludf.dummyfunction("""COMPUTED_VALUE"""),"")</f>
        <v/>
      </c>
      <c r="R530" s="0" t="str">
        <f aca="false">IFERROR(__xludf.dummyfunction("""COMPUTED_VALUE"""),"")</f>
        <v/>
      </c>
      <c r="T530" s="6" t="e">
        <f aca="false">SUM(R530-P530)</f>
        <v>#VALUE!</v>
      </c>
      <c r="V530" s="6" t="e">
        <f aca="false">SUM(N530-T530)</f>
        <v>#VALUE!</v>
      </c>
      <c r="X530" s="7"/>
    </row>
    <row r="531" customFormat="false" ht="13.8" hidden="false" customHeight="false" outlineLevel="0" collapsed="false">
      <c r="B531" s="0" t="str">
        <f aca="false">IFERROR(__xludf.dummyfunction("""COMPUTED_VALUE"""),"")</f>
        <v/>
      </c>
      <c r="D531" s="0" t="str">
        <f aca="false">IFERROR(__xludf.dummyfunction("""COMPUTED_VALUE"""),"")</f>
        <v/>
      </c>
      <c r="F531" s="0" t="str">
        <f aca="false">IFERROR(__xludf.dummyfunction("""COMPUTED_VALUE"""),"")</f>
        <v/>
      </c>
      <c r="H531" s="0" t="str">
        <f aca="false">IFERROR(__xludf.dummyfunction("""COMPUTED_VALUE"""),"")</f>
        <v/>
      </c>
      <c r="J531" s="0" t="str">
        <f aca="false">IFERROR(__xludf.dummyfunction("""COMPUTED_VALUE"""),"")</f>
        <v/>
      </c>
      <c r="L531" s="0" t="str">
        <f aca="false">IFERROR(__xludf.dummyfunction("""COMPUTED_VALUE"""),"")</f>
        <v/>
      </c>
      <c r="N531" s="6" t="e">
        <f aca="false">SUM(L531-J531)</f>
        <v>#VALUE!</v>
      </c>
      <c r="P531" s="0" t="str">
        <f aca="false">IFERROR(__xludf.dummyfunction("""COMPUTED_VALUE"""),"")</f>
        <v/>
      </c>
      <c r="R531" s="0" t="str">
        <f aca="false">IFERROR(__xludf.dummyfunction("""COMPUTED_VALUE"""),"")</f>
        <v/>
      </c>
      <c r="T531" s="6" t="e">
        <f aca="false">SUM(R531-P531)</f>
        <v>#VALUE!</v>
      </c>
      <c r="V531" s="6" t="e">
        <f aca="false">SUM(N531-T531)</f>
        <v>#VALUE!</v>
      </c>
      <c r="X531" s="7"/>
    </row>
    <row r="532" customFormat="false" ht="13.8" hidden="false" customHeight="false" outlineLevel="0" collapsed="false">
      <c r="B532" s="0" t="str">
        <f aca="false">IFERROR(__xludf.dummyfunction("""COMPUTED_VALUE"""),"")</f>
        <v/>
      </c>
      <c r="D532" s="0" t="str">
        <f aca="false">IFERROR(__xludf.dummyfunction("""COMPUTED_VALUE"""),"")</f>
        <v/>
      </c>
      <c r="F532" s="0" t="str">
        <f aca="false">IFERROR(__xludf.dummyfunction("""COMPUTED_VALUE"""),"")</f>
        <v/>
      </c>
      <c r="H532" s="0" t="str">
        <f aca="false">IFERROR(__xludf.dummyfunction("""COMPUTED_VALUE"""),"")</f>
        <v/>
      </c>
      <c r="J532" s="0" t="str">
        <f aca="false">IFERROR(__xludf.dummyfunction("""COMPUTED_VALUE"""),"")</f>
        <v/>
      </c>
      <c r="L532" s="0" t="str">
        <f aca="false">IFERROR(__xludf.dummyfunction("""COMPUTED_VALUE"""),"")</f>
        <v/>
      </c>
      <c r="N532" s="6" t="e">
        <f aca="false">SUM(L532-J532)</f>
        <v>#VALUE!</v>
      </c>
      <c r="P532" s="0" t="str">
        <f aca="false">IFERROR(__xludf.dummyfunction("""COMPUTED_VALUE"""),"")</f>
        <v/>
      </c>
      <c r="R532" s="0" t="str">
        <f aca="false">IFERROR(__xludf.dummyfunction("""COMPUTED_VALUE"""),"")</f>
        <v/>
      </c>
      <c r="T532" s="6" t="e">
        <f aca="false">SUM(R532-P532)</f>
        <v>#VALUE!</v>
      </c>
      <c r="V532" s="6" t="e">
        <f aca="false">SUM(N532-T532)</f>
        <v>#VALUE!</v>
      </c>
      <c r="X532" s="7"/>
    </row>
    <row r="533" customFormat="false" ht="13.8" hidden="false" customHeight="false" outlineLevel="0" collapsed="false">
      <c r="B533" s="0" t="str">
        <f aca="false">IFERROR(__xludf.dummyfunction("""COMPUTED_VALUE"""),"")</f>
        <v/>
      </c>
      <c r="D533" s="0" t="str">
        <f aca="false">IFERROR(__xludf.dummyfunction("""COMPUTED_VALUE"""),"")</f>
        <v/>
      </c>
      <c r="F533" s="0" t="str">
        <f aca="false">IFERROR(__xludf.dummyfunction("""COMPUTED_VALUE"""),"")</f>
        <v/>
      </c>
      <c r="H533" s="0" t="str">
        <f aca="false">IFERROR(__xludf.dummyfunction("""COMPUTED_VALUE"""),"")</f>
        <v/>
      </c>
      <c r="J533" s="0" t="str">
        <f aca="false">IFERROR(__xludf.dummyfunction("""COMPUTED_VALUE"""),"")</f>
        <v/>
      </c>
      <c r="L533" s="0" t="str">
        <f aca="false">IFERROR(__xludf.dummyfunction("""COMPUTED_VALUE"""),"")</f>
        <v/>
      </c>
      <c r="N533" s="6" t="e">
        <f aca="false">SUM(L533-J533)</f>
        <v>#VALUE!</v>
      </c>
      <c r="P533" s="0" t="str">
        <f aca="false">IFERROR(__xludf.dummyfunction("""COMPUTED_VALUE"""),"")</f>
        <v/>
      </c>
      <c r="R533" s="0" t="str">
        <f aca="false">IFERROR(__xludf.dummyfunction("""COMPUTED_VALUE"""),"")</f>
        <v/>
      </c>
      <c r="T533" s="6" t="e">
        <f aca="false">SUM(R533-P533)</f>
        <v>#VALUE!</v>
      </c>
      <c r="V533" s="6" t="e">
        <f aca="false">SUM(N533-T533)</f>
        <v>#VALUE!</v>
      </c>
      <c r="X533" s="7"/>
    </row>
    <row r="534" customFormat="false" ht="13.8" hidden="false" customHeight="false" outlineLevel="0" collapsed="false">
      <c r="B534" s="0" t="str">
        <f aca="false">IFERROR(__xludf.dummyfunction("""COMPUTED_VALUE"""),"")</f>
        <v/>
      </c>
      <c r="D534" s="0" t="str">
        <f aca="false">IFERROR(__xludf.dummyfunction("""COMPUTED_VALUE"""),"")</f>
        <v/>
      </c>
      <c r="F534" s="0" t="str">
        <f aca="false">IFERROR(__xludf.dummyfunction("""COMPUTED_VALUE"""),"")</f>
        <v/>
      </c>
      <c r="H534" s="0" t="str">
        <f aca="false">IFERROR(__xludf.dummyfunction("""COMPUTED_VALUE"""),"")</f>
        <v/>
      </c>
      <c r="J534" s="0" t="str">
        <f aca="false">IFERROR(__xludf.dummyfunction("""COMPUTED_VALUE"""),"")</f>
        <v/>
      </c>
      <c r="L534" s="0" t="str">
        <f aca="false">IFERROR(__xludf.dummyfunction("""COMPUTED_VALUE"""),"")</f>
        <v/>
      </c>
      <c r="N534" s="6" t="e">
        <f aca="false">SUM(L534-J534)</f>
        <v>#VALUE!</v>
      </c>
      <c r="P534" s="0" t="str">
        <f aca="false">IFERROR(__xludf.dummyfunction("""COMPUTED_VALUE"""),"")</f>
        <v/>
      </c>
      <c r="R534" s="0" t="str">
        <f aca="false">IFERROR(__xludf.dummyfunction("""COMPUTED_VALUE"""),"")</f>
        <v/>
      </c>
      <c r="T534" s="6" t="e">
        <f aca="false">SUM(R534-P534)</f>
        <v>#VALUE!</v>
      </c>
      <c r="V534" s="6" t="e">
        <f aca="false">SUM(N534-T534)</f>
        <v>#VALUE!</v>
      </c>
      <c r="X534" s="7"/>
    </row>
    <row r="535" customFormat="false" ht="13.8" hidden="false" customHeight="false" outlineLevel="0" collapsed="false">
      <c r="B535" s="0" t="str">
        <f aca="false">IFERROR(__xludf.dummyfunction("""COMPUTED_VALUE"""),"")</f>
        <v/>
      </c>
      <c r="D535" s="0" t="str">
        <f aca="false">IFERROR(__xludf.dummyfunction("""COMPUTED_VALUE"""),"")</f>
        <v/>
      </c>
      <c r="F535" s="0" t="str">
        <f aca="false">IFERROR(__xludf.dummyfunction("""COMPUTED_VALUE"""),"")</f>
        <v/>
      </c>
      <c r="H535" s="0" t="str">
        <f aca="false">IFERROR(__xludf.dummyfunction("""COMPUTED_VALUE"""),"")</f>
        <v/>
      </c>
      <c r="J535" s="0" t="str">
        <f aca="false">IFERROR(__xludf.dummyfunction("""COMPUTED_VALUE"""),"")</f>
        <v/>
      </c>
      <c r="L535" s="0" t="str">
        <f aca="false">IFERROR(__xludf.dummyfunction("""COMPUTED_VALUE"""),"")</f>
        <v/>
      </c>
      <c r="N535" s="6" t="e">
        <f aca="false">SUM(L535-J535)</f>
        <v>#VALUE!</v>
      </c>
      <c r="P535" s="0" t="str">
        <f aca="false">IFERROR(__xludf.dummyfunction("""COMPUTED_VALUE"""),"")</f>
        <v/>
      </c>
      <c r="R535" s="0" t="str">
        <f aca="false">IFERROR(__xludf.dummyfunction("""COMPUTED_VALUE"""),"")</f>
        <v/>
      </c>
      <c r="T535" s="6" t="e">
        <f aca="false">SUM(R535-P535)</f>
        <v>#VALUE!</v>
      </c>
      <c r="V535" s="6" t="e">
        <f aca="false">SUM(N535-T535)</f>
        <v>#VALUE!</v>
      </c>
      <c r="X535" s="7"/>
    </row>
    <row r="536" customFormat="false" ht="13.8" hidden="false" customHeight="false" outlineLevel="0" collapsed="false">
      <c r="B536" s="0" t="str">
        <f aca="false">IFERROR(__xludf.dummyfunction("""COMPUTED_VALUE"""),"")</f>
        <v/>
      </c>
      <c r="D536" s="0" t="str">
        <f aca="false">IFERROR(__xludf.dummyfunction("""COMPUTED_VALUE"""),"")</f>
        <v/>
      </c>
      <c r="F536" s="0" t="str">
        <f aca="false">IFERROR(__xludf.dummyfunction("""COMPUTED_VALUE"""),"")</f>
        <v/>
      </c>
      <c r="H536" s="0" t="str">
        <f aca="false">IFERROR(__xludf.dummyfunction("""COMPUTED_VALUE"""),"")</f>
        <v/>
      </c>
      <c r="J536" s="0" t="str">
        <f aca="false">IFERROR(__xludf.dummyfunction("""COMPUTED_VALUE"""),"")</f>
        <v/>
      </c>
      <c r="L536" s="0" t="str">
        <f aca="false">IFERROR(__xludf.dummyfunction("""COMPUTED_VALUE"""),"")</f>
        <v/>
      </c>
      <c r="N536" s="6" t="e">
        <f aca="false">SUM(L536-J536)</f>
        <v>#VALUE!</v>
      </c>
      <c r="P536" s="0" t="str">
        <f aca="false">IFERROR(__xludf.dummyfunction("""COMPUTED_VALUE"""),"")</f>
        <v/>
      </c>
      <c r="R536" s="0" t="str">
        <f aca="false">IFERROR(__xludf.dummyfunction("""COMPUTED_VALUE"""),"")</f>
        <v/>
      </c>
      <c r="T536" s="6" t="e">
        <f aca="false">SUM(R536-P536)</f>
        <v>#VALUE!</v>
      </c>
      <c r="V536" s="6" t="e">
        <f aca="false">SUM(N536-T536)</f>
        <v>#VALUE!</v>
      </c>
      <c r="X536" s="7"/>
    </row>
    <row r="537" customFormat="false" ht="13.8" hidden="false" customHeight="false" outlineLevel="0" collapsed="false">
      <c r="B537" s="0" t="str">
        <f aca="false">IFERROR(__xludf.dummyfunction("""COMPUTED_VALUE"""),"")</f>
        <v/>
      </c>
      <c r="D537" s="0" t="str">
        <f aca="false">IFERROR(__xludf.dummyfunction("""COMPUTED_VALUE"""),"")</f>
        <v/>
      </c>
      <c r="F537" s="0" t="str">
        <f aca="false">IFERROR(__xludf.dummyfunction("""COMPUTED_VALUE"""),"")</f>
        <v/>
      </c>
      <c r="H537" s="0" t="str">
        <f aca="false">IFERROR(__xludf.dummyfunction("""COMPUTED_VALUE"""),"")</f>
        <v/>
      </c>
      <c r="J537" s="0" t="str">
        <f aca="false">IFERROR(__xludf.dummyfunction("""COMPUTED_VALUE"""),"")</f>
        <v/>
      </c>
      <c r="L537" s="0" t="str">
        <f aca="false">IFERROR(__xludf.dummyfunction("""COMPUTED_VALUE"""),"")</f>
        <v/>
      </c>
      <c r="N537" s="6" t="e">
        <f aca="false">SUM(L537-J537)</f>
        <v>#VALUE!</v>
      </c>
      <c r="P537" s="0" t="str">
        <f aca="false">IFERROR(__xludf.dummyfunction("""COMPUTED_VALUE"""),"")</f>
        <v/>
      </c>
      <c r="R537" s="0" t="str">
        <f aca="false">IFERROR(__xludf.dummyfunction("""COMPUTED_VALUE"""),"")</f>
        <v/>
      </c>
      <c r="T537" s="6" t="e">
        <f aca="false">SUM(R537-P537)</f>
        <v>#VALUE!</v>
      </c>
      <c r="V537" s="6" t="e">
        <f aca="false">SUM(N537-T537)</f>
        <v>#VALUE!</v>
      </c>
      <c r="X537" s="7"/>
    </row>
    <row r="538" customFormat="false" ht="13.8" hidden="false" customHeight="false" outlineLevel="0" collapsed="false">
      <c r="B538" s="0" t="str">
        <f aca="false">IFERROR(__xludf.dummyfunction("""COMPUTED_VALUE"""),"")</f>
        <v/>
      </c>
      <c r="D538" s="0" t="str">
        <f aca="false">IFERROR(__xludf.dummyfunction("""COMPUTED_VALUE"""),"")</f>
        <v/>
      </c>
      <c r="F538" s="0" t="str">
        <f aca="false">IFERROR(__xludf.dummyfunction("""COMPUTED_VALUE"""),"")</f>
        <v/>
      </c>
      <c r="H538" s="0" t="str">
        <f aca="false">IFERROR(__xludf.dummyfunction("""COMPUTED_VALUE"""),"")</f>
        <v/>
      </c>
      <c r="J538" s="0" t="str">
        <f aca="false">IFERROR(__xludf.dummyfunction("""COMPUTED_VALUE"""),"")</f>
        <v/>
      </c>
      <c r="L538" s="0" t="str">
        <f aca="false">IFERROR(__xludf.dummyfunction("""COMPUTED_VALUE"""),"")</f>
        <v/>
      </c>
      <c r="N538" s="6" t="e">
        <f aca="false">SUM(L538-J538)</f>
        <v>#VALUE!</v>
      </c>
      <c r="P538" s="0" t="str">
        <f aca="false">IFERROR(__xludf.dummyfunction("""COMPUTED_VALUE"""),"")</f>
        <v/>
      </c>
      <c r="R538" s="0" t="str">
        <f aca="false">IFERROR(__xludf.dummyfunction("""COMPUTED_VALUE"""),"")</f>
        <v/>
      </c>
      <c r="T538" s="6" t="e">
        <f aca="false">SUM(R538-P538)</f>
        <v>#VALUE!</v>
      </c>
      <c r="V538" s="6" t="e">
        <f aca="false">SUM(N538-T538)</f>
        <v>#VALUE!</v>
      </c>
      <c r="X538" s="7"/>
    </row>
    <row r="539" customFormat="false" ht="13.8" hidden="false" customHeight="false" outlineLevel="0" collapsed="false">
      <c r="B539" s="0" t="str">
        <f aca="false">IFERROR(__xludf.dummyfunction("""COMPUTED_VALUE"""),"")</f>
        <v/>
      </c>
      <c r="D539" s="0" t="str">
        <f aca="false">IFERROR(__xludf.dummyfunction("""COMPUTED_VALUE"""),"")</f>
        <v/>
      </c>
      <c r="F539" s="0" t="str">
        <f aca="false">IFERROR(__xludf.dummyfunction("""COMPUTED_VALUE"""),"")</f>
        <v/>
      </c>
      <c r="H539" s="0" t="str">
        <f aca="false">IFERROR(__xludf.dummyfunction("""COMPUTED_VALUE"""),"")</f>
        <v/>
      </c>
      <c r="J539" s="0" t="str">
        <f aca="false">IFERROR(__xludf.dummyfunction("""COMPUTED_VALUE"""),"")</f>
        <v/>
      </c>
      <c r="L539" s="0" t="str">
        <f aca="false">IFERROR(__xludf.dummyfunction("""COMPUTED_VALUE"""),"")</f>
        <v/>
      </c>
      <c r="N539" s="6" t="e">
        <f aca="false">SUM(L539-J539)</f>
        <v>#VALUE!</v>
      </c>
      <c r="P539" s="0" t="str">
        <f aca="false">IFERROR(__xludf.dummyfunction("""COMPUTED_VALUE"""),"")</f>
        <v/>
      </c>
      <c r="R539" s="0" t="str">
        <f aca="false">IFERROR(__xludf.dummyfunction("""COMPUTED_VALUE"""),"")</f>
        <v/>
      </c>
      <c r="T539" s="6" t="e">
        <f aca="false">SUM(R539-P539)</f>
        <v>#VALUE!</v>
      </c>
      <c r="V539" s="6" t="e">
        <f aca="false">SUM(N539-T539)</f>
        <v>#VALUE!</v>
      </c>
      <c r="X539" s="7"/>
    </row>
    <row r="540" customFormat="false" ht="13.8" hidden="false" customHeight="false" outlineLevel="0" collapsed="false">
      <c r="B540" s="0" t="str">
        <f aca="false">IFERROR(__xludf.dummyfunction("""COMPUTED_VALUE"""),"")</f>
        <v/>
      </c>
      <c r="D540" s="0" t="str">
        <f aca="false">IFERROR(__xludf.dummyfunction("""COMPUTED_VALUE"""),"")</f>
        <v/>
      </c>
      <c r="F540" s="0" t="str">
        <f aca="false">IFERROR(__xludf.dummyfunction("""COMPUTED_VALUE"""),"")</f>
        <v/>
      </c>
      <c r="H540" s="0" t="str">
        <f aca="false">IFERROR(__xludf.dummyfunction("""COMPUTED_VALUE"""),"")</f>
        <v/>
      </c>
      <c r="J540" s="0" t="str">
        <f aca="false">IFERROR(__xludf.dummyfunction("""COMPUTED_VALUE"""),"")</f>
        <v/>
      </c>
      <c r="L540" s="0" t="str">
        <f aca="false">IFERROR(__xludf.dummyfunction("""COMPUTED_VALUE"""),"")</f>
        <v/>
      </c>
      <c r="N540" s="6" t="e">
        <f aca="false">SUM(L540-J540)</f>
        <v>#VALUE!</v>
      </c>
      <c r="P540" s="0" t="str">
        <f aca="false">IFERROR(__xludf.dummyfunction("""COMPUTED_VALUE"""),"")</f>
        <v/>
      </c>
      <c r="R540" s="0" t="str">
        <f aca="false">IFERROR(__xludf.dummyfunction("""COMPUTED_VALUE"""),"")</f>
        <v/>
      </c>
      <c r="T540" s="6" t="e">
        <f aca="false">SUM(R540-P540)</f>
        <v>#VALUE!</v>
      </c>
      <c r="V540" s="6" t="e">
        <f aca="false">SUM(N540-T540)</f>
        <v>#VALUE!</v>
      </c>
      <c r="X540" s="7"/>
    </row>
    <row r="541" customFormat="false" ht="13.8" hidden="false" customHeight="false" outlineLevel="0" collapsed="false">
      <c r="B541" s="0" t="str">
        <f aca="false">IFERROR(__xludf.dummyfunction("""COMPUTED_VALUE"""),"")</f>
        <v/>
      </c>
      <c r="D541" s="0" t="str">
        <f aca="false">IFERROR(__xludf.dummyfunction("""COMPUTED_VALUE"""),"")</f>
        <v/>
      </c>
      <c r="F541" s="0" t="str">
        <f aca="false">IFERROR(__xludf.dummyfunction("""COMPUTED_VALUE"""),"")</f>
        <v/>
      </c>
      <c r="H541" s="0" t="str">
        <f aca="false">IFERROR(__xludf.dummyfunction("""COMPUTED_VALUE"""),"")</f>
        <v/>
      </c>
      <c r="J541" s="0" t="str">
        <f aca="false">IFERROR(__xludf.dummyfunction("""COMPUTED_VALUE"""),"")</f>
        <v/>
      </c>
      <c r="L541" s="0" t="str">
        <f aca="false">IFERROR(__xludf.dummyfunction("""COMPUTED_VALUE"""),"")</f>
        <v/>
      </c>
      <c r="N541" s="6" t="e">
        <f aca="false">SUM(L541-J541)</f>
        <v>#VALUE!</v>
      </c>
      <c r="P541" s="0" t="str">
        <f aca="false">IFERROR(__xludf.dummyfunction("""COMPUTED_VALUE"""),"")</f>
        <v/>
      </c>
      <c r="R541" s="0" t="str">
        <f aca="false">IFERROR(__xludf.dummyfunction("""COMPUTED_VALUE"""),"")</f>
        <v/>
      </c>
      <c r="T541" s="6" t="e">
        <f aca="false">SUM(R541-P541)</f>
        <v>#VALUE!</v>
      </c>
      <c r="V541" s="6" t="e">
        <f aca="false">SUM(N541-T541)</f>
        <v>#VALUE!</v>
      </c>
      <c r="X541" s="7"/>
    </row>
    <row r="542" customFormat="false" ht="13.8" hidden="false" customHeight="false" outlineLevel="0" collapsed="false">
      <c r="B542" s="0" t="str">
        <f aca="false">IFERROR(__xludf.dummyfunction("""COMPUTED_VALUE"""),"")</f>
        <v/>
      </c>
      <c r="D542" s="0" t="str">
        <f aca="false">IFERROR(__xludf.dummyfunction("""COMPUTED_VALUE"""),"")</f>
        <v/>
      </c>
      <c r="F542" s="0" t="str">
        <f aca="false">IFERROR(__xludf.dummyfunction("""COMPUTED_VALUE"""),"")</f>
        <v/>
      </c>
      <c r="H542" s="0" t="str">
        <f aca="false">IFERROR(__xludf.dummyfunction("""COMPUTED_VALUE"""),"")</f>
        <v/>
      </c>
      <c r="J542" s="0" t="str">
        <f aca="false">IFERROR(__xludf.dummyfunction("""COMPUTED_VALUE"""),"")</f>
        <v/>
      </c>
      <c r="L542" s="0" t="str">
        <f aca="false">IFERROR(__xludf.dummyfunction("""COMPUTED_VALUE"""),"")</f>
        <v/>
      </c>
      <c r="N542" s="6" t="e">
        <f aca="false">SUM(L542-J542)</f>
        <v>#VALUE!</v>
      </c>
      <c r="P542" s="0" t="str">
        <f aca="false">IFERROR(__xludf.dummyfunction("""COMPUTED_VALUE"""),"")</f>
        <v/>
      </c>
      <c r="R542" s="0" t="str">
        <f aca="false">IFERROR(__xludf.dummyfunction("""COMPUTED_VALUE"""),"")</f>
        <v/>
      </c>
      <c r="T542" s="6" t="e">
        <f aca="false">SUM(R542-P542)</f>
        <v>#VALUE!</v>
      </c>
      <c r="V542" s="6" t="e">
        <f aca="false">SUM(N542-T542)</f>
        <v>#VALUE!</v>
      </c>
      <c r="X542" s="7"/>
    </row>
    <row r="543" customFormat="false" ht="13.8" hidden="false" customHeight="false" outlineLevel="0" collapsed="false">
      <c r="B543" s="0" t="str">
        <f aca="false">IFERROR(__xludf.dummyfunction("""COMPUTED_VALUE"""),"")</f>
        <v/>
      </c>
      <c r="D543" s="0" t="str">
        <f aca="false">IFERROR(__xludf.dummyfunction("""COMPUTED_VALUE"""),"")</f>
        <v/>
      </c>
      <c r="F543" s="0" t="str">
        <f aca="false">IFERROR(__xludf.dummyfunction("""COMPUTED_VALUE"""),"")</f>
        <v/>
      </c>
      <c r="H543" s="0" t="str">
        <f aca="false">IFERROR(__xludf.dummyfunction("""COMPUTED_VALUE"""),"")</f>
        <v/>
      </c>
      <c r="J543" s="0" t="str">
        <f aca="false">IFERROR(__xludf.dummyfunction("""COMPUTED_VALUE"""),"")</f>
        <v/>
      </c>
      <c r="L543" s="0" t="str">
        <f aca="false">IFERROR(__xludf.dummyfunction("""COMPUTED_VALUE"""),"")</f>
        <v/>
      </c>
      <c r="N543" s="6" t="e">
        <f aca="false">SUM(L543-J543)</f>
        <v>#VALUE!</v>
      </c>
      <c r="P543" s="0" t="str">
        <f aca="false">IFERROR(__xludf.dummyfunction("""COMPUTED_VALUE"""),"")</f>
        <v/>
      </c>
      <c r="R543" s="0" t="str">
        <f aca="false">IFERROR(__xludf.dummyfunction("""COMPUTED_VALUE"""),"")</f>
        <v/>
      </c>
      <c r="T543" s="6" t="e">
        <f aca="false">SUM(R543-P543)</f>
        <v>#VALUE!</v>
      </c>
      <c r="V543" s="6" t="e">
        <f aca="false">SUM(N543-T543)</f>
        <v>#VALUE!</v>
      </c>
      <c r="X543" s="7"/>
    </row>
    <row r="544" customFormat="false" ht="13.8" hidden="false" customHeight="false" outlineLevel="0" collapsed="false">
      <c r="B544" s="0" t="str">
        <f aca="false">IFERROR(__xludf.dummyfunction("""COMPUTED_VALUE"""),"")</f>
        <v/>
      </c>
      <c r="D544" s="0" t="str">
        <f aca="false">IFERROR(__xludf.dummyfunction("""COMPUTED_VALUE"""),"")</f>
        <v/>
      </c>
      <c r="F544" s="0" t="str">
        <f aca="false">IFERROR(__xludf.dummyfunction("""COMPUTED_VALUE"""),"")</f>
        <v/>
      </c>
      <c r="H544" s="0" t="str">
        <f aca="false">IFERROR(__xludf.dummyfunction("""COMPUTED_VALUE"""),"")</f>
        <v/>
      </c>
      <c r="J544" s="0" t="str">
        <f aca="false">IFERROR(__xludf.dummyfunction("""COMPUTED_VALUE"""),"")</f>
        <v/>
      </c>
      <c r="L544" s="0" t="str">
        <f aca="false">IFERROR(__xludf.dummyfunction("""COMPUTED_VALUE"""),"")</f>
        <v/>
      </c>
      <c r="N544" s="6" t="e">
        <f aca="false">SUM(L544-J544)</f>
        <v>#VALUE!</v>
      </c>
      <c r="P544" s="0" t="str">
        <f aca="false">IFERROR(__xludf.dummyfunction("""COMPUTED_VALUE"""),"")</f>
        <v/>
      </c>
      <c r="R544" s="0" t="str">
        <f aca="false">IFERROR(__xludf.dummyfunction("""COMPUTED_VALUE"""),"")</f>
        <v/>
      </c>
      <c r="T544" s="6" t="e">
        <f aca="false">SUM(R544-P544)</f>
        <v>#VALUE!</v>
      </c>
      <c r="V544" s="6" t="e">
        <f aca="false">SUM(N544-T544)</f>
        <v>#VALUE!</v>
      </c>
      <c r="X544" s="7"/>
    </row>
    <row r="545" customFormat="false" ht="13.8" hidden="false" customHeight="false" outlineLevel="0" collapsed="false">
      <c r="B545" s="0" t="str">
        <f aca="false">IFERROR(__xludf.dummyfunction("""COMPUTED_VALUE"""),"")</f>
        <v/>
      </c>
      <c r="D545" s="0" t="str">
        <f aca="false">IFERROR(__xludf.dummyfunction("""COMPUTED_VALUE"""),"")</f>
        <v/>
      </c>
      <c r="F545" s="0" t="str">
        <f aca="false">IFERROR(__xludf.dummyfunction("""COMPUTED_VALUE"""),"")</f>
        <v/>
      </c>
      <c r="H545" s="0" t="str">
        <f aca="false">IFERROR(__xludf.dummyfunction("""COMPUTED_VALUE"""),"")</f>
        <v/>
      </c>
      <c r="J545" s="0" t="str">
        <f aca="false">IFERROR(__xludf.dummyfunction("""COMPUTED_VALUE"""),"")</f>
        <v/>
      </c>
      <c r="L545" s="0" t="str">
        <f aca="false">IFERROR(__xludf.dummyfunction("""COMPUTED_VALUE"""),"")</f>
        <v/>
      </c>
      <c r="N545" s="6" t="e">
        <f aca="false">SUM(L545-J545)</f>
        <v>#VALUE!</v>
      </c>
      <c r="P545" s="0" t="str">
        <f aca="false">IFERROR(__xludf.dummyfunction("""COMPUTED_VALUE"""),"")</f>
        <v/>
      </c>
      <c r="R545" s="0" t="str">
        <f aca="false">IFERROR(__xludf.dummyfunction("""COMPUTED_VALUE"""),"")</f>
        <v/>
      </c>
      <c r="T545" s="6" t="e">
        <f aca="false">SUM(R545-P545)</f>
        <v>#VALUE!</v>
      </c>
      <c r="V545" s="6" t="e">
        <f aca="false">SUM(N545-T545)</f>
        <v>#VALUE!</v>
      </c>
      <c r="X545" s="7"/>
    </row>
    <row r="546" customFormat="false" ht="13.8" hidden="false" customHeight="false" outlineLevel="0" collapsed="false">
      <c r="B546" s="0" t="str">
        <f aca="false">IFERROR(__xludf.dummyfunction("""COMPUTED_VALUE"""),"")</f>
        <v/>
      </c>
      <c r="D546" s="0" t="str">
        <f aca="false">IFERROR(__xludf.dummyfunction("""COMPUTED_VALUE"""),"")</f>
        <v/>
      </c>
      <c r="F546" s="0" t="str">
        <f aca="false">IFERROR(__xludf.dummyfunction("""COMPUTED_VALUE"""),"")</f>
        <v/>
      </c>
      <c r="H546" s="0" t="str">
        <f aca="false">IFERROR(__xludf.dummyfunction("""COMPUTED_VALUE"""),"")</f>
        <v/>
      </c>
      <c r="J546" s="0" t="str">
        <f aca="false">IFERROR(__xludf.dummyfunction("""COMPUTED_VALUE"""),"")</f>
        <v/>
      </c>
      <c r="L546" s="0" t="str">
        <f aca="false">IFERROR(__xludf.dummyfunction("""COMPUTED_VALUE"""),"")</f>
        <v/>
      </c>
      <c r="N546" s="6" t="e">
        <f aca="false">SUM(L546-J546)</f>
        <v>#VALUE!</v>
      </c>
      <c r="P546" s="0" t="str">
        <f aca="false">IFERROR(__xludf.dummyfunction("""COMPUTED_VALUE"""),"")</f>
        <v/>
      </c>
      <c r="R546" s="0" t="str">
        <f aca="false">IFERROR(__xludf.dummyfunction("""COMPUTED_VALUE"""),"")</f>
        <v/>
      </c>
      <c r="T546" s="6" t="e">
        <f aca="false">SUM(R546-P546)</f>
        <v>#VALUE!</v>
      </c>
      <c r="V546" s="6" t="e">
        <f aca="false">SUM(N546-T546)</f>
        <v>#VALUE!</v>
      </c>
      <c r="X546" s="7"/>
    </row>
    <row r="547" customFormat="false" ht="13.8" hidden="false" customHeight="false" outlineLevel="0" collapsed="false">
      <c r="B547" s="0" t="str">
        <f aca="false">IFERROR(__xludf.dummyfunction("""COMPUTED_VALUE"""),"")</f>
        <v/>
      </c>
      <c r="D547" s="0" t="str">
        <f aca="false">IFERROR(__xludf.dummyfunction("""COMPUTED_VALUE"""),"")</f>
        <v/>
      </c>
      <c r="F547" s="0" t="str">
        <f aca="false">IFERROR(__xludf.dummyfunction("""COMPUTED_VALUE"""),"")</f>
        <v/>
      </c>
      <c r="H547" s="0" t="str">
        <f aca="false">IFERROR(__xludf.dummyfunction("""COMPUTED_VALUE"""),"")</f>
        <v/>
      </c>
      <c r="J547" s="0" t="str">
        <f aca="false">IFERROR(__xludf.dummyfunction("""COMPUTED_VALUE"""),"")</f>
        <v/>
      </c>
      <c r="L547" s="0" t="str">
        <f aca="false">IFERROR(__xludf.dummyfunction("""COMPUTED_VALUE"""),"")</f>
        <v/>
      </c>
      <c r="N547" s="6" t="e">
        <f aca="false">SUM(L547-J547)</f>
        <v>#VALUE!</v>
      </c>
      <c r="P547" s="0" t="str">
        <f aca="false">IFERROR(__xludf.dummyfunction("""COMPUTED_VALUE"""),"")</f>
        <v/>
      </c>
      <c r="R547" s="0" t="str">
        <f aca="false">IFERROR(__xludf.dummyfunction("""COMPUTED_VALUE"""),"")</f>
        <v/>
      </c>
      <c r="T547" s="6" t="e">
        <f aca="false">SUM(R547-P547)</f>
        <v>#VALUE!</v>
      </c>
      <c r="V547" s="6" t="e">
        <f aca="false">SUM(N547-T547)</f>
        <v>#VALUE!</v>
      </c>
      <c r="X547" s="7"/>
    </row>
    <row r="548" customFormat="false" ht="13.8" hidden="false" customHeight="false" outlineLevel="0" collapsed="false">
      <c r="B548" s="0" t="str">
        <f aca="false">IFERROR(__xludf.dummyfunction("""COMPUTED_VALUE"""),"")</f>
        <v/>
      </c>
      <c r="D548" s="0" t="str">
        <f aca="false">IFERROR(__xludf.dummyfunction("""COMPUTED_VALUE"""),"")</f>
        <v/>
      </c>
      <c r="F548" s="0" t="str">
        <f aca="false">IFERROR(__xludf.dummyfunction("""COMPUTED_VALUE"""),"")</f>
        <v/>
      </c>
      <c r="H548" s="0" t="str">
        <f aca="false">IFERROR(__xludf.dummyfunction("""COMPUTED_VALUE"""),"")</f>
        <v/>
      </c>
      <c r="J548" s="0" t="str">
        <f aca="false">IFERROR(__xludf.dummyfunction("""COMPUTED_VALUE"""),"")</f>
        <v/>
      </c>
      <c r="L548" s="0" t="str">
        <f aca="false">IFERROR(__xludf.dummyfunction("""COMPUTED_VALUE"""),"")</f>
        <v/>
      </c>
      <c r="N548" s="6" t="e">
        <f aca="false">SUM(L548-J548)</f>
        <v>#VALUE!</v>
      </c>
      <c r="P548" s="0" t="str">
        <f aca="false">IFERROR(__xludf.dummyfunction("""COMPUTED_VALUE"""),"")</f>
        <v/>
      </c>
      <c r="R548" s="0" t="str">
        <f aca="false">IFERROR(__xludf.dummyfunction("""COMPUTED_VALUE"""),"")</f>
        <v/>
      </c>
      <c r="T548" s="6" t="e">
        <f aca="false">SUM(R548-P548)</f>
        <v>#VALUE!</v>
      </c>
      <c r="V548" s="6" t="e">
        <f aca="false">SUM(N548-T548)</f>
        <v>#VALUE!</v>
      </c>
      <c r="X548" s="7"/>
    </row>
    <row r="549" customFormat="false" ht="13.8" hidden="false" customHeight="false" outlineLevel="0" collapsed="false">
      <c r="B549" s="0" t="str">
        <f aca="false">IFERROR(__xludf.dummyfunction("""COMPUTED_VALUE"""),"")</f>
        <v/>
      </c>
      <c r="D549" s="0" t="str">
        <f aca="false">IFERROR(__xludf.dummyfunction("""COMPUTED_VALUE"""),"")</f>
        <v/>
      </c>
      <c r="F549" s="0" t="str">
        <f aca="false">IFERROR(__xludf.dummyfunction("""COMPUTED_VALUE"""),"")</f>
        <v/>
      </c>
      <c r="H549" s="0" t="str">
        <f aca="false">IFERROR(__xludf.dummyfunction("""COMPUTED_VALUE"""),"")</f>
        <v/>
      </c>
      <c r="J549" s="0" t="str">
        <f aca="false">IFERROR(__xludf.dummyfunction("""COMPUTED_VALUE"""),"")</f>
        <v/>
      </c>
      <c r="L549" s="0" t="str">
        <f aca="false">IFERROR(__xludf.dummyfunction("""COMPUTED_VALUE"""),"")</f>
        <v/>
      </c>
      <c r="N549" s="6" t="e">
        <f aca="false">SUM(L549-J549)</f>
        <v>#VALUE!</v>
      </c>
      <c r="P549" s="0" t="str">
        <f aca="false">IFERROR(__xludf.dummyfunction("""COMPUTED_VALUE"""),"")</f>
        <v/>
      </c>
      <c r="R549" s="0" t="str">
        <f aca="false">IFERROR(__xludf.dummyfunction("""COMPUTED_VALUE"""),"")</f>
        <v/>
      </c>
      <c r="T549" s="6" t="e">
        <f aca="false">SUM(R549-P549)</f>
        <v>#VALUE!</v>
      </c>
      <c r="V549" s="6" t="e">
        <f aca="false">SUM(N549-T549)</f>
        <v>#VALUE!</v>
      </c>
      <c r="X549" s="7"/>
    </row>
    <row r="550" customFormat="false" ht="13.8" hidden="false" customHeight="false" outlineLevel="0" collapsed="false">
      <c r="B550" s="0" t="str">
        <f aca="false">IFERROR(__xludf.dummyfunction("""COMPUTED_VALUE"""),"")</f>
        <v/>
      </c>
      <c r="D550" s="0" t="str">
        <f aca="false">IFERROR(__xludf.dummyfunction("""COMPUTED_VALUE"""),"")</f>
        <v/>
      </c>
      <c r="F550" s="0" t="str">
        <f aca="false">IFERROR(__xludf.dummyfunction("""COMPUTED_VALUE"""),"")</f>
        <v/>
      </c>
      <c r="H550" s="0" t="str">
        <f aca="false">IFERROR(__xludf.dummyfunction("""COMPUTED_VALUE"""),"")</f>
        <v/>
      </c>
      <c r="J550" s="0" t="str">
        <f aca="false">IFERROR(__xludf.dummyfunction("""COMPUTED_VALUE"""),"")</f>
        <v/>
      </c>
      <c r="L550" s="0" t="str">
        <f aca="false">IFERROR(__xludf.dummyfunction("""COMPUTED_VALUE"""),"")</f>
        <v/>
      </c>
      <c r="N550" s="6" t="e">
        <f aca="false">SUM(L550-J550)</f>
        <v>#VALUE!</v>
      </c>
      <c r="P550" s="0" t="str">
        <f aca="false">IFERROR(__xludf.dummyfunction("""COMPUTED_VALUE"""),"")</f>
        <v/>
      </c>
      <c r="R550" s="0" t="str">
        <f aca="false">IFERROR(__xludf.dummyfunction("""COMPUTED_VALUE"""),"")</f>
        <v/>
      </c>
      <c r="T550" s="6" t="e">
        <f aca="false">SUM(R550-P550)</f>
        <v>#VALUE!</v>
      </c>
      <c r="V550" s="6" t="e">
        <f aca="false">SUM(N550-T550)</f>
        <v>#VALUE!</v>
      </c>
      <c r="X550" s="7"/>
    </row>
    <row r="551" customFormat="false" ht="13.8" hidden="false" customHeight="false" outlineLevel="0" collapsed="false">
      <c r="B551" s="0" t="str">
        <f aca="false">IFERROR(__xludf.dummyfunction("""COMPUTED_VALUE"""),"")</f>
        <v/>
      </c>
      <c r="D551" s="0" t="str">
        <f aca="false">IFERROR(__xludf.dummyfunction("""COMPUTED_VALUE"""),"")</f>
        <v/>
      </c>
      <c r="F551" s="0" t="str">
        <f aca="false">IFERROR(__xludf.dummyfunction("""COMPUTED_VALUE"""),"")</f>
        <v/>
      </c>
      <c r="H551" s="0" t="str">
        <f aca="false">IFERROR(__xludf.dummyfunction("""COMPUTED_VALUE"""),"")</f>
        <v/>
      </c>
      <c r="J551" s="0" t="str">
        <f aca="false">IFERROR(__xludf.dummyfunction("""COMPUTED_VALUE"""),"")</f>
        <v/>
      </c>
      <c r="L551" s="0" t="str">
        <f aca="false">IFERROR(__xludf.dummyfunction("""COMPUTED_VALUE"""),"")</f>
        <v/>
      </c>
      <c r="N551" s="6" t="e">
        <f aca="false">SUM(L551-J551)</f>
        <v>#VALUE!</v>
      </c>
      <c r="P551" s="0" t="str">
        <f aca="false">IFERROR(__xludf.dummyfunction("""COMPUTED_VALUE"""),"")</f>
        <v/>
      </c>
      <c r="R551" s="0" t="str">
        <f aca="false">IFERROR(__xludf.dummyfunction("""COMPUTED_VALUE"""),"")</f>
        <v/>
      </c>
      <c r="T551" s="6" t="e">
        <f aca="false">SUM(R551-P551)</f>
        <v>#VALUE!</v>
      </c>
      <c r="V551" s="6" t="e">
        <f aca="false">SUM(N551-T551)</f>
        <v>#VALUE!</v>
      </c>
      <c r="X551" s="7"/>
    </row>
    <row r="552" customFormat="false" ht="13.8" hidden="false" customHeight="false" outlineLevel="0" collapsed="false">
      <c r="B552" s="0" t="str">
        <f aca="false">IFERROR(__xludf.dummyfunction("""COMPUTED_VALUE"""),"")</f>
        <v/>
      </c>
      <c r="D552" s="0" t="str">
        <f aca="false">IFERROR(__xludf.dummyfunction("""COMPUTED_VALUE"""),"")</f>
        <v/>
      </c>
      <c r="F552" s="0" t="str">
        <f aca="false">IFERROR(__xludf.dummyfunction("""COMPUTED_VALUE"""),"")</f>
        <v/>
      </c>
      <c r="H552" s="0" t="str">
        <f aca="false">IFERROR(__xludf.dummyfunction("""COMPUTED_VALUE"""),"")</f>
        <v/>
      </c>
      <c r="J552" s="0" t="str">
        <f aca="false">IFERROR(__xludf.dummyfunction("""COMPUTED_VALUE"""),"")</f>
        <v/>
      </c>
      <c r="L552" s="0" t="str">
        <f aca="false">IFERROR(__xludf.dummyfunction("""COMPUTED_VALUE"""),"")</f>
        <v/>
      </c>
      <c r="N552" s="6" t="e">
        <f aca="false">SUM(L552-J552)</f>
        <v>#VALUE!</v>
      </c>
      <c r="P552" s="0" t="str">
        <f aca="false">IFERROR(__xludf.dummyfunction("""COMPUTED_VALUE"""),"")</f>
        <v/>
      </c>
      <c r="R552" s="0" t="str">
        <f aca="false">IFERROR(__xludf.dummyfunction("""COMPUTED_VALUE"""),"")</f>
        <v/>
      </c>
      <c r="T552" s="6" t="e">
        <f aca="false">SUM(R552-P552)</f>
        <v>#VALUE!</v>
      </c>
      <c r="V552" s="6" t="e">
        <f aca="false">SUM(N552-T552)</f>
        <v>#VALUE!</v>
      </c>
      <c r="X552" s="7"/>
    </row>
    <row r="553" customFormat="false" ht="13.8" hidden="false" customHeight="false" outlineLevel="0" collapsed="false">
      <c r="B553" s="0" t="str">
        <f aca="false">IFERROR(__xludf.dummyfunction("""COMPUTED_VALUE"""),"")</f>
        <v/>
      </c>
      <c r="D553" s="0" t="str">
        <f aca="false">IFERROR(__xludf.dummyfunction("""COMPUTED_VALUE"""),"")</f>
        <v/>
      </c>
      <c r="F553" s="0" t="str">
        <f aca="false">IFERROR(__xludf.dummyfunction("""COMPUTED_VALUE"""),"")</f>
        <v/>
      </c>
      <c r="H553" s="0" t="str">
        <f aca="false">IFERROR(__xludf.dummyfunction("""COMPUTED_VALUE"""),"")</f>
        <v/>
      </c>
      <c r="J553" s="0" t="str">
        <f aca="false">IFERROR(__xludf.dummyfunction("""COMPUTED_VALUE"""),"")</f>
        <v/>
      </c>
      <c r="L553" s="0" t="str">
        <f aca="false">IFERROR(__xludf.dummyfunction("""COMPUTED_VALUE"""),"")</f>
        <v/>
      </c>
      <c r="N553" s="6" t="e">
        <f aca="false">SUM(L553-J553)</f>
        <v>#VALUE!</v>
      </c>
      <c r="P553" s="0" t="str">
        <f aca="false">IFERROR(__xludf.dummyfunction("""COMPUTED_VALUE"""),"")</f>
        <v/>
      </c>
      <c r="R553" s="0" t="str">
        <f aca="false">IFERROR(__xludf.dummyfunction("""COMPUTED_VALUE"""),"")</f>
        <v/>
      </c>
      <c r="T553" s="6" t="e">
        <f aca="false">SUM(R553-P553)</f>
        <v>#VALUE!</v>
      </c>
      <c r="V553" s="6" t="e">
        <f aca="false">SUM(N553-T553)</f>
        <v>#VALUE!</v>
      </c>
      <c r="X553" s="7"/>
    </row>
    <row r="554" customFormat="false" ht="13.8" hidden="false" customHeight="false" outlineLevel="0" collapsed="false">
      <c r="B554" s="0" t="str">
        <f aca="false">IFERROR(__xludf.dummyfunction("""COMPUTED_VALUE"""),"")</f>
        <v/>
      </c>
      <c r="D554" s="0" t="str">
        <f aca="false">IFERROR(__xludf.dummyfunction("""COMPUTED_VALUE"""),"")</f>
        <v/>
      </c>
      <c r="F554" s="0" t="str">
        <f aca="false">IFERROR(__xludf.dummyfunction("""COMPUTED_VALUE"""),"")</f>
        <v/>
      </c>
      <c r="H554" s="0" t="str">
        <f aca="false">IFERROR(__xludf.dummyfunction("""COMPUTED_VALUE"""),"")</f>
        <v/>
      </c>
      <c r="J554" s="0" t="str">
        <f aca="false">IFERROR(__xludf.dummyfunction("""COMPUTED_VALUE"""),"")</f>
        <v/>
      </c>
      <c r="L554" s="0" t="str">
        <f aca="false">IFERROR(__xludf.dummyfunction("""COMPUTED_VALUE"""),"")</f>
        <v/>
      </c>
      <c r="N554" s="6" t="e">
        <f aca="false">SUM(L554-J554)</f>
        <v>#VALUE!</v>
      </c>
      <c r="P554" s="0" t="str">
        <f aca="false">IFERROR(__xludf.dummyfunction("""COMPUTED_VALUE"""),"")</f>
        <v/>
      </c>
      <c r="R554" s="0" t="str">
        <f aca="false">IFERROR(__xludf.dummyfunction("""COMPUTED_VALUE"""),"")</f>
        <v/>
      </c>
      <c r="T554" s="6" t="e">
        <f aca="false">SUM(R554-P554)</f>
        <v>#VALUE!</v>
      </c>
      <c r="V554" s="6" t="e">
        <f aca="false">SUM(N554-T554)</f>
        <v>#VALUE!</v>
      </c>
      <c r="X554" s="7"/>
    </row>
    <row r="555" customFormat="false" ht="13.8" hidden="false" customHeight="false" outlineLevel="0" collapsed="false">
      <c r="B555" s="0" t="str">
        <f aca="false">IFERROR(__xludf.dummyfunction("""COMPUTED_VALUE"""),"")</f>
        <v/>
      </c>
      <c r="D555" s="0" t="str">
        <f aca="false">IFERROR(__xludf.dummyfunction("""COMPUTED_VALUE"""),"")</f>
        <v/>
      </c>
      <c r="F555" s="0" t="str">
        <f aca="false">IFERROR(__xludf.dummyfunction("""COMPUTED_VALUE"""),"")</f>
        <v/>
      </c>
      <c r="H555" s="0" t="str">
        <f aca="false">IFERROR(__xludf.dummyfunction("""COMPUTED_VALUE"""),"")</f>
        <v/>
      </c>
      <c r="J555" s="0" t="str">
        <f aca="false">IFERROR(__xludf.dummyfunction("""COMPUTED_VALUE"""),"")</f>
        <v/>
      </c>
      <c r="L555" s="0" t="str">
        <f aca="false">IFERROR(__xludf.dummyfunction("""COMPUTED_VALUE"""),"")</f>
        <v/>
      </c>
      <c r="N555" s="6" t="e">
        <f aca="false">SUM(L555-J555)</f>
        <v>#VALUE!</v>
      </c>
      <c r="P555" s="0" t="str">
        <f aca="false">IFERROR(__xludf.dummyfunction("""COMPUTED_VALUE"""),"")</f>
        <v/>
      </c>
      <c r="R555" s="0" t="str">
        <f aca="false">IFERROR(__xludf.dummyfunction("""COMPUTED_VALUE"""),"")</f>
        <v/>
      </c>
      <c r="T555" s="6" t="e">
        <f aca="false">SUM(R555-P555)</f>
        <v>#VALUE!</v>
      </c>
      <c r="V555" s="6" t="e">
        <f aca="false">SUM(N555-T555)</f>
        <v>#VALUE!</v>
      </c>
      <c r="X555" s="7"/>
    </row>
    <row r="556" customFormat="false" ht="13.8" hidden="false" customHeight="false" outlineLevel="0" collapsed="false">
      <c r="B556" s="0" t="str">
        <f aca="false">IFERROR(__xludf.dummyfunction("""COMPUTED_VALUE"""),"")</f>
        <v/>
      </c>
      <c r="D556" s="0" t="str">
        <f aca="false">IFERROR(__xludf.dummyfunction("""COMPUTED_VALUE"""),"")</f>
        <v/>
      </c>
      <c r="F556" s="0" t="str">
        <f aca="false">IFERROR(__xludf.dummyfunction("""COMPUTED_VALUE"""),"")</f>
        <v/>
      </c>
      <c r="H556" s="0" t="str">
        <f aca="false">IFERROR(__xludf.dummyfunction("""COMPUTED_VALUE"""),"")</f>
        <v/>
      </c>
      <c r="J556" s="0" t="str">
        <f aca="false">IFERROR(__xludf.dummyfunction("""COMPUTED_VALUE"""),"")</f>
        <v/>
      </c>
      <c r="L556" s="0" t="str">
        <f aca="false">IFERROR(__xludf.dummyfunction("""COMPUTED_VALUE"""),"")</f>
        <v/>
      </c>
      <c r="N556" s="6" t="e">
        <f aca="false">SUM(L556-J556)</f>
        <v>#VALUE!</v>
      </c>
      <c r="P556" s="0" t="str">
        <f aca="false">IFERROR(__xludf.dummyfunction("""COMPUTED_VALUE"""),"")</f>
        <v/>
      </c>
      <c r="R556" s="0" t="str">
        <f aca="false">IFERROR(__xludf.dummyfunction("""COMPUTED_VALUE"""),"")</f>
        <v/>
      </c>
      <c r="T556" s="6" t="e">
        <f aca="false">SUM(R556-P556)</f>
        <v>#VALUE!</v>
      </c>
      <c r="V556" s="6" t="e">
        <f aca="false">SUM(N556-T556)</f>
        <v>#VALUE!</v>
      </c>
      <c r="X556" s="7"/>
    </row>
    <row r="557" customFormat="false" ht="13.8" hidden="false" customHeight="false" outlineLevel="0" collapsed="false">
      <c r="B557" s="0" t="str">
        <f aca="false">IFERROR(__xludf.dummyfunction("""COMPUTED_VALUE"""),"")</f>
        <v/>
      </c>
      <c r="D557" s="0" t="str">
        <f aca="false">IFERROR(__xludf.dummyfunction("""COMPUTED_VALUE"""),"")</f>
        <v/>
      </c>
      <c r="F557" s="0" t="str">
        <f aca="false">IFERROR(__xludf.dummyfunction("""COMPUTED_VALUE"""),"")</f>
        <v/>
      </c>
      <c r="H557" s="0" t="str">
        <f aca="false">IFERROR(__xludf.dummyfunction("""COMPUTED_VALUE"""),"")</f>
        <v/>
      </c>
      <c r="J557" s="0" t="str">
        <f aca="false">IFERROR(__xludf.dummyfunction("""COMPUTED_VALUE"""),"")</f>
        <v/>
      </c>
      <c r="L557" s="0" t="str">
        <f aca="false">IFERROR(__xludf.dummyfunction("""COMPUTED_VALUE"""),"")</f>
        <v/>
      </c>
      <c r="N557" s="6" t="e">
        <f aca="false">SUM(L557-J557)</f>
        <v>#VALUE!</v>
      </c>
      <c r="P557" s="0" t="str">
        <f aca="false">IFERROR(__xludf.dummyfunction("""COMPUTED_VALUE"""),"")</f>
        <v/>
      </c>
      <c r="R557" s="0" t="str">
        <f aca="false">IFERROR(__xludf.dummyfunction("""COMPUTED_VALUE"""),"")</f>
        <v/>
      </c>
      <c r="T557" s="6" t="e">
        <f aca="false">SUM(R557-P557)</f>
        <v>#VALUE!</v>
      </c>
      <c r="V557" s="6" t="e">
        <f aca="false">SUM(N557-T557)</f>
        <v>#VALUE!</v>
      </c>
      <c r="X557" s="7"/>
    </row>
    <row r="558" customFormat="false" ht="13.8" hidden="false" customHeight="false" outlineLevel="0" collapsed="false">
      <c r="B558" s="0" t="str">
        <f aca="false">IFERROR(__xludf.dummyfunction("""COMPUTED_VALUE"""),"")</f>
        <v/>
      </c>
      <c r="D558" s="0" t="str">
        <f aca="false">IFERROR(__xludf.dummyfunction("""COMPUTED_VALUE"""),"")</f>
        <v/>
      </c>
      <c r="F558" s="0" t="str">
        <f aca="false">IFERROR(__xludf.dummyfunction("""COMPUTED_VALUE"""),"")</f>
        <v/>
      </c>
      <c r="H558" s="0" t="str">
        <f aca="false">IFERROR(__xludf.dummyfunction("""COMPUTED_VALUE"""),"")</f>
        <v/>
      </c>
      <c r="J558" s="0" t="str">
        <f aca="false">IFERROR(__xludf.dummyfunction("""COMPUTED_VALUE"""),"")</f>
        <v/>
      </c>
      <c r="L558" s="0" t="str">
        <f aca="false">IFERROR(__xludf.dummyfunction("""COMPUTED_VALUE"""),"")</f>
        <v/>
      </c>
      <c r="N558" s="6" t="e">
        <f aca="false">SUM(L558-J558)</f>
        <v>#VALUE!</v>
      </c>
      <c r="P558" s="0" t="str">
        <f aca="false">IFERROR(__xludf.dummyfunction("""COMPUTED_VALUE"""),"")</f>
        <v/>
      </c>
      <c r="R558" s="0" t="str">
        <f aca="false">IFERROR(__xludf.dummyfunction("""COMPUTED_VALUE"""),"")</f>
        <v/>
      </c>
      <c r="T558" s="6" t="e">
        <f aca="false">SUM(R558-P558)</f>
        <v>#VALUE!</v>
      </c>
      <c r="V558" s="6" t="e">
        <f aca="false">SUM(N558-T558)</f>
        <v>#VALUE!</v>
      </c>
      <c r="X558" s="7"/>
    </row>
    <row r="559" customFormat="false" ht="13.8" hidden="false" customHeight="false" outlineLevel="0" collapsed="false">
      <c r="B559" s="0" t="str">
        <f aca="false">IFERROR(__xludf.dummyfunction("""COMPUTED_VALUE"""),"")</f>
        <v/>
      </c>
      <c r="D559" s="0" t="str">
        <f aca="false">IFERROR(__xludf.dummyfunction("""COMPUTED_VALUE"""),"")</f>
        <v/>
      </c>
      <c r="F559" s="0" t="str">
        <f aca="false">IFERROR(__xludf.dummyfunction("""COMPUTED_VALUE"""),"")</f>
        <v/>
      </c>
      <c r="H559" s="0" t="str">
        <f aca="false">IFERROR(__xludf.dummyfunction("""COMPUTED_VALUE"""),"")</f>
        <v/>
      </c>
      <c r="J559" s="0" t="str">
        <f aca="false">IFERROR(__xludf.dummyfunction("""COMPUTED_VALUE"""),"")</f>
        <v/>
      </c>
      <c r="L559" s="0" t="str">
        <f aca="false">IFERROR(__xludf.dummyfunction("""COMPUTED_VALUE"""),"")</f>
        <v/>
      </c>
      <c r="N559" s="6" t="e">
        <f aca="false">SUM(L559-J559)</f>
        <v>#VALUE!</v>
      </c>
      <c r="P559" s="0" t="str">
        <f aca="false">IFERROR(__xludf.dummyfunction("""COMPUTED_VALUE"""),"")</f>
        <v/>
      </c>
      <c r="R559" s="0" t="str">
        <f aca="false">IFERROR(__xludf.dummyfunction("""COMPUTED_VALUE"""),"")</f>
        <v/>
      </c>
      <c r="T559" s="6" t="e">
        <f aca="false">SUM(R559-P559)</f>
        <v>#VALUE!</v>
      </c>
      <c r="V559" s="6" t="e">
        <f aca="false">SUM(N559-T559)</f>
        <v>#VALUE!</v>
      </c>
      <c r="X559" s="7"/>
    </row>
    <row r="560" customFormat="false" ht="13.8" hidden="false" customHeight="false" outlineLevel="0" collapsed="false">
      <c r="B560" s="0" t="str">
        <f aca="false">IFERROR(__xludf.dummyfunction("""COMPUTED_VALUE"""),"")</f>
        <v/>
      </c>
      <c r="D560" s="0" t="str">
        <f aca="false">IFERROR(__xludf.dummyfunction("""COMPUTED_VALUE"""),"")</f>
        <v/>
      </c>
      <c r="F560" s="0" t="str">
        <f aca="false">IFERROR(__xludf.dummyfunction("""COMPUTED_VALUE"""),"")</f>
        <v/>
      </c>
      <c r="H560" s="0" t="str">
        <f aca="false">IFERROR(__xludf.dummyfunction("""COMPUTED_VALUE"""),"")</f>
        <v/>
      </c>
      <c r="J560" s="0" t="str">
        <f aca="false">IFERROR(__xludf.dummyfunction("""COMPUTED_VALUE"""),"")</f>
        <v/>
      </c>
      <c r="L560" s="0" t="str">
        <f aca="false">IFERROR(__xludf.dummyfunction("""COMPUTED_VALUE"""),"")</f>
        <v/>
      </c>
      <c r="N560" s="6" t="e">
        <f aca="false">SUM(L560-J560)</f>
        <v>#VALUE!</v>
      </c>
      <c r="P560" s="0" t="str">
        <f aca="false">IFERROR(__xludf.dummyfunction("""COMPUTED_VALUE"""),"")</f>
        <v/>
      </c>
      <c r="R560" s="0" t="str">
        <f aca="false">IFERROR(__xludf.dummyfunction("""COMPUTED_VALUE"""),"")</f>
        <v/>
      </c>
      <c r="T560" s="6" t="e">
        <f aca="false">SUM(R560-P560)</f>
        <v>#VALUE!</v>
      </c>
      <c r="V560" s="6" t="e">
        <f aca="false">SUM(N560-T560)</f>
        <v>#VALUE!</v>
      </c>
      <c r="X560" s="7"/>
    </row>
    <row r="561" customFormat="false" ht="13.8" hidden="false" customHeight="false" outlineLevel="0" collapsed="false">
      <c r="B561" s="0" t="str">
        <f aca="false">IFERROR(__xludf.dummyfunction("""COMPUTED_VALUE"""),"")</f>
        <v/>
      </c>
      <c r="D561" s="0" t="str">
        <f aca="false">IFERROR(__xludf.dummyfunction("""COMPUTED_VALUE"""),"")</f>
        <v/>
      </c>
      <c r="F561" s="0" t="str">
        <f aca="false">IFERROR(__xludf.dummyfunction("""COMPUTED_VALUE"""),"")</f>
        <v/>
      </c>
      <c r="H561" s="0" t="str">
        <f aca="false">IFERROR(__xludf.dummyfunction("""COMPUTED_VALUE"""),"")</f>
        <v/>
      </c>
      <c r="J561" s="0" t="str">
        <f aca="false">IFERROR(__xludf.dummyfunction("""COMPUTED_VALUE"""),"")</f>
        <v/>
      </c>
      <c r="L561" s="0" t="str">
        <f aca="false">IFERROR(__xludf.dummyfunction("""COMPUTED_VALUE"""),"")</f>
        <v/>
      </c>
      <c r="N561" s="6" t="e">
        <f aca="false">SUM(L561-J561)</f>
        <v>#VALUE!</v>
      </c>
      <c r="P561" s="0" t="str">
        <f aca="false">IFERROR(__xludf.dummyfunction("""COMPUTED_VALUE"""),"")</f>
        <v/>
      </c>
      <c r="R561" s="0" t="str">
        <f aca="false">IFERROR(__xludf.dummyfunction("""COMPUTED_VALUE"""),"")</f>
        <v/>
      </c>
      <c r="T561" s="6" t="e">
        <f aca="false">SUM(R561-P561)</f>
        <v>#VALUE!</v>
      </c>
      <c r="V561" s="6" t="e">
        <f aca="false">SUM(N561-T561)</f>
        <v>#VALUE!</v>
      </c>
      <c r="X561" s="7"/>
    </row>
    <row r="562" customFormat="false" ht="13.8" hidden="false" customHeight="false" outlineLevel="0" collapsed="false">
      <c r="B562" s="0" t="str">
        <f aca="false">IFERROR(__xludf.dummyfunction("""COMPUTED_VALUE"""),"")</f>
        <v/>
      </c>
      <c r="D562" s="0" t="str">
        <f aca="false">IFERROR(__xludf.dummyfunction("""COMPUTED_VALUE"""),"")</f>
        <v/>
      </c>
      <c r="F562" s="0" t="str">
        <f aca="false">IFERROR(__xludf.dummyfunction("""COMPUTED_VALUE"""),"")</f>
        <v/>
      </c>
      <c r="H562" s="0" t="str">
        <f aca="false">IFERROR(__xludf.dummyfunction("""COMPUTED_VALUE"""),"")</f>
        <v/>
      </c>
      <c r="J562" s="0" t="str">
        <f aca="false">IFERROR(__xludf.dummyfunction("""COMPUTED_VALUE"""),"")</f>
        <v/>
      </c>
      <c r="L562" s="0" t="str">
        <f aca="false">IFERROR(__xludf.dummyfunction("""COMPUTED_VALUE"""),"")</f>
        <v/>
      </c>
      <c r="N562" s="6" t="e">
        <f aca="false">SUM(L562-J562)</f>
        <v>#VALUE!</v>
      </c>
      <c r="P562" s="0" t="str">
        <f aca="false">IFERROR(__xludf.dummyfunction("""COMPUTED_VALUE"""),"")</f>
        <v/>
      </c>
      <c r="R562" s="0" t="str">
        <f aca="false">IFERROR(__xludf.dummyfunction("""COMPUTED_VALUE"""),"")</f>
        <v/>
      </c>
      <c r="T562" s="6" t="e">
        <f aca="false">SUM(R562-P562)</f>
        <v>#VALUE!</v>
      </c>
      <c r="V562" s="6" t="e">
        <f aca="false">SUM(N562-T562)</f>
        <v>#VALUE!</v>
      </c>
      <c r="X562" s="7"/>
    </row>
    <row r="563" customFormat="false" ht="13.8" hidden="false" customHeight="false" outlineLevel="0" collapsed="false">
      <c r="B563" s="0" t="str">
        <f aca="false">IFERROR(__xludf.dummyfunction("""COMPUTED_VALUE"""),"")</f>
        <v/>
      </c>
      <c r="D563" s="0" t="str">
        <f aca="false">IFERROR(__xludf.dummyfunction("""COMPUTED_VALUE"""),"")</f>
        <v/>
      </c>
      <c r="F563" s="0" t="str">
        <f aca="false">IFERROR(__xludf.dummyfunction("""COMPUTED_VALUE"""),"")</f>
        <v/>
      </c>
      <c r="H563" s="0" t="str">
        <f aca="false">IFERROR(__xludf.dummyfunction("""COMPUTED_VALUE"""),"")</f>
        <v/>
      </c>
      <c r="J563" s="0" t="str">
        <f aca="false">IFERROR(__xludf.dummyfunction("""COMPUTED_VALUE"""),"")</f>
        <v/>
      </c>
      <c r="L563" s="0" t="str">
        <f aca="false">IFERROR(__xludf.dummyfunction("""COMPUTED_VALUE"""),"")</f>
        <v/>
      </c>
      <c r="N563" s="6" t="e">
        <f aca="false">SUM(L563-J563)</f>
        <v>#VALUE!</v>
      </c>
      <c r="P563" s="0" t="str">
        <f aca="false">IFERROR(__xludf.dummyfunction("""COMPUTED_VALUE"""),"")</f>
        <v/>
      </c>
      <c r="R563" s="0" t="str">
        <f aca="false">IFERROR(__xludf.dummyfunction("""COMPUTED_VALUE"""),"")</f>
        <v/>
      </c>
      <c r="T563" s="6" t="e">
        <f aca="false">SUM(R563-P563)</f>
        <v>#VALUE!</v>
      </c>
      <c r="V563" s="6" t="e">
        <f aca="false">SUM(N563-T563)</f>
        <v>#VALUE!</v>
      </c>
      <c r="X563" s="7"/>
    </row>
    <row r="564" customFormat="false" ht="13.8" hidden="false" customHeight="false" outlineLevel="0" collapsed="false">
      <c r="B564" s="0" t="str">
        <f aca="false">IFERROR(__xludf.dummyfunction("""COMPUTED_VALUE"""),"")</f>
        <v/>
      </c>
      <c r="D564" s="0" t="str">
        <f aca="false">IFERROR(__xludf.dummyfunction("""COMPUTED_VALUE"""),"")</f>
        <v/>
      </c>
      <c r="F564" s="0" t="str">
        <f aca="false">IFERROR(__xludf.dummyfunction("""COMPUTED_VALUE"""),"")</f>
        <v/>
      </c>
      <c r="H564" s="0" t="str">
        <f aca="false">IFERROR(__xludf.dummyfunction("""COMPUTED_VALUE"""),"")</f>
        <v/>
      </c>
      <c r="J564" s="0" t="str">
        <f aca="false">IFERROR(__xludf.dummyfunction("""COMPUTED_VALUE"""),"")</f>
        <v/>
      </c>
      <c r="L564" s="0" t="str">
        <f aca="false">IFERROR(__xludf.dummyfunction("""COMPUTED_VALUE"""),"")</f>
        <v/>
      </c>
      <c r="N564" s="6" t="e">
        <f aca="false">SUM(L564-J564)</f>
        <v>#VALUE!</v>
      </c>
      <c r="P564" s="0" t="str">
        <f aca="false">IFERROR(__xludf.dummyfunction("""COMPUTED_VALUE"""),"")</f>
        <v/>
      </c>
      <c r="R564" s="0" t="str">
        <f aca="false">IFERROR(__xludf.dummyfunction("""COMPUTED_VALUE"""),"")</f>
        <v/>
      </c>
      <c r="T564" s="6" t="e">
        <f aca="false">SUM(R564-P564)</f>
        <v>#VALUE!</v>
      </c>
      <c r="V564" s="6" t="e">
        <f aca="false">SUM(N564-T564)</f>
        <v>#VALUE!</v>
      </c>
      <c r="X564" s="7"/>
    </row>
    <row r="565" customFormat="false" ht="13.8" hidden="false" customHeight="false" outlineLevel="0" collapsed="false">
      <c r="B565" s="0" t="str">
        <f aca="false">IFERROR(__xludf.dummyfunction("""COMPUTED_VALUE"""),"")</f>
        <v/>
      </c>
      <c r="D565" s="0" t="str">
        <f aca="false">IFERROR(__xludf.dummyfunction("""COMPUTED_VALUE"""),"")</f>
        <v/>
      </c>
      <c r="F565" s="0" t="str">
        <f aca="false">IFERROR(__xludf.dummyfunction("""COMPUTED_VALUE"""),"")</f>
        <v/>
      </c>
      <c r="H565" s="0" t="str">
        <f aca="false">IFERROR(__xludf.dummyfunction("""COMPUTED_VALUE"""),"")</f>
        <v/>
      </c>
      <c r="J565" s="0" t="str">
        <f aca="false">IFERROR(__xludf.dummyfunction("""COMPUTED_VALUE"""),"")</f>
        <v/>
      </c>
      <c r="L565" s="0" t="str">
        <f aca="false">IFERROR(__xludf.dummyfunction("""COMPUTED_VALUE"""),"")</f>
        <v/>
      </c>
      <c r="N565" s="6" t="e">
        <f aca="false">SUM(L565-J565)</f>
        <v>#VALUE!</v>
      </c>
      <c r="P565" s="0" t="str">
        <f aca="false">IFERROR(__xludf.dummyfunction("""COMPUTED_VALUE"""),"")</f>
        <v/>
      </c>
      <c r="R565" s="0" t="str">
        <f aca="false">IFERROR(__xludf.dummyfunction("""COMPUTED_VALUE"""),"")</f>
        <v/>
      </c>
      <c r="T565" s="6" t="e">
        <f aca="false">SUM(R565-P565)</f>
        <v>#VALUE!</v>
      </c>
      <c r="V565" s="6" t="e">
        <f aca="false">SUM(N565-T565)</f>
        <v>#VALUE!</v>
      </c>
      <c r="X565" s="7"/>
    </row>
    <row r="566" customFormat="false" ht="13.8" hidden="false" customHeight="false" outlineLevel="0" collapsed="false">
      <c r="B566" s="0" t="str">
        <f aca="false">IFERROR(__xludf.dummyfunction("""COMPUTED_VALUE"""),"")</f>
        <v/>
      </c>
      <c r="D566" s="0" t="str">
        <f aca="false">IFERROR(__xludf.dummyfunction("""COMPUTED_VALUE"""),"")</f>
        <v/>
      </c>
      <c r="F566" s="0" t="str">
        <f aca="false">IFERROR(__xludf.dummyfunction("""COMPUTED_VALUE"""),"")</f>
        <v/>
      </c>
      <c r="H566" s="0" t="str">
        <f aca="false">IFERROR(__xludf.dummyfunction("""COMPUTED_VALUE"""),"")</f>
        <v/>
      </c>
      <c r="J566" s="0" t="str">
        <f aca="false">IFERROR(__xludf.dummyfunction("""COMPUTED_VALUE"""),"")</f>
        <v/>
      </c>
      <c r="L566" s="0" t="str">
        <f aca="false">IFERROR(__xludf.dummyfunction("""COMPUTED_VALUE"""),"")</f>
        <v/>
      </c>
      <c r="N566" s="6" t="e">
        <f aca="false">SUM(L566-J566)</f>
        <v>#VALUE!</v>
      </c>
      <c r="P566" s="0" t="str">
        <f aca="false">IFERROR(__xludf.dummyfunction("""COMPUTED_VALUE"""),"")</f>
        <v/>
      </c>
      <c r="R566" s="0" t="str">
        <f aca="false">IFERROR(__xludf.dummyfunction("""COMPUTED_VALUE"""),"")</f>
        <v/>
      </c>
      <c r="T566" s="6" t="e">
        <f aca="false">SUM(R566-P566)</f>
        <v>#VALUE!</v>
      </c>
      <c r="V566" s="6" t="e">
        <f aca="false">SUM(N566-T566)</f>
        <v>#VALUE!</v>
      </c>
      <c r="X566" s="7"/>
    </row>
    <row r="567" customFormat="false" ht="13.8" hidden="false" customHeight="false" outlineLevel="0" collapsed="false">
      <c r="B567" s="0" t="str">
        <f aca="false">IFERROR(__xludf.dummyfunction("""COMPUTED_VALUE"""),"")</f>
        <v/>
      </c>
      <c r="D567" s="0" t="str">
        <f aca="false">IFERROR(__xludf.dummyfunction("""COMPUTED_VALUE"""),"")</f>
        <v/>
      </c>
      <c r="F567" s="0" t="str">
        <f aca="false">IFERROR(__xludf.dummyfunction("""COMPUTED_VALUE"""),"")</f>
        <v/>
      </c>
      <c r="H567" s="0" t="str">
        <f aca="false">IFERROR(__xludf.dummyfunction("""COMPUTED_VALUE"""),"")</f>
        <v/>
      </c>
      <c r="J567" s="0" t="str">
        <f aca="false">IFERROR(__xludf.dummyfunction("""COMPUTED_VALUE"""),"")</f>
        <v/>
      </c>
      <c r="L567" s="0" t="str">
        <f aca="false">IFERROR(__xludf.dummyfunction("""COMPUTED_VALUE"""),"")</f>
        <v/>
      </c>
      <c r="N567" s="6" t="e">
        <f aca="false">SUM(L567-J567)</f>
        <v>#VALUE!</v>
      </c>
      <c r="P567" s="0" t="str">
        <f aca="false">IFERROR(__xludf.dummyfunction("""COMPUTED_VALUE"""),"")</f>
        <v/>
      </c>
      <c r="R567" s="0" t="str">
        <f aca="false">IFERROR(__xludf.dummyfunction("""COMPUTED_VALUE"""),"")</f>
        <v/>
      </c>
      <c r="T567" s="6" t="e">
        <f aca="false">SUM(R567-P567)</f>
        <v>#VALUE!</v>
      </c>
      <c r="V567" s="6" t="e">
        <f aca="false">SUM(N567-T567)</f>
        <v>#VALUE!</v>
      </c>
      <c r="X567" s="7"/>
    </row>
    <row r="568" customFormat="false" ht="13.8" hidden="false" customHeight="false" outlineLevel="0" collapsed="false">
      <c r="B568" s="0" t="str">
        <f aca="false">IFERROR(__xludf.dummyfunction("""COMPUTED_VALUE"""),"")</f>
        <v/>
      </c>
      <c r="D568" s="0" t="str">
        <f aca="false">IFERROR(__xludf.dummyfunction("""COMPUTED_VALUE"""),"")</f>
        <v/>
      </c>
      <c r="F568" s="0" t="str">
        <f aca="false">IFERROR(__xludf.dummyfunction("""COMPUTED_VALUE"""),"")</f>
        <v/>
      </c>
      <c r="H568" s="0" t="str">
        <f aca="false">IFERROR(__xludf.dummyfunction("""COMPUTED_VALUE"""),"")</f>
        <v/>
      </c>
      <c r="J568" s="0" t="str">
        <f aca="false">IFERROR(__xludf.dummyfunction("""COMPUTED_VALUE"""),"")</f>
        <v/>
      </c>
      <c r="L568" s="0" t="str">
        <f aca="false">IFERROR(__xludf.dummyfunction("""COMPUTED_VALUE"""),"")</f>
        <v/>
      </c>
      <c r="N568" s="6" t="e">
        <f aca="false">SUM(L568-J568)</f>
        <v>#VALUE!</v>
      </c>
      <c r="P568" s="0" t="str">
        <f aca="false">IFERROR(__xludf.dummyfunction("""COMPUTED_VALUE"""),"")</f>
        <v/>
      </c>
      <c r="R568" s="0" t="str">
        <f aca="false">IFERROR(__xludf.dummyfunction("""COMPUTED_VALUE"""),"")</f>
        <v/>
      </c>
      <c r="T568" s="6" t="e">
        <f aca="false">SUM(R568-P568)</f>
        <v>#VALUE!</v>
      </c>
      <c r="V568" s="6" t="e">
        <f aca="false">SUM(N568-T568)</f>
        <v>#VALUE!</v>
      </c>
      <c r="X568" s="7"/>
    </row>
    <row r="569" customFormat="false" ht="13.8" hidden="false" customHeight="false" outlineLevel="0" collapsed="false">
      <c r="B569" s="0" t="str">
        <f aca="false">IFERROR(__xludf.dummyfunction("""COMPUTED_VALUE"""),"")</f>
        <v/>
      </c>
      <c r="D569" s="0" t="str">
        <f aca="false">IFERROR(__xludf.dummyfunction("""COMPUTED_VALUE"""),"")</f>
        <v/>
      </c>
      <c r="F569" s="0" t="str">
        <f aca="false">IFERROR(__xludf.dummyfunction("""COMPUTED_VALUE"""),"")</f>
        <v/>
      </c>
      <c r="H569" s="0" t="str">
        <f aca="false">IFERROR(__xludf.dummyfunction("""COMPUTED_VALUE"""),"")</f>
        <v/>
      </c>
      <c r="J569" s="0" t="str">
        <f aca="false">IFERROR(__xludf.dummyfunction("""COMPUTED_VALUE"""),"")</f>
        <v/>
      </c>
      <c r="L569" s="0" t="str">
        <f aca="false">IFERROR(__xludf.dummyfunction("""COMPUTED_VALUE"""),"")</f>
        <v/>
      </c>
      <c r="N569" s="6" t="e">
        <f aca="false">SUM(L569-J569)</f>
        <v>#VALUE!</v>
      </c>
      <c r="P569" s="0" t="str">
        <f aca="false">IFERROR(__xludf.dummyfunction("""COMPUTED_VALUE"""),"")</f>
        <v/>
      </c>
      <c r="R569" s="0" t="str">
        <f aca="false">IFERROR(__xludf.dummyfunction("""COMPUTED_VALUE"""),"")</f>
        <v/>
      </c>
      <c r="T569" s="6" t="e">
        <f aca="false">SUM(R569-P569)</f>
        <v>#VALUE!</v>
      </c>
      <c r="V569" s="6" t="e">
        <f aca="false">SUM(N569-T569)</f>
        <v>#VALUE!</v>
      </c>
      <c r="X569" s="7"/>
    </row>
    <row r="570" customFormat="false" ht="13.8" hidden="false" customHeight="false" outlineLevel="0" collapsed="false">
      <c r="B570" s="0" t="str">
        <f aca="false">IFERROR(__xludf.dummyfunction("""COMPUTED_VALUE"""),"")</f>
        <v/>
      </c>
      <c r="D570" s="0" t="str">
        <f aca="false">IFERROR(__xludf.dummyfunction("""COMPUTED_VALUE"""),"")</f>
        <v/>
      </c>
      <c r="F570" s="0" t="str">
        <f aca="false">IFERROR(__xludf.dummyfunction("""COMPUTED_VALUE"""),"")</f>
        <v/>
      </c>
      <c r="H570" s="0" t="str">
        <f aca="false">IFERROR(__xludf.dummyfunction("""COMPUTED_VALUE"""),"")</f>
        <v/>
      </c>
      <c r="J570" s="0" t="str">
        <f aca="false">IFERROR(__xludf.dummyfunction("""COMPUTED_VALUE"""),"")</f>
        <v/>
      </c>
      <c r="L570" s="0" t="str">
        <f aca="false">IFERROR(__xludf.dummyfunction("""COMPUTED_VALUE"""),"")</f>
        <v/>
      </c>
      <c r="N570" s="6" t="e">
        <f aca="false">SUM(L570-J570)</f>
        <v>#VALUE!</v>
      </c>
      <c r="P570" s="0" t="str">
        <f aca="false">IFERROR(__xludf.dummyfunction("""COMPUTED_VALUE"""),"")</f>
        <v/>
      </c>
      <c r="R570" s="0" t="str">
        <f aca="false">IFERROR(__xludf.dummyfunction("""COMPUTED_VALUE"""),"")</f>
        <v/>
      </c>
      <c r="T570" s="6" t="e">
        <f aca="false">SUM(R570-P570)</f>
        <v>#VALUE!</v>
      </c>
      <c r="V570" s="6" t="e">
        <f aca="false">SUM(N570-T570)</f>
        <v>#VALUE!</v>
      </c>
      <c r="X570" s="7"/>
    </row>
    <row r="571" customFormat="false" ht="13.8" hidden="false" customHeight="false" outlineLevel="0" collapsed="false">
      <c r="B571" s="0" t="str">
        <f aca="false">IFERROR(__xludf.dummyfunction("""COMPUTED_VALUE"""),"")</f>
        <v/>
      </c>
      <c r="D571" s="0" t="str">
        <f aca="false">IFERROR(__xludf.dummyfunction("""COMPUTED_VALUE"""),"")</f>
        <v/>
      </c>
      <c r="F571" s="0" t="str">
        <f aca="false">IFERROR(__xludf.dummyfunction("""COMPUTED_VALUE"""),"")</f>
        <v/>
      </c>
      <c r="H571" s="0" t="str">
        <f aca="false">IFERROR(__xludf.dummyfunction("""COMPUTED_VALUE"""),"")</f>
        <v/>
      </c>
      <c r="J571" s="0" t="str">
        <f aca="false">IFERROR(__xludf.dummyfunction("""COMPUTED_VALUE"""),"")</f>
        <v/>
      </c>
      <c r="L571" s="0" t="str">
        <f aca="false">IFERROR(__xludf.dummyfunction("""COMPUTED_VALUE"""),"")</f>
        <v/>
      </c>
      <c r="N571" s="6" t="e">
        <f aca="false">SUM(L571-J571)</f>
        <v>#VALUE!</v>
      </c>
      <c r="P571" s="0" t="str">
        <f aca="false">IFERROR(__xludf.dummyfunction("""COMPUTED_VALUE"""),"")</f>
        <v/>
      </c>
      <c r="R571" s="0" t="str">
        <f aca="false">IFERROR(__xludf.dummyfunction("""COMPUTED_VALUE"""),"")</f>
        <v/>
      </c>
      <c r="T571" s="6" t="e">
        <f aca="false">SUM(R571-P571)</f>
        <v>#VALUE!</v>
      </c>
      <c r="V571" s="6" t="e">
        <f aca="false">SUM(N571-T571)</f>
        <v>#VALUE!</v>
      </c>
      <c r="X571" s="7"/>
    </row>
    <row r="572" customFormat="false" ht="13.8" hidden="false" customHeight="false" outlineLevel="0" collapsed="false">
      <c r="B572" s="0" t="str">
        <f aca="false">IFERROR(__xludf.dummyfunction("""COMPUTED_VALUE"""),"")</f>
        <v/>
      </c>
      <c r="D572" s="0" t="str">
        <f aca="false">IFERROR(__xludf.dummyfunction("""COMPUTED_VALUE"""),"")</f>
        <v/>
      </c>
      <c r="F572" s="0" t="str">
        <f aca="false">IFERROR(__xludf.dummyfunction("""COMPUTED_VALUE"""),"")</f>
        <v/>
      </c>
      <c r="H572" s="0" t="str">
        <f aca="false">IFERROR(__xludf.dummyfunction("""COMPUTED_VALUE"""),"")</f>
        <v/>
      </c>
      <c r="J572" s="0" t="str">
        <f aca="false">IFERROR(__xludf.dummyfunction("""COMPUTED_VALUE"""),"")</f>
        <v/>
      </c>
      <c r="L572" s="0" t="str">
        <f aca="false">IFERROR(__xludf.dummyfunction("""COMPUTED_VALUE"""),"")</f>
        <v/>
      </c>
      <c r="N572" s="6" t="e">
        <f aca="false">SUM(L572-J572)</f>
        <v>#VALUE!</v>
      </c>
      <c r="P572" s="0" t="str">
        <f aca="false">IFERROR(__xludf.dummyfunction("""COMPUTED_VALUE"""),"")</f>
        <v/>
      </c>
      <c r="R572" s="0" t="str">
        <f aca="false">IFERROR(__xludf.dummyfunction("""COMPUTED_VALUE"""),"")</f>
        <v/>
      </c>
      <c r="T572" s="6" t="e">
        <f aca="false">SUM(R572-P572)</f>
        <v>#VALUE!</v>
      </c>
      <c r="V572" s="6" t="e">
        <f aca="false">SUM(N572-T572)</f>
        <v>#VALUE!</v>
      </c>
      <c r="X572" s="7"/>
    </row>
    <row r="573" customFormat="false" ht="13.8" hidden="false" customHeight="false" outlineLevel="0" collapsed="false">
      <c r="B573" s="0" t="str">
        <f aca="false">IFERROR(__xludf.dummyfunction("""COMPUTED_VALUE"""),"")</f>
        <v/>
      </c>
      <c r="D573" s="0" t="str">
        <f aca="false">IFERROR(__xludf.dummyfunction("""COMPUTED_VALUE"""),"")</f>
        <v/>
      </c>
      <c r="F573" s="0" t="str">
        <f aca="false">IFERROR(__xludf.dummyfunction("""COMPUTED_VALUE"""),"")</f>
        <v/>
      </c>
      <c r="H573" s="0" t="str">
        <f aca="false">IFERROR(__xludf.dummyfunction("""COMPUTED_VALUE"""),"")</f>
        <v/>
      </c>
      <c r="J573" s="0" t="str">
        <f aca="false">IFERROR(__xludf.dummyfunction("""COMPUTED_VALUE"""),"")</f>
        <v/>
      </c>
      <c r="L573" s="0" t="str">
        <f aca="false">IFERROR(__xludf.dummyfunction("""COMPUTED_VALUE"""),"")</f>
        <v/>
      </c>
      <c r="N573" s="6" t="e">
        <f aca="false">SUM(L573-J573)</f>
        <v>#VALUE!</v>
      </c>
      <c r="P573" s="0" t="str">
        <f aca="false">IFERROR(__xludf.dummyfunction("""COMPUTED_VALUE"""),"")</f>
        <v/>
      </c>
      <c r="R573" s="0" t="str">
        <f aca="false">IFERROR(__xludf.dummyfunction("""COMPUTED_VALUE"""),"")</f>
        <v/>
      </c>
      <c r="T573" s="6" t="e">
        <f aca="false">SUM(R573-P573)</f>
        <v>#VALUE!</v>
      </c>
      <c r="V573" s="6" t="e">
        <f aca="false">SUM(N573-T573)</f>
        <v>#VALUE!</v>
      </c>
      <c r="X573" s="7"/>
    </row>
    <row r="574" customFormat="false" ht="13.8" hidden="false" customHeight="false" outlineLevel="0" collapsed="false">
      <c r="B574" s="0" t="str">
        <f aca="false">IFERROR(__xludf.dummyfunction("""COMPUTED_VALUE"""),"")</f>
        <v/>
      </c>
      <c r="D574" s="0" t="str">
        <f aca="false">IFERROR(__xludf.dummyfunction("""COMPUTED_VALUE"""),"")</f>
        <v/>
      </c>
      <c r="F574" s="0" t="str">
        <f aca="false">IFERROR(__xludf.dummyfunction("""COMPUTED_VALUE"""),"")</f>
        <v/>
      </c>
      <c r="H574" s="0" t="str">
        <f aca="false">IFERROR(__xludf.dummyfunction("""COMPUTED_VALUE"""),"")</f>
        <v/>
      </c>
      <c r="J574" s="0" t="str">
        <f aca="false">IFERROR(__xludf.dummyfunction("""COMPUTED_VALUE"""),"")</f>
        <v/>
      </c>
      <c r="L574" s="0" t="str">
        <f aca="false">IFERROR(__xludf.dummyfunction("""COMPUTED_VALUE"""),"")</f>
        <v/>
      </c>
      <c r="N574" s="6" t="e">
        <f aca="false">SUM(L574-J574)</f>
        <v>#VALUE!</v>
      </c>
      <c r="P574" s="0" t="str">
        <f aca="false">IFERROR(__xludf.dummyfunction("""COMPUTED_VALUE"""),"")</f>
        <v/>
      </c>
      <c r="R574" s="0" t="str">
        <f aca="false">IFERROR(__xludf.dummyfunction("""COMPUTED_VALUE"""),"")</f>
        <v/>
      </c>
      <c r="T574" s="6" t="e">
        <f aca="false">SUM(R574-P574)</f>
        <v>#VALUE!</v>
      </c>
      <c r="V574" s="6" t="e">
        <f aca="false">SUM(N574-T574)</f>
        <v>#VALUE!</v>
      </c>
      <c r="X574" s="7"/>
    </row>
    <row r="575" customFormat="false" ht="13.8" hidden="false" customHeight="false" outlineLevel="0" collapsed="false">
      <c r="B575" s="0" t="str">
        <f aca="false">IFERROR(__xludf.dummyfunction("""COMPUTED_VALUE"""),"")</f>
        <v/>
      </c>
      <c r="D575" s="0" t="str">
        <f aca="false">IFERROR(__xludf.dummyfunction("""COMPUTED_VALUE"""),"")</f>
        <v/>
      </c>
      <c r="F575" s="0" t="str">
        <f aca="false">IFERROR(__xludf.dummyfunction("""COMPUTED_VALUE"""),"")</f>
        <v/>
      </c>
      <c r="H575" s="0" t="str">
        <f aca="false">IFERROR(__xludf.dummyfunction("""COMPUTED_VALUE"""),"")</f>
        <v/>
      </c>
      <c r="J575" s="0" t="str">
        <f aca="false">IFERROR(__xludf.dummyfunction("""COMPUTED_VALUE"""),"")</f>
        <v/>
      </c>
      <c r="L575" s="0" t="str">
        <f aca="false">IFERROR(__xludf.dummyfunction("""COMPUTED_VALUE"""),"")</f>
        <v/>
      </c>
      <c r="N575" s="6" t="e">
        <f aca="false">SUM(L575-J575)</f>
        <v>#VALUE!</v>
      </c>
      <c r="P575" s="0" t="str">
        <f aca="false">IFERROR(__xludf.dummyfunction("""COMPUTED_VALUE"""),"")</f>
        <v/>
      </c>
      <c r="R575" s="0" t="str">
        <f aca="false">IFERROR(__xludf.dummyfunction("""COMPUTED_VALUE"""),"")</f>
        <v/>
      </c>
      <c r="T575" s="6" t="e">
        <f aca="false">SUM(R575-P575)</f>
        <v>#VALUE!</v>
      </c>
      <c r="V575" s="6" t="e">
        <f aca="false">SUM(N575-T575)</f>
        <v>#VALUE!</v>
      </c>
      <c r="X575" s="7"/>
    </row>
    <row r="576" customFormat="false" ht="13.8" hidden="false" customHeight="false" outlineLevel="0" collapsed="false">
      <c r="B576" s="0" t="str">
        <f aca="false">IFERROR(__xludf.dummyfunction("""COMPUTED_VALUE"""),"")</f>
        <v/>
      </c>
      <c r="D576" s="0" t="str">
        <f aca="false">IFERROR(__xludf.dummyfunction("""COMPUTED_VALUE"""),"")</f>
        <v/>
      </c>
      <c r="F576" s="0" t="str">
        <f aca="false">IFERROR(__xludf.dummyfunction("""COMPUTED_VALUE"""),"")</f>
        <v/>
      </c>
      <c r="H576" s="0" t="str">
        <f aca="false">IFERROR(__xludf.dummyfunction("""COMPUTED_VALUE"""),"")</f>
        <v/>
      </c>
      <c r="J576" s="0" t="str">
        <f aca="false">IFERROR(__xludf.dummyfunction("""COMPUTED_VALUE"""),"")</f>
        <v/>
      </c>
      <c r="L576" s="0" t="str">
        <f aca="false">IFERROR(__xludf.dummyfunction("""COMPUTED_VALUE"""),"")</f>
        <v/>
      </c>
      <c r="N576" s="6" t="e">
        <f aca="false">SUM(L576-J576)</f>
        <v>#VALUE!</v>
      </c>
      <c r="P576" s="0" t="str">
        <f aca="false">IFERROR(__xludf.dummyfunction("""COMPUTED_VALUE"""),"")</f>
        <v/>
      </c>
      <c r="R576" s="0" t="str">
        <f aca="false">IFERROR(__xludf.dummyfunction("""COMPUTED_VALUE"""),"")</f>
        <v/>
      </c>
      <c r="T576" s="6" t="e">
        <f aca="false">SUM(R576-P576)</f>
        <v>#VALUE!</v>
      </c>
      <c r="V576" s="6" t="e">
        <f aca="false">SUM(N576-T576)</f>
        <v>#VALUE!</v>
      </c>
      <c r="X576" s="7"/>
    </row>
    <row r="577" customFormat="false" ht="13.8" hidden="false" customHeight="false" outlineLevel="0" collapsed="false">
      <c r="B577" s="0" t="str">
        <f aca="false">IFERROR(__xludf.dummyfunction("""COMPUTED_VALUE"""),"")</f>
        <v/>
      </c>
      <c r="D577" s="0" t="str">
        <f aca="false">IFERROR(__xludf.dummyfunction("""COMPUTED_VALUE"""),"")</f>
        <v/>
      </c>
      <c r="F577" s="0" t="str">
        <f aca="false">IFERROR(__xludf.dummyfunction("""COMPUTED_VALUE"""),"")</f>
        <v/>
      </c>
      <c r="H577" s="0" t="str">
        <f aca="false">IFERROR(__xludf.dummyfunction("""COMPUTED_VALUE"""),"")</f>
        <v/>
      </c>
      <c r="J577" s="0" t="str">
        <f aca="false">IFERROR(__xludf.dummyfunction("""COMPUTED_VALUE"""),"")</f>
        <v/>
      </c>
      <c r="L577" s="0" t="str">
        <f aca="false">IFERROR(__xludf.dummyfunction("""COMPUTED_VALUE"""),"")</f>
        <v/>
      </c>
      <c r="N577" s="6" t="e">
        <f aca="false">SUM(L577-J577)</f>
        <v>#VALUE!</v>
      </c>
      <c r="P577" s="0" t="str">
        <f aca="false">IFERROR(__xludf.dummyfunction("""COMPUTED_VALUE"""),"")</f>
        <v/>
      </c>
      <c r="R577" s="0" t="str">
        <f aca="false">IFERROR(__xludf.dummyfunction("""COMPUTED_VALUE"""),"")</f>
        <v/>
      </c>
      <c r="T577" s="6" t="e">
        <f aca="false">SUM(R577-P577)</f>
        <v>#VALUE!</v>
      </c>
      <c r="V577" s="6" t="e">
        <f aca="false">SUM(N577-T577)</f>
        <v>#VALUE!</v>
      </c>
      <c r="X577" s="7"/>
    </row>
    <row r="578" customFormat="false" ht="13.8" hidden="false" customHeight="false" outlineLevel="0" collapsed="false">
      <c r="B578" s="0" t="str">
        <f aca="false">IFERROR(__xludf.dummyfunction("""COMPUTED_VALUE"""),"")</f>
        <v/>
      </c>
      <c r="D578" s="0" t="str">
        <f aca="false">IFERROR(__xludf.dummyfunction("""COMPUTED_VALUE"""),"")</f>
        <v/>
      </c>
      <c r="F578" s="0" t="str">
        <f aca="false">IFERROR(__xludf.dummyfunction("""COMPUTED_VALUE"""),"")</f>
        <v/>
      </c>
      <c r="H578" s="0" t="str">
        <f aca="false">IFERROR(__xludf.dummyfunction("""COMPUTED_VALUE"""),"")</f>
        <v/>
      </c>
      <c r="J578" s="0" t="str">
        <f aca="false">IFERROR(__xludf.dummyfunction("""COMPUTED_VALUE"""),"")</f>
        <v/>
      </c>
      <c r="L578" s="0" t="str">
        <f aca="false">IFERROR(__xludf.dummyfunction("""COMPUTED_VALUE"""),"")</f>
        <v/>
      </c>
      <c r="N578" s="6" t="e">
        <f aca="false">SUM(L578-J578)</f>
        <v>#VALUE!</v>
      </c>
      <c r="P578" s="0" t="str">
        <f aca="false">IFERROR(__xludf.dummyfunction("""COMPUTED_VALUE"""),"")</f>
        <v/>
      </c>
      <c r="R578" s="0" t="str">
        <f aca="false">IFERROR(__xludf.dummyfunction("""COMPUTED_VALUE"""),"")</f>
        <v/>
      </c>
      <c r="T578" s="6" t="e">
        <f aca="false">SUM(R578-P578)</f>
        <v>#VALUE!</v>
      </c>
      <c r="V578" s="6" t="e">
        <f aca="false">SUM(N578-T578)</f>
        <v>#VALUE!</v>
      </c>
      <c r="X578" s="7"/>
    </row>
    <row r="579" customFormat="false" ht="13.8" hidden="false" customHeight="false" outlineLevel="0" collapsed="false">
      <c r="B579" s="0" t="str">
        <f aca="false">IFERROR(__xludf.dummyfunction("""COMPUTED_VALUE"""),"")</f>
        <v/>
      </c>
      <c r="D579" s="0" t="str">
        <f aca="false">IFERROR(__xludf.dummyfunction("""COMPUTED_VALUE"""),"")</f>
        <v/>
      </c>
      <c r="F579" s="0" t="str">
        <f aca="false">IFERROR(__xludf.dummyfunction("""COMPUTED_VALUE"""),"")</f>
        <v/>
      </c>
      <c r="H579" s="0" t="str">
        <f aca="false">IFERROR(__xludf.dummyfunction("""COMPUTED_VALUE"""),"")</f>
        <v/>
      </c>
      <c r="J579" s="0" t="str">
        <f aca="false">IFERROR(__xludf.dummyfunction("""COMPUTED_VALUE"""),"")</f>
        <v/>
      </c>
      <c r="L579" s="0" t="str">
        <f aca="false">IFERROR(__xludf.dummyfunction("""COMPUTED_VALUE"""),"")</f>
        <v/>
      </c>
      <c r="N579" s="6" t="e">
        <f aca="false">SUM(L579-J579)</f>
        <v>#VALUE!</v>
      </c>
      <c r="P579" s="0" t="str">
        <f aca="false">IFERROR(__xludf.dummyfunction("""COMPUTED_VALUE"""),"")</f>
        <v/>
      </c>
      <c r="R579" s="0" t="str">
        <f aca="false">IFERROR(__xludf.dummyfunction("""COMPUTED_VALUE"""),"")</f>
        <v/>
      </c>
      <c r="T579" s="6" t="e">
        <f aca="false">SUM(R579-P579)</f>
        <v>#VALUE!</v>
      </c>
      <c r="V579" s="6" t="e">
        <f aca="false">SUM(N579-T579)</f>
        <v>#VALUE!</v>
      </c>
      <c r="X579" s="7"/>
    </row>
    <row r="580" customFormat="false" ht="13.8" hidden="false" customHeight="false" outlineLevel="0" collapsed="false">
      <c r="B580" s="0" t="str">
        <f aca="false">IFERROR(__xludf.dummyfunction("""COMPUTED_VALUE"""),"")</f>
        <v/>
      </c>
      <c r="D580" s="0" t="str">
        <f aca="false">IFERROR(__xludf.dummyfunction("""COMPUTED_VALUE"""),"")</f>
        <v/>
      </c>
      <c r="F580" s="0" t="str">
        <f aca="false">IFERROR(__xludf.dummyfunction("""COMPUTED_VALUE"""),"")</f>
        <v/>
      </c>
      <c r="H580" s="0" t="str">
        <f aca="false">IFERROR(__xludf.dummyfunction("""COMPUTED_VALUE"""),"")</f>
        <v/>
      </c>
      <c r="J580" s="0" t="str">
        <f aca="false">IFERROR(__xludf.dummyfunction("""COMPUTED_VALUE"""),"")</f>
        <v/>
      </c>
      <c r="L580" s="0" t="str">
        <f aca="false">IFERROR(__xludf.dummyfunction("""COMPUTED_VALUE"""),"")</f>
        <v/>
      </c>
      <c r="N580" s="6" t="e">
        <f aca="false">SUM(L580-J580)</f>
        <v>#VALUE!</v>
      </c>
      <c r="P580" s="0" t="str">
        <f aca="false">IFERROR(__xludf.dummyfunction("""COMPUTED_VALUE"""),"")</f>
        <v/>
      </c>
      <c r="R580" s="0" t="str">
        <f aca="false">IFERROR(__xludf.dummyfunction("""COMPUTED_VALUE"""),"")</f>
        <v/>
      </c>
      <c r="T580" s="6" t="e">
        <f aca="false">SUM(R580-P580)</f>
        <v>#VALUE!</v>
      </c>
      <c r="V580" s="6" t="e">
        <f aca="false">SUM(N580-T580)</f>
        <v>#VALUE!</v>
      </c>
      <c r="X580" s="7"/>
    </row>
    <row r="581" customFormat="false" ht="13.8" hidden="false" customHeight="false" outlineLevel="0" collapsed="false">
      <c r="B581" s="0" t="str">
        <f aca="false">IFERROR(__xludf.dummyfunction("""COMPUTED_VALUE"""),"")</f>
        <v/>
      </c>
      <c r="D581" s="0" t="str">
        <f aca="false">IFERROR(__xludf.dummyfunction("""COMPUTED_VALUE"""),"")</f>
        <v/>
      </c>
      <c r="F581" s="0" t="str">
        <f aca="false">IFERROR(__xludf.dummyfunction("""COMPUTED_VALUE"""),"")</f>
        <v/>
      </c>
      <c r="H581" s="0" t="str">
        <f aca="false">IFERROR(__xludf.dummyfunction("""COMPUTED_VALUE"""),"")</f>
        <v/>
      </c>
      <c r="J581" s="0" t="str">
        <f aca="false">IFERROR(__xludf.dummyfunction("""COMPUTED_VALUE"""),"")</f>
        <v/>
      </c>
      <c r="L581" s="0" t="str">
        <f aca="false">IFERROR(__xludf.dummyfunction("""COMPUTED_VALUE"""),"")</f>
        <v/>
      </c>
      <c r="N581" s="6" t="e">
        <f aca="false">SUM(L581-J581)</f>
        <v>#VALUE!</v>
      </c>
      <c r="P581" s="0" t="str">
        <f aca="false">IFERROR(__xludf.dummyfunction("""COMPUTED_VALUE"""),"")</f>
        <v/>
      </c>
      <c r="R581" s="0" t="str">
        <f aca="false">IFERROR(__xludf.dummyfunction("""COMPUTED_VALUE"""),"")</f>
        <v/>
      </c>
      <c r="T581" s="6" t="e">
        <f aca="false">SUM(R581-P581)</f>
        <v>#VALUE!</v>
      </c>
      <c r="V581" s="6" t="e">
        <f aca="false">SUM(N581-T581)</f>
        <v>#VALUE!</v>
      </c>
      <c r="X581" s="7"/>
    </row>
    <row r="582" customFormat="false" ht="13.8" hidden="false" customHeight="false" outlineLevel="0" collapsed="false">
      <c r="B582" s="0" t="str">
        <f aca="false">IFERROR(__xludf.dummyfunction("""COMPUTED_VALUE"""),"")</f>
        <v/>
      </c>
      <c r="D582" s="0" t="str">
        <f aca="false">IFERROR(__xludf.dummyfunction("""COMPUTED_VALUE"""),"")</f>
        <v/>
      </c>
      <c r="F582" s="0" t="str">
        <f aca="false">IFERROR(__xludf.dummyfunction("""COMPUTED_VALUE"""),"")</f>
        <v/>
      </c>
      <c r="H582" s="0" t="str">
        <f aca="false">IFERROR(__xludf.dummyfunction("""COMPUTED_VALUE"""),"")</f>
        <v/>
      </c>
      <c r="J582" s="0" t="str">
        <f aca="false">IFERROR(__xludf.dummyfunction("""COMPUTED_VALUE"""),"")</f>
        <v/>
      </c>
      <c r="L582" s="0" t="str">
        <f aca="false">IFERROR(__xludf.dummyfunction("""COMPUTED_VALUE"""),"")</f>
        <v/>
      </c>
      <c r="N582" s="6" t="e">
        <f aca="false">SUM(L582-J582)</f>
        <v>#VALUE!</v>
      </c>
      <c r="P582" s="0" t="str">
        <f aca="false">IFERROR(__xludf.dummyfunction("""COMPUTED_VALUE"""),"")</f>
        <v/>
      </c>
      <c r="R582" s="0" t="str">
        <f aca="false">IFERROR(__xludf.dummyfunction("""COMPUTED_VALUE"""),"")</f>
        <v/>
      </c>
      <c r="T582" s="6" t="e">
        <f aca="false">SUM(R582-P582)</f>
        <v>#VALUE!</v>
      </c>
      <c r="V582" s="6" t="e">
        <f aca="false">SUM(N582-T582)</f>
        <v>#VALUE!</v>
      </c>
      <c r="X582" s="7"/>
    </row>
    <row r="583" customFormat="false" ht="13.8" hidden="false" customHeight="false" outlineLevel="0" collapsed="false">
      <c r="B583" s="0" t="str">
        <f aca="false">IFERROR(__xludf.dummyfunction("""COMPUTED_VALUE"""),"")</f>
        <v/>
      </c>
      <c r="D583" s="0" t="str">
        <f aca="false">IFERROR(__xludf.dummyfunction("""COMPUTED_VALUE"""),"")</f>
        <v/>
      </c>
      <c r="F583" s="0" t="str">
        <f aca="false">IFERROR(__xludf.dummyfunction("""COMPUTED_VALUE"""),"")</f>
        <v/>
      </c>
      <c r="H583" s="0" t="str">
        <f aca="false">IFERROR(__xludf.dummyfunction("""COMPUTED_VALUE"""),"")</f>
        <v/>
      </c>
      <c r="J583" s="0" t="str">
        <f aca="false">IFERROR(__xludf.dummyfunction("""COMPUTED_VALUE"""),"")</f>
        <v/>
      </c>
      <c r="L583" s="0" t="str">
        <f aca="false">IFERROR(__xludf.dummyfunction("""COMPUTED_VALUE"""),"")</f>
        <v/>
      </c>
      <c r="N583" s="6" t="e">
        <f aca="false">SUM(L583-J583)</f>
        <v>#VALUE!</v>
      </c>
      <c r="P583" s="0" t="str">
        <f aca="false">IFERROR(__xludf.dummyfunction("""COMPUTED_VALUE"""),"")</f>
        <v/>
      </c>
      <c r="R583" s="0" t="str">
        <f aca="false">IFERROR(__xludf.dummyfunction("""COMPUTED_VALUE"""),"")</f>
        <v/>
      </c>
      <c r="T583" s="6" t="e">
        <f aca="false">SUM(R583-P583)</f>
        <v>#VALUE!</v>
      </c>
      <c r="V583" s="6" t="e">
        <f aca="false">SUM(N583-T583)</f>
        <v>#VALUE!</v>
      </c>
      <c r="X583" s="7"/>
    </row>
    <row r="584" customFormat="false" ht="13.8" hidden="false" customHeight="false" outlineLevel="0" collapsed="false">
      <c r="B584" s="0" t="str">
        <f aca="false">IFERROR(__xludf.dummyfunction("""COMPUTED_VALUE"""),"")</f>
        <v/>
      </c>
      <c r="D584" s="0" t="str">
        <f aca="false">IFERROR(__xludf.dummyfunction("""COMPUTED_VALUE"""),"")</f>
        <v/>
      </c>
      <c r="F584" s="0" t="str">
        <f aca="false">IFERROR(__xludf.dummyfunction("""COMPUTED_VALUE"""),"")</f>
        <v/>
      </c>
      <c r="H584" s="0" t="str">
        <f aca="false">IFERROR(__xludf.dummyfunction("""COMPUTED_VALUE"""),"")</f>
        <v/>
      </c>
      <c r="J584" s="0" t="str">
        <f aca="false">IFERROR(__xludf.dummyfunction("""COMPUTED_VALUE"""),"")</f>
        <v/>
      </c>
      <c r="L584" s="0" t="str">
        <f aca="false">IFERROR(__xludf.dummyfunction("""COMPUTED_VALUE"""),"")</f>
        <v/>
      </c>
      <c r="N584" s="6" t="e">
        <f aca="false">SUM(L584-J584)</f>
        <v>#VALUE!</v>
      </c>
      <c r="P584" s="0" t="str">
        <f aca="false">IFERROR(__xludf.dummyfunction("""COMPUTED_VALUE"""),"")</f>
        <v/>
      </c>
      <c r="R584" s="0" t="str">
        <f aca="false">IFERROR(__xludf.dummyfunction("""COMPUTED_VALUE"""),"")</f>
        <v/>
      </c>
      <c r="T584" s="6" t="e">
        <f aca="false">SUM(R584-P584)</f>
        <v>#VALUE!</v>
      </c>
      <c r="V584" s="6" t="e">
        <f aca="false">SUM(N584-T584)</f>
        <v>#VALUE!</v>
      </c>
      <c r="X584" s="7"/>
    </row>
    <row r="585" customFormat="false" ht="13.8" hidden="false" customHeight="false" outlineLevel="0" collapsed="false">
      <c r="B585" s="0" t="str">
        <f aca="false">IFERROR(__xludf.dummyfunction("""COMPUTED_VALUE"""),"")</f>
        <v/>
      </c>
      <c r="D585" s="0" t="str">
        <f aca="false">IFERROR(__xludf.dummyfunction("""COMPUTED_VALUE"""),"")</f>
        <v/>
      </c>
      <c r="F585" s="0" t="str">
        <f aca="false">IFERROR(__xludf.dummyfunction("""COMPUTED_VALUE"""),"")</f>
        <v/>
      </c>
      <c r="H585" s="0" t="str">
        <f aca="false">IFERROR(__xludf.dummyfunction("""COMPUTED_VALUE"""),"")</f>
        <v/>
      </c>
      <c r="J585" s="0" t="str">
        <f aca="false">IFERROR(__xludf.dummyfunction("""COMPUTED_VALUE"""),"")</f>
        <v/>
      </c>
      <c r="L585" s="0" t="str">
        <f aca="false">IFERROR(__xludf.dummyfunction("""COMPUTED_VALUE"""),"")</f>
        <v/>
      </c>
      <c r="N585" s="6" t="e">
        <f aca="false">SUM(L585-J585)</f>
        <v>#VALUE!</v>
      </c>
      <c r="P585" s="0" t="str">
        <f aca="false">IFERROR(__xludf.dummyfunction("""COMPUTED_VALUE"""),"")</f>
        <v/>
      </c>
      <c r="R585" s="0" t="str">
        <f aca="false">IFERROR(__xludf.dummyfunction("""COMPUTED_VALUE"""),"")</f>
        <v/>
      </c>
      <c r="T585" s="6" t="e">
        <f aca="false">SUM(R585-P585)</f>
        <v>#VALUE!</v>
      </c>
      <c r="V585" s="6" t="e">
        <f aca="false">SUM(N585-T585)</f>
        <v>#VALUE!</v>
      </c>
      <c r="X585" s="7"/>
    </row>
    <row r="586" customFormat="false" ht="13.8" hidden="false" customHeight="false" outlineLevel="0" collapsed="false">
      <c r="B586" s="0" t="str">
        <f aca="false">IFERROR(__xludf.dummyfunction("""COMPUTED_VALUE"""),"")</f>
        <v/>
      </c>
      <c r="D586" s="0" t="str">
        <f aca="false">IFERROR(__xludf.dummyfunction("""COMPUTED_VALUE"""),"")</f>
        <v/>
      </c>
      <c r="F586" s="0" t="str">
        <f aca="false">IFERROR(__xludf.dummyfunction("""COMPUTED_VALUE"""),"")</f>
        <v/>
      </c>
      <c r="H586" s="0" t="str">
        <f aca="false">IFERROR(__xludf.dummyfunction("""COMPUTED_VALUE"""),"")</f>
        <v/>
      </c>
      <c r="J586" s="0" t="str">
        <f aca="false">IFERROR(__xludf.dummyfunction("""COMPUTED_VALUE"""),"")</f>
        <v/>
      </c>
      <c r="L586" s="0" t="str">
        <f aca="false">IFERROR(__xludf.dummyfunction("""COMPUTED_VALUE"""),"")</f>
        <v/>
      </c>
      <c r="N586" s="6" t="e">
        <f aca="false">SUM(L586-J586)</f>
        <v>#VALUE!</v>
      </c>
      <c r="P586" s="0" t="str">
        <f aca="false">IFERROR(__xludf.dummyfunction("""COMPUTED_VALUE"""),"")</f>
        <v/>
      </c>
      <c r="R586" s="0" t="str">
        <f aca="false">IFERROR(__xludf.dummyfunction("""COMPUTED_VALUE"""),"")</f>
        <v/>
      </c>
      <c r="T586" s="6" t="e">
        <f aca="false">SUM(R586-P586)</f>
        <v>#VALUE!</v>
      </c>
      <c r="V586" s="6" t="e">
        <f aca="false">SUM(N586-T586)</f>
        <v>#VALUE!</v>
      </c>
      <c r="X586" s="7"/>
    </row>
    <row r="587" customFormat="false" ht="13.8" hidden="false" customHeight="false" outlineLevel="0" collapsed="false">
      <c r="B587" s="0" t="str">
        <f aca="false">IFERROR(__xludf.dummyfunction("""COMPUTED_VALUE"""),"")</f>
        <v/>
      </c>
      <c r="D587" s="0" t="str">
        <f aca="false">IFERROR(__xludf.dummyfunction("""COMPUTED_VALUE"""),"")</f>
        <v/>
      </c>
      <c r="F587" s="0" t="str">
        <f aca="false">IFERROR(__xludf.dummyfunction("""COMPUTED_VALUE"""),"")</f>
        <v/>
      </c>
      <c r="H587" s="0" t="str">
        <f aca="false">IFERROR(__xludf.dummyfunction("""COMPUTED_VALUE"""),"")</f>
        <v/>
      </c>
      <c r="J587" s="0" t="str">
        <f aca="false">IFERROR(__xludf.dummyfunction("""COMPUTED_VALUE"""),"")</f>
        <v/>
      </c>
      <c r="L587" s="0" t="str">
        <f aca="false">IFERROR(__xludf.dummyfunction("""COMPUTED_VALUE"""),"")</f>
        <v/>
      </c>
      <c r="N587" s="6" t="e">
        <f aca="false">SUM(L587-J587)</f>
        <v>#VALUE!</v>
      </c>
      <c r="P587" s="0" t="str">
        <f aca="false">IFERROR(__xludf.dummyfunction("""COMPUTED_VALUE"""),"")</f>
        <v/>
      </c>
      <c r="R587" s="0" t="str">
        <f aca="false">IFERROR(__xludf.dummyfunction("""COMPUTED_VALUE"""),"")</f>
        <v/>
      </c>
      <c r="T587" s="6" t="e">
        <f aca="false">SUM(R587-P587)</f>
        <v>#VALUE!</v>
      </c>
      <c r="V587" s="6" t="e">
        <f aca="false">SUM(N587-T587)</f>
        <v>#VALUE!</v>
      </c>
      <c r="X587" s="7"/>
    </row>
    <row r="588" customFormat="false" ht="13.8" hidden="false" customHeight="false" outlineLevel="0" collapsed="false">
      <c r="B588" s="0" t="str">
        <f aca="false">IFERROR(__xludf.dummyfunction("""COMPUTED_VALUE"""),"")</f>
        <v/>
      </c>
      <c r="D588" s="0" t="str">
        <f aca="false">IFERROR(__xludf.dummyfunction("""COMPUTED_VALUE"""),"")</f>
        <v/>
      </c>
      <c r="F588" s="0" t="str">
        <f aca="false">IFERROR(__xludf.dummyfunction("""COMPUTED_VALUE"""),"")</f>
        <v/>
      </c>
      <c r="H588" s="0" t="str">
        <f aca="false">IFERROR(__xludf.dummyfunction("""COMPUTED_VALUE"""),"")</f>
        <v/>
      </c>
      <c r="J588" s="0" t="str">
        <f aca="false">IFERROR(__xludf.dummyfunction("""COMPUTED_VALUE"""),"")</f>
        <v/>
      </c>
      <c r="L588" s="0" t="str">
        <f aca="false">IFERROR(__xludf.dummyfunction("""COMPUTED_VALUE"""),"")</f>
        <v/>
      </c>
      <c r="N588" s="6" t="e">
        <f aca="false">SUM(L588-J588)</f>
        <v>#VALUE!</v>
      </c>
      <c r="P588" s="0" t="str">
        <f aca="false">IFERROR(__xludf.dummyfunction("""COMPUTED_VALUE"""),"")</f>
        <v/>
      </c>
      <c r="R588" s="0" t="str">
        <f aca="false">IFERROR(__xludf.dummyfunction("""COMPUTED_VALUE"""),"")</f>
        <v/>
      </c>
      <c r="T588" s="6" t="e">
        <f aca="false">SUM(R588-P588)</f>
        <v>#VALUE!</v>
      </c>
      <c r="V588" s="6" t="e">
        <f aca="false">SUM(N588-T588)</f>
        <v>#VALUE!</v>
      </c>
      <c r="X588" s="7"/>
    </row>
    <row r="589" customFormat="false" ht="13.8" hidden="false" customHeight="false" outlineLevel="0" collapsed="false">
      <c r="B589" s="0" t="str">
        <f aca="false">IFERROR(__xludf.dummyfunction("""COMPUTED_VALUE"""),"")</f>
        <v/>
      </c>
      <c r="D589" s="0" t="str">
        <f aca="false">IFERROR(__xludf.dummyfunction("""COMPUTED_VALUE"""),"")</f>
        <v/>
      </c>
      <c r="F589" s="0" t="str">
        <f aca="false">IFERROR(__xludf.dummyfunction("""COMPUTED_VALUE"""),"")</f>
        <v/>
      </c>
      <c r="H589" s="0" t="str">
        <f aca="false">IFERROR(__xludf.dummyfunction("""COMPUTED_VALUE"""),"")</f>
        <v/>
      </c>
      <c r="J589" s="0" t="str">
        <f aca="false">IFERROR(__xludf.dummyfunction("""COMPUTED_VALUE"""),"")</f>
        <v/>
      </c>
      <c r="L589" s="0" t="str">
        <f aca="false">IFERROR(__xludf.dummyfunction("""COMPUTED_VALUE"""),"")</f>
        <v/>
      </c>
      <c r="N589" s="6" t="e">
        <f aca="false">SUM(L589-J589)</f>
        <v>#VALUE!</v>
      </c>
      <c r="P589" s="0" t="str">
        <f aca="false">IFERROR(__xludf.dummyfunction("""COMPUTED_VALUE"""),"")</f>
        <v/>
      </c>
      <c r="R589" s="0" t="str">
        <f aca="false">IFERROR(__xludf.dummyfunction("""COMPUTED_VALUE"""),"")</f>
        <v/>
      </c>
      <c r="T589" s="6" t="e">
        <f aca="false">SUM(R589-P589)</f>
        <v>#VALUE!</v>
      </c>
      <c r="V589" s="6" t="e">
        <f aca="false">SUM(N589-T589)</f>
        <v>#VALUE!</v>
      </c>
      <c r="X589" s="7"/>
    </row>
    <row r="590" customFormat="false" ht="13.8" hidden="false" customHeight="false" outlineLevel="0" collapsed="false">
      <c r="B590" s="0" t="str">
        <f aca="false">IFERROR(__xludf.dummyfunction("""COMPUTED_VALUE"""),"")</f>
        <v/>
      </c>
      <c r="D590" s="0" t="str">
        <f aca="false">IFERROR(__xludf.dummyfunction("""COMPUTED_VALUE"""),"")</f>
        <v/>
      </c>
      <c r="F590" s="0" t="str">
        <f aca="false">IFERROR(__xludf.dummyfunction("""COMPUTED_VALUE"""),"")</f>
        <v/>
      </c>
      <c r="H590" s="0" t="str">
        <f aca="false">IFERROR(__xludf.dummyfunction("""COMPUTED_VALUE"""),"")</f>
        <v/>
      </c>
      <c r="J590" s="0" t="str">
        <f aca="false">IFERROR(__xludf.dummyfunction("""COMPUTED_VALUE"""),"")</f>
        <v/>
      </c>
      <c r="L590" s="0" t="str">
        <f aca="false">IFERROR(__xludf.dummyfunction("""COMPUTED_VALUE"""),"")</f>
        <v/>
      </c>
      <c r="N590" s="6" t="e">
        <f aca="false">SUM(L590-J590)</f>
        <v>#VALUE!</v>
      </c>
      <c r="P590" s="0" t="str">
        <f aca="false">IFERROR(__xludf.dummyfunction("""COMPUTED_VALUE"""),"")</f>
        <v/>
      </c>
      <c r="R590" s="0" t="str">
        <f aca="false">IFERROR(__xludf.dummyfunction("""COMPUTED_VALUE"""),"")</f>
        <v/>
      </c>
      <c r="T590" s="6" t="e">
        <f aca="false">SUM(R590-P590)</f>
        <v>#VALUE!</v>
      </c>
      <c r="V590" s="6" t="e">
        <f aca="false">SUM(N590-T590)</f>
        <v>#VALUE!</v>
      </c>
      <c r="X590" s="7"/>
    </row>
    <row r="591" customFormat="false" ht="13.8" hidden="false" customHeight="false" outlineLevel="0" collapsed="false">
      <c r="B591" s="0" t="str">
        <f aca="false">IFERROR(__xludf.dummyfunction("""COMPUTED_VALUE"""),"")</f>
        <v/>
      </c>
      <c r="D591" s="0" t="str">
        <f aca="false">IFERROR(__xludf.dummyfunction("""COMPUTED_VALUE"""),"")</f>
        <v/>
      </c>
      <c r="F591" s="0" t="str">
        <f aca="false">IFERROR(__xludf.dummyfunction("""COMPUTED_VALUE"""),"")</f>
        <v/>
      </c>
      <c r="H591" s="0" t="str">
        <f aca="false">IFERROR(__xludf.dummyfunction("""COMPUTED_VALUE"""),"")</f>
        <v/>
      </c>
      <c r="J591" s="0" t="str">
        <f aca="false">IFERROR(__xludf.dummyfunction("""COMPUTED_VALUE"""),"")</f>
        <v/>
      </c>
      <c r="L591" s="0" t="str">
        <f aca="false">IFERROR(__xludf.dummyfunction("""COMPUTED_VALUE"""),"")</f>
        <v/>
      </c>
      <c r="N591" s="6" t="e">
        <f aca="false">SUM(L591-J591)</f>
        <v>#VALUE!</v>
      </c>
      <c r="P591" s="0" t="str">
        <f aca="false">IFERROR(__xludf.dummyfunction("""COMPUTED_VALUE"""),"")</f>
        <v/>
      </c>
      <c r="R591" s="0" t="str">
        <f aca="false">IFERROR(__xludf.dummyfunction("""COMPUTED_VALUE"""),"")</f>
        <v/>
      </c>
      <c r="T591" s="6" t="e">
        <f aca="false">SUM(R591-P591)</f>
        <v>#VALUE!</v>
      </c>
      <c r="V591" s="6" t="e">
        <f aca="false">SUM(N591-T591)</f>
        <v>#VALUE!</v>
      </c>
      <c r="X591" s="7"/>
    </row>
    <row r="592" customFormat="false" ht="13.8" hidden="false" customHeight="false" outlineLevel="0" collapsed="false">
      <c r="B592" s="0" t="str">
        <f aca="false">IFERROR(__xludf.dummyfunction("""COMPUTED_VALUE"""),"")</f>
        <v/>
      </c>
      <c r="D592" s="0" t="str">
        <f aca="false">IFERROR(__xludf.dummyfunction("""COMPUTED_VALUE"""),"")</f>
        <v/>
      </c>
      <c r="F592" s="0" t="str">
        <f aca="false">IFERROR(__xludf.dummyfunction("""COMPUTED_VALUE"""),"")</f>
        <v/>
      </c>
      <c r="H592" s="0" t="str">
        <f aca="false">IFERROR(__xludf.dummyfunction("""COMPUTED_VALUE"""),"")</f>
        <v/>
      </c>
      <c r="J592" s="0" t="str">
        <f aca="false">IFERROR(__xludf.dummyfunction("""COMPUTED_VALUE"""),"")</f>
        <v/>
      </c>
      <c r="L592" s="0" t="str">
        <f aca="false">IFERROR(__xludf.dummyfunction("""COMPUTED_VALUE"""),"")</f>
        <v/>
      </c>
      <c r="N592" s="6" t="e">
        <f aca="false">SUM(L592-J592)</f>
        <v>#VALUE!</v>
      </c>
      <c r="P592" s="0" t="str">
        <f aca="false">IFERROR(__xludf.dummyfunction("""COMPUTED_VALUE"""),"")</f>
        <v/>
      </c>
      <c r="R592" s="0" t="str">
        <f aca="false">IFERROR(__xludf.dummyfunction("""COMPUTED_VALUE"""),"")</f>
        <v/>
      </c>
      <c r="T592" s="6" t="e">
        <f aca="false">SUM(R592-P592)</f>
        <v>#VALUE!</v>
      </c>
      <c r="V592" s="6" t="e">
        <f aca="false">SUM(N592-T592)</f>
        <v>#VALUE!</v>
      </c>
      <c r="X592" s="7"/>
    </row>
    <row r="593" customFormat="false" ht="13.8" hidden="false" customHeight="false" outlineLevel="0" collapsed="false">
      <c r="B593" s="0" t="str">
        <f aca="false">IFERROR(__xludf.dummyfunction("""COMPUTED_VALUE"""),"")</f>
        <v/>
      </c>
      <c r="D593" s="0" t="str">
        <f aca="false">IFERROR(__xludf.dummyfunction("""COMPUTED_VALUE"""),"")</f>
        <v/>
      </c>
      <c r="F593" s="0" t="str">
        <f aca="false">IFERROR(__xludf.dummyfunction("""COMPUTED_VALUE"""),"")</f>
        <v/>
      </c>
      <c r="H593" s="0" t="str">
        <f aca="false">IFERROR(__xludf.dummyfunction("""COMPUTED_VALUE"""),"")</f>
        <v/>
      </c>
      <c r="J593" s="0" t="str">
        <f aca="false">IFERROR(__xludf.dummyfunction("""COMPUTED_VALUE"""),"")</f>
        <v/>
      </c>
      <c r="L593" s="0" t="str">
        <f aca="false">IFERROR(__xludf.dummyfunction("""COMPUTED_VALUE"""),"")</f>
        <v/>
      </c>
      <c r="N593" s="6" t="e">
        <f aca="false">SUM(L593-J593)</f>
        <v>#VALUE!</v>
      </c>
      <c r="P593" s="0" t="str">
        <f aca="false">IFERROR(__xludf.dummyfunction("""COMPUTED_VALUE"""),"")</f>
        <v/>
      </c>
      <c r="R593" s="0" t="str">
        <f aca="false">IFERROR(__xludf.dummyfunction("""COMPUTED_VALUE"""),"")</f>
        <v/>
      </c>
      <c r="T593" s="6" t="e">
        <f aca="false">SUM(R593-P593)</f>
        <v>#VALUE!</v>
      </c>
      <c r="V593" s="6" t="e">
        <f aca="false">SUM(N593-T593)</f>
        <v>#VALUE!</v>
      </c>
      <c r="X593" s="7"/>
    </row>
    <row r="594" customFormat="false" ht="13.8" hidden="false" customHeight="false" outlineLevel="0" collapsed="false">
      <c r="B594" s="0" t="str">
        <f aca="false">IFERROR(__xludf.dummyfunction("""COMPUTED_VALUE"""),"")</f>
        <v/>
      </c>
      <c r="D594" s="0" t="str">
        <f aca="false">IFERROR(__xludf.dummyfunction("""COMPUTED_VALUE"""),"")</f>
        <v/>
      </c>
      <c r="F594" s="0" t="str">
        <f aca="false">IFERROR(__xludf.dummyfunction("""COMPUTED_VALUE"""),"")</f>
        <v/>
      </c>
      <c r="H594" s="0" t="str">
        <f aca="false">IFERROR(__xludf.dummyfunction("""COMPUTED_VALUE"""),"")</f>
        <v/>
      </c>
      <c r="J594" s="0" t="str">
        <f aca="false">IFERROR(__xludf.dummyfunction("""COMPUTED_VALUE"""),"")</f>
        <v/>
      </c>
      <c r="L594" s="0" t="str">
        <f aca="false">IFERROR(__xludf.dummyfunction("""COMPUTED_VALUE"""),"")</f>
        <v/>
      </c>
      <c r="N594" s="6" t="e">
        <f aca="false">SUM(L594-J594)</f>
        <v>#VALUE!</v>
      </c>
      <c r="P594" s="0" t="str">
        <f aca="false">IFERROR(__xludf.dummyfunction("""COMPUTED_VALUE"""),"")</f>
        <v/>
      </c>
      <c r="R594" s="0" t="str">
        <f aca="false">IFERROR(__xludf.dummyfunction("""COMPUTED_VALUE"""),"")</f>
        <v/>
      </c>
      <c r="T594" s="6" t="e">
        <f aca="false">SUM(R594-P594)</f>
        <v>#VALUE!</v>
      </c>
      <c r="V594" s="6" t="e">
        <f aca="false">SUM(N594-T594)</f>
        <v>#VALUE!</v>
      </c>
      <c r="X594" s="7"/>
    </row>
    <row r="595" customFormat="false" ht="13.8" hidden="false" customHeight="false" outlineLevel="0" collapsed="false">
      <c r="B595" s="0" t="str">
        <f aca="false">IFERROR(__xludf.dummyfunction("""COMPUTED_VALUE"""),"")</f>
        <v/>
      </c>
      <c r="D595" s="0" t="str">
        <f aca="false">IFERROR(__xludf.dummyfunction("""COMPUTED_VALUE"""),"")</f>
        <v/>
      </c>
      <c r="F595" s="0" t="str">
        <f aca="false">IFERROR(__xludf.dummyfunction("""COMPUTED_VALUE"""),"")</f>
        <v/>
      </c>
      <c r="H595" s="0" t="str">
        <f aca="false">IFERROR(__xludf.dummyfunction("""COMPUTED_VALUE"""),"")</f>
        <v/>
      </c>
      <c r="J595" s="0" t="str">
        <f aca="false">IFERROR(__xludf.dummyfunction("""COMPUTED_VALUE"""),"")</f>
        <v/>
      </c>
      <c r="L595" s="0" t="str">
        <f aca="false">IFERROR(__xludf.dummyfunction("""COMPUTED_VALUE"""),"")</f>
        <v/>
      </c>
      <c r="N595" s="6" t="e">
        <f aca="false">SUM(L595-J595)</f>
        <v>#VALUE!</v>
      </c>
      <c r="P595" s="0" t="str">
        <f aca="false">IFERROR(__xludf.dummyfunction("""COMPUTED_VALUE"""),"")</f>
        <v/>
      </c>
      <c r="R595" s="0" t="str">
        <f aca="false">IFERROR(__xludf.dummyfunction("""COMPUTED_VALUE"""),"")</f>
        <v/>
      </c>
      <c r="T595" s="6" t="e">
        <f aca="false">SUM(R595-P595)</f>
        <v>#VALUE!</v>
      </c>
      <c r="V595" s="6" t="e">
        <f aca="false">SUM(N595-T595)</f>
        <v>#VALUE!</v>
      </c>
      <c r="X595" s="7"/>
    </row>
    <row r="596" customFormat="false" ht="13.8" hidden="false" customHeight="false" outlineLevel="0" collapsed="false">
      <c r="B596" s="0" t="str">
        <f aca="false">IFERROR(__xludf.dummyfunction("""COMPUTED_VALUE"""),"")</f>
        <v/>
      </c>
      <c r="D596" s="0" t="str">
        <f aca="false">IFERROR(__xludf.dummyfunction("""COMPUTED_VALUE"""),"")</f>
        <v/>
      </c>
      <c r="F596" s="0" t="str">
        <f aca="false">IFERROR(__xludf.dummyfunction("""COMPUTED_VALUE"""),"")</f>
        <v/>
      </c>
      <c r="H596" s="0" t="str">
        <f aca="false">IFERROR(__xludf.dummyfunction("""COMPUTED_VALUE"""),"")</f>
        <v/>
      </c>
      <c r="J596" s="0" t="str">
        <f aca="false">IFERROR(__xludf.dummyfunction("""COMPUTED_VALUE"""),"")</f>
        <v/>
      </c>
      <c r="L596" s="0" t="str">
        <f aca="false">IFERROR(__xludf.dummyfunction("""COMPUTED_VALUE"""),"")</f>
        <v/>
      </c>
      <c r="N596" s="6" t="e">
        <f aca="false">SUM(L596-J596)</f>
        <v>#VALUE!</v>
      </c>
      <c r="P596" s="0" t="str">
        <f aca="false">IFERROR(__xludf.dummyfunction("""COMPUTED_VALUE"""),"")</f>
        <v/>
      </c>
      <c r="R596" s="0" t="str">
        <f aca="false">IFERROR(__xludf.dummyfunction("""COMPUTED_VALUE"""),"")</f>
        <v/>
      </c>
      <c r="T596" s="6" t="e">
        <f aca="false">SUM(R596-P596)</f>
        <v>#VALUE!</v>
      </c>
      <c r="V596" s="6" t="e">
        <f aca="false">SUM(N596-T596)</f>
        <v>#VALUE!</v>
      </c>
      <c r="X596" s="7"/>
    </row>
    <row r="597" customFormat="false" ht="13.8" hidden="false" customHeight="false" outlineLevel="0" collapsed="false">
      <c r="B597" s="0" t="str">
        <f aca="false">IFERROR(__xludf.dummyfunction("""COMPUTED_VALUE"""),"")</f>
        <v/>
      </c>
      <c r="D597" s="0" t="str">
        <f aca="false">IFERROR(__xludf.dummyfunction("""COMPUTED_VALUE"""),"")</f>
        <v/>
      </c>
      <c r="F597" s="0" t="str">
        <f aca="false">IFERROR(__xludf.dummyfunction("""COMPUTED_VALUE"""),"")</f>
        <v/>
      </c>
      <c r="H597" s="0" t="str">
        <f aca="false">IFERROR(__xludf.dummyfunction("""COMPUTED_VALUE"""),"")</f>
        <v/>
      </c>
      <c r="J597" s="0" t="str">
        <f aca="false">IFERROR(__xludf.dummyfunction("""COMPUTED_VALUE"""),"")</f>
        <v/>
      </c>
      <c r="L597" s="0" t="str">
        <f aca="false">IFERROR(__xludf.dummyfunction("""COMPUTED_VALUE"""),"")</f>
        <v/>
      </c>
      <c r="N597" s="6" t="e">
        <f aca="false">SUM(L597-J597)</f>
        <v>#VALUE!</v>
      </c>
      <c r="P597" s="0" t="str">
        <f aca="false">IFERROR(__xludf.dummyfunction("""COMPUTED_VALUE"""),"")</f>
        <v/>
      </c>
      <c r="R597" s="0" t="str">
        <f aca="false">IFERROR(__xludf.dummyfunction("""COMPUTED_VALUE"""),"")</f>
        <v/>
      </c>
      <c r="T597" s="6" t="e">
        <f aca="false">SUM(R597-P597)</f>
        <v>#VALUE!</v>
      </c>
      <c r="V597" s="6" t="e">
        <f aca="false">SUM(N597-T597)</f>
        <v>#VALUE!</v>
      </c>
      <c r="X597" s="7"/>
    </row>
    <row r="598" customFormat="false" ht="13.8" hidden="false" customHeight="false" outlineLevel="0" collapsed="false">
      <c r="B598" s="0" t="str">
        <f aca="false">IFERROR(__xludf.dummyfunction("""COMPUTED_VALUE"""),"")</f>
        <v/>
      </c>
      <c r="D598" s="0" t="str">
        <f aca="false">IFERROR(__xludf.dummyfunction("""COMPUTED_VALUE"""),"")</f>
        <v/>
      </c>
      <c r="F598" s="0" t="str">
        <f aca="false">IFERROR(__xludf.dummyfunction("""COMPUTED_VALUE"""),"")</f>
        <v/>
      </c>
      <c r="H598" s="0" t="str">
        <f aca="false">IFERROR(__xludf.dummyfunction("""COMPUTED_VALUE"""),"")</f>
        <v/>
      </c>
      <c r="J598" s="0" t="str">
        <f aca="false">IFERROR(__xludf.dummyfunction("""COMPUTED_VALUE"""),"")</f>
        <v/>
      </c>
      <c r="L598" s="0" t="str">
        <f aca="false">IFERROR(__xludf.dummyfunction("""COMPUTED_VALUE"""),"")</f>
        <v/>
      </c>
      <c r="N598" s="6" t="e">
        <f aca="false">SUM(L598-J598)</f>
        <v>#VALUE!</v>
      </c>
      <c r="P598" s="0" t="str">
        <f aca="false">IFERROR(__xludf.dummyfunction("""COMPUTED_VALUE"""),"")</f>
        <v/>
      </c>
      <c r="R598" s="0" t="str">
        <f aca="false">IFERROR(__xludf.dummyfunction("""COMPUTED_VALUE"""),"")</f>
        <v/>
      </c>
      <c r="T598" s="6" t="e">
        <f aca="false">SUM(R598-P598)</f>
        <v>#VALUE!</v>
      </c>
      <c r="V598" s="6" t="e">
        <f aca="false">SUM(N598-T598)</f>
        <v>#VALUE!</v>
      </c>
      <c r="X598" s="7"/>
    </row>
    <row r="599" customFormat="false" ht="13.8" hidden="false" customHeight="false" outlineLevel="0" collapsed="false">
      <c r="B599" s="0" t="str">
        <f aca="false">IFERROR(__xludf.dummyfunction("""COMPUTED_VALUE"""),"")</f>
        <v/>
      </c>
      <c r="D599" s="0" t="str">
        <f aca="false">IFERROR(__xludf.dummyfunction("""COMPUTED_VALUE"""),"")</f>
        <v/>
      </c>
      <c r="F599" s="0" t="str">
        <f aca="false">IFERROR(__xludf.dummyfunction("""COMPUTED_VALUE"""),"")</f>
        <v/>
      </c>
      <c r="H599" s="0" t="str">
        <f aca="false">IFERROR(__xludf.dummyfunction("""COMPUTED_VALUE"""),"")</f>
        <v/>
      </c>
      <c r="J599" s="0" t="str">
        <f aca="false">IFERROR(__xludf.dummyfunction("""COMPUTED_VALUE"""),"")</f>
        <v/>
      </c>
      <c r="L599" s="0" t="str">
        <f aca="false">IFERROR(__xludf.dummyfunction("""COMPUTED_VALUE"""),"")</f>
        <v/>
      </c>
      <c r="N599" s="6" t="e">
        <f aca="false">SUM(L599-J599)</f>
        <v>#VALUE!</v>
      </c>
      <c r="P599" s="0" t="str">
        <f aca="false">IFERROR(__xludf.dummyfunction("""COMPUTED_VALUE"""),"")</f>
        <v/>
      </c>
      <c r="R599" s="0" t="str">
        <f aca="false">IFERROR(__xludf.dummyfunction("""COMPUTED_VALUE"""),"")</f>
        <v/>
      </c>
      <c r="T599" s="6" t="e">
        <f aca="false">SUM(R599-P599)</f>
        <v>#VALUE!</v>
      </c>
      <c r="V599" s="6" t="e">
        <f aca="false">SUM(N599-T599)</f>
        <v>#VALUE!</v>
      </c>
      <c r="X599" s="7"/>
    </row>
    <row r="600" customFormat="false" ht="13.8" hidden="false" customHeight="false" outlineLevel="0" collapsed="false">
      <c r="B600" s="0" t="str">
        <f aca="false">IFERROR(__xludf.dummyfunction("""COMPUTED_VALUE"""),"")</f>
        <v/>
      </c>
      <c r="D600" s="0" t="str">
        <f aca="false">IFERROR(__xludf.dummyfunction("""COMPUTED_VALUE"""),"")</f>
        <v/>
      </c>
      <c r="F600" s="0" t="str">
        <f aca="false">IFERROR(__xludf.dummyfunction("""COMPUTED_VALUE"""),"")</f>
        <v/>
      </c>
      <c r="H600" s="0" t="str">
        <f aca="false">IFERROR(__xludf.dummyfunction("""COMPUTED_VALUE"""),"")</f>
        <v/>
      </c>
      <c r="J600" s="0" t="str">
        <f aca="false">IFERROR(__xludf.dummyfunction("""COMPUTED_VALUE"""),"")</f>
        <v/>
      </c>
      <c r="L600" s="0" t="str">
        <f aca="false">IFERROR(__xludf.dummyfunction("""COMPUTED_VALUE"""),"")</f>
        <v/>
      </c>
      <c r="N600" s="6" t="e">
        <f aca="false">SUM(L600-J600)</f>
        <v>#VALUE!</v>
      </c>
      <c r="P600" s="0" t="str">
        <f aca="false">IFERROR(__xludf.dummyfunction("""COMPUTED_VALUE"""),"")</f>
        <v/>
      </c>
      <c r="R600" s="0" t="str">
        <f aca="false">IFERROR(__xludf.dummyfunction("""COMPUTED_VALUE"""),"")</f>
        <v/>
      </c>
      <c r="T600" s="6" t="e">
        <f aca="false">SUM(R600-P600)</f>
        <v>#VALUE!</v>
      </c>
      <c r="V600" s="6" t="e">
        <f aca="false">SUM(N600-T600)</f>
        <v>#VALUE!</v>
      </c>
      <c r="X600" s="7"/>
    </row>
    <row r="601" customFormat="false" ht="13.8" hidden="false" customHeight="false" outlineLevel="0" collapsed="false">
      <c r="B601" s="0" t="str">
        <f aca="false">IFERROR(__xludf.dummyfunction("""COMPUTED_VALUE"""),"")</f>
        <v/>
      </c>
      <c r="D601" s="0" t="str">
        <f aca="false">IFERROR(__xludf.dummyfunction("""COMPUTED_VALUE"""),"")</f>
        <v/>
      </c>
      <c r="F601" s="0" t="str">
        <f aca="false">IFERROR(__xludf.dummyfunction("""COMPUTED_VALUE"""),"")</f>
        <v/>
      </c>
      <c r="H601" s="0" t="str">
        <f aca="false">IFERROR(__xludf.dummyfunction("""COMPUTED_VALUE"""),"")</f>
        <v/>
      </c>
      <c r="J601" s="0" t="str">
        <f aca="false">IFERROR(__xludf.dummyfunction("""COMPUTED_VALUE"""),"")</f>
        <v/>
      </c>
      <c r="L601" s="0" t="str">
        <f aca="false">IFERROR(__xludf.dummyfunction("""COMPUTED_VALUE"""),"")</f>
        <v/>
      </c>
      <c r="N601" s="6" t="e">
        <f aca="false">SUM(L601-J601)</f>
        <v>#VALUE!</v>
      </c>
      <c r="P601" s="0" t="str">
        <f aca="false">IFERROR(__xludf.dummyfunction("""COMPUTED_VALUE"""),"")</f>
        <v/>
      </c>
      <c r="R601" s="0" t="str">
        <f aca="false">IFERROR(__xludf.dummyfunction("""COMPUTED_VALUE"""),"")</f>
        <v/>
      </c>
      <c r="T601" s="6" t="e">
        <f aca="false">SUM(R601-P601)</f>
        <v>#VALUE!</v>
      </c>
      <c r="V601" s="6" t="e">
        <f aca="false">SUM(N601-T601)</f>
        <v>#VALUE!</v>
      </c>
      <c r="X601" s="7"/>
    </row>
    <row r="602" customFormat="false" ht="13.8" hidden="false" customHeight="false" outlineLevel="0" collapsed="false">
      <c r="B602" s="0" t="str">
        <f aca="false">IFERROR(__xludf.dummyfunction("""COMPUTED_VALUE"""),"")</f>
        <v/>
      </c>
      <c r="D602" s="0" t="str">
        <f aca="false">IFERROR(__xludf.dummyfunction("""COMPUTED_VALUE"""),"")</f>
        <v/>
      </c>
      <c r="F602" s="0" t="str">
        <f aca="false">IFERROR(__xludf.dummyfunction("""COMPUTED_VALUE"""),"")</f>
        <v/>
      </c>
      <c r="H602" s="0" t="str">
        <f aca="false">IFERROR(__xludf.dummyfunction("""COMPUTED_VALUE"""),"")</f>
        <v/>
      </c>
      <c r="J602" s="0" t="str">
        <f aca="false">IFERROR(__xludf.dummyfunction("""COMPUTED_VALUE"""),"")</f>
        <v/>
      </c>
      <c r="L602" s="0" t="str">
        <f aca="false">IFERROR(__xludf.dummyfunction("""COMPUTED_VALUE"""),"")</f>
        <v/>
      </c>
      <c r="N602" s="6" t="e">
        <f aca="false">SUM(L602-J602)</f>
        <v>#VALUE!</v>
      </c>
      <c r="P602" s="0" t="str">
        <f aca="false">IFERROR(__xludf.dummyfunction("""COMPUTED_VALUE"""),"")</f>
        <v/>
      </c>
      <c r="R602" s="0" t="str">
        <f aca="false">IFERROR(__xludf.dummyfunction("""COMPUTED_VALUE"""),"")</f>
        <v/>
      </c>
      <c r="T602" s="6" t="e">
        <f aca="false">SUM(R602-P602)</f>
        <v>#VALUE!</v>
      </c>
      <c r="V602" s="6" t="e">
        <f aca="false">SUM(N602-T602)</f>
        <v>#VALUE!</v>
      </c>
      <c r="X602" s="7"/>
    </row>
    <row r="603" customFormat="false" ht="13.8" hidden="false" customHeight="false" outlineLevel="0" collapsed="false">
      <c r="B603" s="0" t="str">
        <f aca="false">IFERROR(__xludf.dummyfunction("""COMPUTED_VALUE"""),"")</f>
        <v/>
      </c>
      <c r="D603" s="0" t="str">
        <f aca="false">IFERROR(__xludf.dummyfunction("""COMPUTED_VALUE"""),"")</f>
        <v/>
      </c>
      <c r="F603" s="0" t="str">
        <f aca="false">IFERROR(__xludf.dummyfunction("""COMPUTED_VALUE"""),"")</f>
        <v/>
      </c>
      <c r="H603" s="0" t="str">
        <f aca="false">IFERROR(__xludf.dummyfunction("""COMPUTED_VALUE"""),"")</f>
        <v/>
      </c>
      <c r="J603" s="0" t="str">
        <f aca="false">IFERROR(__xludf.dummyfunction("""COMPUTED_VALUE"""),"")</f>
        <v/>
      </c>
      <c r="L603" s="0" t="str">
        <f aca="false">IFERROR(__xludf.dummyfunction("""COMPUTED_VALUE"""),"")</f>
        <v/>
      </c>
      <c r="N603" s="6" t="e">
        <f aca="false">SUM(L603-J603)</f>
        <v>#VALUE!</v>
      </c>
      <c r="P603" s="0" t="str">
        <f aca="false">IFERROR(__xludf.dummyfunction("""COMPUTED_VALUE"""),"")</f>
        <v/>
      </c>
      <c r="R603" s="0" t="str">
        <f aca="false">IFERROR(__xludf.dummyfunction("""COMPUTED_VALUE"""),"")</f>
        <v/>
      </c>
      <c r="T603" s="6" t="e">
        <f aca="false">SUM(R603-P603)</f>
        <v>#VALUE!</v>
      </c>
      <c r="V603" s="6" t="e">
        <f aca="false">SUM(N603-T603)</f>
        <v>#VALUE!</v>
      </c>
      <c r="X603" s="7"/>
    </row>
    <row r="604" customFormat="false" ht="13.8" hidden="false" customHeight="false" outlineLevel="0" collapsed="false">
      <c r="B604" s="0" t="str">
        <f aca="false">IFERROR(__xludf.dummyfunction("""COMPUTED_VALUE"""),"")</f>
        <v/>
      </c>
      <c r="D604" s="0" t="str">
        <f aca="false">IFERROR(__xludf.dummyfunction("""COMPUTED_VALUE"""),"")</f>
        <v/>
      </c>
      <c r="F604" s="0" t="str">
        <f aca="false">IFERROR(__xludf.dummyfunction("""COMPUTED_VALUE"""),"")</f>
        <v/>
      </c>
      <c r="H604" s="0" t="str">
        <f aca="false">IFERROR(__xludf.dummyfunction("""COMPUTED_VALUE"""),"")</f>
        <v/>
      </c>
      <c r="J604" s="0" t="str">
        <f aca="false">IFERROR(__xludf.dummyfunction("""COMPUTED_VALUE"""),"")</f>
        <v/>
      </c>
      <c r="L604" s="0" t="str">
        <f aca="false">IFERROR(__xludf.dummyfunction("""COMPUTED_VALUE"""),"")</f>
        <v/>
      </c>
      <c r="N604" s="6" t="e">
        <f aca="false">SUM(L604-J604)</f>
        <v>#VALUE!</v>
      </c>
      <c r="P604" s="0" t="str">
        <f aca="false">IFERROR(__xludf.dummyfunction("""COMPUTED_VALUE"""),"")</f>
        <v/>
      </c>
      <c r="R604" s="0" t="str">
        <f aca="false">IFERROR(__xludf.dummyfunction("""COMPUTED_VALUE"""),"")</f>
        <v/>
      </c>
      <c r="T604" s="6" t="e">
        <f aca="false">SUM(R604-P604)</f>
        <v>#VALUE!</v>
      </c>
      <c r="V604" s="6" t="e">
        <f aca="false">SUM(N604-T604)</f>
        <v>#VALUE!</v>
      </c>
      <c r="X604" s="7"/>
    </row>
    <row r="605" customFormat="false" ht="13.8" hidden="false" customHeight="false" outlineLevel="0" collapsed="false">
      <c r="B605" s="0" t="str">
        <f aca="false">IFERROR(__xludf.dummyfunction("""COMPUTED_VALUE"""),"")</f>
        <v/>
      </c>
      <c r="D605" s="0" t="str">
        <f aca="false">IFERROR(__xludf.dummyfunction("""COMPUTED_VALUE"""),"")</f>
        <v/>
      </c>
      <c r="F605" s="0" t="str">
        <f aca="false">IFERROR(__xludf.dummyfunction("""COMPUTED_VALUE"""),"")</f>
        <v/>
      </c>
      <c r="H605" s="0" t="str">
        <f aca="false">IFERROR(__xludf.dummyfunction("""COMPUTED_VALUE"""),"")</f>
        <v/>
      </c>
      <c r="J605" s="0" t="str">
        <f aca="false">IFERROR(__xludf.dummyfunction("""COMPUTED_VALUE"""),"")</f>
        <v/>
      </c>
      <c r="L605" s="0" t="str">
        <f aca="false">IFERROR(__xludf.dummyfunction("""COMPUTED_VALUE"""),"")</f>
        <v/>
      </c>
      <c r="N605" s="6" t="e">
        <f aca="false">SUM(L605-J605)</f>
        <v>#VALUE!</v>
      </c>
      <c r="P605" s="0" t="str">
        <f aca="false">IFERROR(__xludf.dummyfunction("""COMPUTED_VALUE"""),"")</f>
        <v/>
      </c>
      <c r="R605" s="0" t="str">
        <f aca="false">IFERROR(__xludf.dummyfunction("""COMPUTED_VALUE"""),"")</f>
        <v/>
      </c>
      <c r="T605" s="6" t="e">
        <f aca="false">SUM(R605-P605)</f>
        <v>#VALUE!</v>
      </c>
      <c r="V605" s="6" t="e">
        <f aca="false">SUM(N605-T605)</f>
        <v>#VALUE!</v>
      </c>
      <c r="X605" s="7"/>
    </row>
    <row r="606" customFormat="false" ht="13.8" hidden="false" customHeight="false" outlineLevel="0" collapsed="false">
      <c r="B606" s="0" t="str">
        <f aca="false">IFERROR(__xludf.dummyfunction("""COMPUTED_VALUE"""),"")</f>
        <v/>
      </c>
      <c r="D606" s="0" t="str">
        <f aca="false">IFERROR(__xludf.dummyfunction("""COMPUTED_VALUE"""),"")</f>
        <v/>
      </c>
      <c r="F606" s="0" t="str">
        <f aca="false">IFERROR(__xludf.dummyfunction("""COMPUTED_VALUE"""),"")</f>
        <v/>
      </c>
      <c r="H606" s="0" t="str">
        <f aca="false">IFERROR(__xludf.dummyfunction("""COMPUTED_VALUE"""),"")</f>
        <v/>
      </c>
      <c r="J606" s="0" t="str">
        <f aca="false">IFERROR(__xludf.dummyfunction("""COMPUTED_VALUE"""),"")</f>
        <v/>
      </c>
      <c r="L606" s="0" t="str">
        <f aca="false">IFERROR(__xludf.dummyfunction("""COMPUTED_VALUE"""),"")</f>
        <v/>
      </c>
      <c r="N606" s="6" t="e">
        <f aca="false">SUM(L606-J606)</f>
        <v>#VALUE!</v>
      </c>
      <c r="P606" s="0" t="str">
        <f aca="false">IFERROR(__xludf.dummyfunction("""COMPUTED_VALUE"""),"")</f>
        <v/>
      </c>
      <c r="R606" s="0" t="str">
        <f aca="false">IFERROR(__xludf.dummyfunction("""COMPUTED_VALUE"""),"")</f>
        <v/>
      </c>
      <c r="T606" s="6" t="e">
        <f aca="false">SUM(R606-P606)</f>
        <v>#VALUE!</v>
      </c>
      <c r="V606" s="6" t="e">
        <f aca="false">SUM(N606-T606)</f>
        <v>#VALUE!</v>
      </c>
      <c r="X606" s="7"/>
    </row>
    <row r="607" customFormat="false" ht="13.8" hidden="false" customHeight="false" outlineLevel="0" collapsed="false">
      <c r="B607" s="0" t="str">
        <f aca="false">IFERROR(__xludf.dummyfunction("""COMPUTED_VALUE"""),"")</f>
        <v/>
      </c>
      <c r="D607" s="0" t="str">
        <f aca="false">IFERROR(__xludf.dummyfunction("""COMPUTED_VALUE"""),"")</f>
        <v/>
      </c>
      <c r="F607" s="0" t="str">
        <f aca="false">IFERROR(__xludf.dummyfunction("""COMPUTED_VALUE"""),"")</f>
        <v/>
      </c>
      <c r="H607" s="0" t="str">
        <f aca="false">IFERROR(__xludf.dummyfunction("""COMPUTED_VALUE"""),"")</f>
        <v/>
      </c>
      <c r="J607" s="0" t="str">
        <f aca="false">IFERROR(__xludf.dummyfunction("""COMPUTED_VALUE"""),"")</f>
        <v/>
      </c>
      <c r="L607" s="0" t="str">
        <f aca="false">IFERROR(__xludf.dummyfunction("""COMPUTED_VALUE"""),"")</f>
        <v/>
      </c>
      <c r="N607" s="6" t="e">
        <f aca="false">SUM(L607-J607)</f>
        <v>#VALUE!</v>
      </c>
      <c r="P607" s="0" t="str">
        <f aca="false">IFERROR(__xludf.dummyfunction("""COMPUTED_VALUE"""),"")</f>
        <v/>
      </c>
      <c r="R607" s="0" t="str">
        <f aca="false">IFERROR(__xludf.dummyfunction("""COMPUTED_VALUE"""),"")</f>
        <v/>
      </c>
      <c r="T607" s="6" t="e">
        <f aca="false">SUM(R607-P607)</f>
        <v>#VALUE!</v>
      </c>
      <c r="V607" s="6" t="e">
        <f aca="false">SUM(N607-T607)</f>
        <v>#VALUE!</v>
      </c>
      <c r="X607" s="7"/>
    </row>
    <row r="608" customFormat="false" ht="13.8" hidden="false" customHeight="false" outlineLevel="0" collapsed="false">
      <c r="B608" s="0" t="str">
        <f aca="false">IFERROR(__xludf.dummyfunction("""COMPUTED_VALUE"""),"")</f>
        <v/>
      </c>
      <c r="D608" s="0" t="str">
        <f aca="false">IFERROR(__xludf.dummyfunction("""COMPUTED_VALUE"""),"")</f>
        <v/>
      </c>
      <c r="F608" s="0" t="str">
        <f aca="false">IFERROR(__xludf.dummyfunction("""COMPUTED_VALUE"""),"")</f>
        <v/>
      </c>
      <c r="H608" s="0" t="str">
        <f aca="false">IFERROR(__xludf.dummyfunction("""COMPUTED_VALUE"""),"")</f>
        <v/>
      </c>
      <c r="J608" s="0" t="str">
        <f aca="false">IFERROR(__xludf.dummyfunction("""COMPUTED_VALUE"""),"")</f>
        <v/>
      </c>
      <c r="L608" s="0" t="str">
        <f aca="false">IFERROR(__xludf.dummyfunction("""COMPUTED_VALUE"""),"")</f>
        <v/>
      </c>
      <c r="N608" s="6" t="e">
        <f aca="false">SUM(L608-J608)</f>
        <v>#VALUE!</v>
      </c>
      <c r="P608" s="0" t="str">
        <f aca="false">IFERROR(__xludf.dummyfunction("""COMPUTED_VALUE"""),"")</f>
        <v/>
      </c>
      <c r="R608" s="0" t="str">
        <f aca="false">IFERROR(__xludf.dummyfunction("""COMPUTED_VALUE"""),"")</f>
        <v/>
      </c>
      <c r="T608" s="6" t="e">
        <f aca="false">SUM(R608-P608)</f>
        <v>#VALUE!</v>
      </c>
      <c r="V608" s="6" t="e">
        <f aca="false">SUM(N608-T608)</f>
        <v>#VALUE!</v>
      </c>
      <c r="X608" s="7"/>
    </row>
    <row r="609" customFormat="false" ht="13.8" hidden="false" customHeight="false" outlineLevel="0" collapsed="false">
      <c r="B609" s="0" t="str">
        <f aca="false">IFERROR(__xludf.dummyfunction("""COMPUTED_VALUE"""),"")</f>
        <v/>
      </c>
      <c r="D609" s="0" t="str">
        <f aca="false">IFERROR(__xludf.dummyfunction("""COMPUTED_VALUE"""),"")</f>
        <v/>
      </c>
      <c r="F609" s="0" t="str">
        <f aca="false">IFERROR(__xludf.dummyfunction("""COMPUTED_VALUE"""),"")</f>
        <v/>
      </c>
      <c r="H609" s="0" t="str">
        <f aca="false">IFERROR(__xludf.dummyfunction("""COMPUTED_VALUE"""),"")</f>
        <v/>
      </c>
      <c r="J609" s="0" t="str">
        <f aca="false">IFERROR(__xludf.dummyfunction("""COMPUTED_VALUE"""),"")</f>
        <v/>
      </c>
      <c r="L609" s="0" t="str">
        <f aca="false">IFERROR(__xludf.dummyfunction("""COMPUTED_VALUE"""),"")</f>
        <v/>
      </c>
      <c r="N609" s="6" t="e">
        <f aca="false">SUM(L609-J609)</f>
        <v>#VALUE!</v>
      </c>
      <c r="P609" s="0" t="str">
        <f aca="false">IFERROR(__xludf.dummyfunction("""COMPUTED_VALUE"""),"")</f>
        <v/>
      </c>
      <c r="R609" s="0" t="str">
        <f aca="false">IFERROR(__xludf.dummyfunction("""COMPUTED_VALUE"""),"")</f>
        <v/>
      </c>
      <c r="T609" s="6" t="e">
        <f aca="false">SUM(R609-P609)</f>
        <v>#VALUE!</v>
      </c>
      <c r="V609" s="6" t="e">
        <f aca="false">SUM(N609-T609)</f>
        <v>#VALUE!</v>
      </c>
      <c r="X609" s="7"/>
    </row>
    <row r="610" customFormat="false" ht="13.8" hidden="false" customHeight="false" outlineLevel="0" collapsed="false">
      <c r="B610" s="0" t="str">
        <f aca="false">IFERROR(__xludf.dummyfunction("""COMPUTED_VALUE"""),"")</f>
        <v/>
      </c>
      <c r="D610" s="0" t="str">
        <f aca="false">IFERROR(__xludf.dummyfunction("""COMPUTED_VALUE"""),"")</f>
        <v/>
      </c>
      <c r="F610" s="0" t="str">
        <f aca="false">IFERROR(__xludf.dummyfunction("""COMPUTED_VALUE"""),"")</f>
        <v/>
      </c>
      <c r="H610" s="0" t="str">
        <f aca="false">IFERROR(__xludf.dummyfunction("""COMPUTED_VALUE"""),"")</f>
        <v/>
      </c>
      <c r="J610" s="0" t="str">
        <f aca="false">IFERROR(__xludf.dummyfunction("""COMPUTED_VALUE"""),"")</f>
        <v/>
      </c>
      <c r="L610" s="0" t="str">
        <f aca="false">IFERROR(__xludf.dummyfunction("""COMPUTED_VALUE"""),"")</f>
        <v/>
      </c>
      <c r="N610" s="6" t="e">
        <f aca="false">SUM(L610-J610)</f>
        <v>#VALUE!</v>
      </c>
      <c r="P610" s="0" t="str">
        <f aca="false">IFERROR(__xludf.dummyfunction("""COMPUTED_VALUE"""),"")</f>
        <v/>
      </c>
      <c r="R610" s="0" t="str">
        <f aca="false">IFERROR(__xludf.dummyfunction("""COMPUTED_VALUE"""),"")</f>
        <v/>
      </c>
      <c r="T610" s="6" t="e">
        <f aca="false">SUM(R610-P610)</f>
        <v>#VALUE!</v>
      </c>
      <c r="V610" s="6" t="e">
        <f aca="false">SUM(N610-T610)</f>
        <v>#VALUE!</v>
      </c>
      <c r="X610" s="7"/>
    </row>
    <row r="611" customFormat="false" ht="13.8" hidden="false" customHeight="false" outlineLevel="0" collapsed="false">
      <c r="B611" s="0" t="str">
        <f aca="false">IFERROR(__xludf.dummyfunction("""COMPUTED_VALUE"""),"")</f>
        <v/>
      </c>
      <c r="D611" s="0" t="str">
        <f aca="false">IFERROR(__xludf.dummyfunction("""COMPUTED_VALUE"""),"")</f>
        <v/>
      </c>
      <c r="F611" s="0" t="str">
        <f aca="false">IFERROR(__xludf.dummyfunction("""COMPUTED_VALUE"""),"")</f>
        <v/>
      </c>
      <c r="H611" s="0" t="str">
        <f aca="false">IFERROR(__xludf.dummyfunction("""COMPUTED_VALUE"""),"")</f>
        <v/>
      </c>
      <c r="J611" s="0" t="str">
        <f aca="false">IFERROR(__xludf.dummyfunction("""COMPUTED_VALUE"""),"")</f>
        <v/>
      </c>
      <c r="L611" s="0" t="str">
        <f aca="false">IFERROR(__xludf.dummyfunction("""COMPUTED_VALUE"""),"")</f>
        <v/>
      </c>
      <c r="N611" s="6" t="e">
        <f aca="false">SUM(L611-J611)</f>
        <v>#VALUE!</v>
      </c>
      <c r="P611" s="0" t="str">
        <f aca="false">IFERROR(__xludf.dummyfunction("""COMPUTED_VALUE"""),"")</f>
        <v/>
      </c>
      <c r="R611" s="0" t="str">
        <f aca="false">IFERROR(__xludf.dummyfunction("""COMPUTED_VALUE"""),"")</f>
        <v/>
      </c>
      <c r="T611" s="6" t="e">
        <f aca="false">SUM(R611-P611)</f>
        <v>#VALUE!</v>
      </c>
      <c r="V611" s="6" t="e">
        <f aca="false">SUM(N611-T611)</f>
        <v>#VALUE!</v>
      </c>
      <c r="X611" s="7"/>
    </row>
    <row r="612" customFormat="false" ht="13.8" hidden="false" customHeight="false" outlineLevel="0" collapsed="false">
      <c r="B612" s="0" t="str">
        <f aca="false">IFERROR(__xludf.dummyfunction("""COMPUTED_VALUE"""),"")</f>
        <v/>
      </c>
      <c r="D612" s="0" t="str">
        <f aca="false">IFERROR(__xludf.dummyfunction("""COMPUTED_VALUE"""),"")</f>
        <v/>
      </c>
      <c r="F612" s="0" t="str">
        <f aca="false">IFERROR(__xludf.dummyfunction("""COMPUTED_VALUE"""),"")</f>
        <v/>
      </c>
      <c r="H612" s="0" t="str">
        <f aca="false">IFERROR(__xludf.dummyfunction("""COMPUTED_VALUE"""),"")</f>
        <v/>
      </c>
      <c r="J612" s="0" t="str">
        <f aca="false">IFERROR(__xludf.dummyfunction("""COMPUTED_VALUE"""),"")</f>
        <v/>
      </c>
      <c r="L612" s="0" t="str">
        <f aca="false">IFERROR(__xludf.dummyfunction("""COMPUTED_VALUE"""),"")</f>
        <v/>
      </c>
      <c r="N612" s="6" t="e">
        <f aca="false">SUM(L612-J612)</f>
        <v>#VALUE!</v>
      </c>
      <c r="P612" s="0" t="str">
        <f aca="false">IFERROR(__xludf.dummyfunction("""COMPUTED_VALUE"""),"")</f>
        <v/>
      </c>
      <c r="R612" s="0" t="str">
        <f aca="false">IFERROR(__xludf.dummyfunction("""COMPUTED_VALUE"""),"")</f>
        <v/>
      </c>
      <c r="T612" s="6" t="e">
        <f aca="false">SUM(R612-P612)</f>
        <v>#VALUE!</v>
      </c>
      <c r="V612" s="6" t="e">
        <f aca="false">SUM(N612-T612)</f>
        <v>#VALUE!</v>
      </c>
      <c r="X612" s="7"/>
    </row>
    <row r="613" customFormat="false" ht="13.8" hidden="false" customHeight="false" outlineLevel="0" collapsed="false">
      <c r="B613" s="0" t="str">
        <f aca="false">IFERROR(__xludf.dummyfunction("""COMPUTED_VALUE"""),"")</f>
        <v/>
      </c>
      <c r="D613" s="0" t="str">
        <f aca="false">IFERROR(__xludf.dummyfunction("""COMPUTED_VALUE"""),"")</f>
        <v/>
      </c>
      <c r="F613" s="0" t="str">
        <f aca="false">IFERROR(__xludf.dummyfunction("""COMPUTED_VALUE"""),"")</f>
        <v/>
      </c>
      <c r="H613" s="0" t="str">
        <f aca="false">IFERROR(__xludf.dummyfunction("""COMPUTED_VALUE"""),"")</f>
        <v/>
      </c>
      <c r="J613" s="0" t="str">
        <f aca="false">IFERROR(__xludf.dummyfunction("""COMPUTED_VALUE"""),"")</f>
        <v/>
      </c>
      <c r="L613" s="0" t="str">
        <f aca="false">IFERROR(__xludf.dummyfunction("""COMPUTED_VALUE"""),"")</f>
        <v/>
      </c>
      <c r="N613" s="6" t="e">
        <f aca="false">SUM(L613-J613)</f>
        <v>#VALUE!</v>
      </c>
      <c r="P613" s="0" t="str">
        <f aca="false">IFERROR(__xludf.dummyfunction("""COMPUTED_VALUE"""),"")</f>
        <v/>
      </c>
      <c r="R613" s="0" t="str">
        <f aca="false">IFERROR(__xludf.dummyfunction("""COMPUTED_VALUE"""),"")</f>
        <v/>
      </c>
      <c r="T613" s="6" t="e">
        <f aca="false">SUM(R613-P613)</f>
        <v>#VALUE!</v>
      </c>
      <c r="V613" s="6" t="e">
        <f aca="false">SUM(N613-T613)</f>
        <v>#VALUE!</v>
      </c>
      <c r="X613" s="7"/>
    </row>
    <row r="614" customFormat="false" ht="13.8" hidden="false" customHeight="false" outlineLevel="0" collapsed="false">
      <c r="B614" s="0" t="str">
        <f aca="false">IFERROR(__xludf.dummyfunction("""COMPUTED_VALUE"""),"")</f>
        <v/>
      </c>
      <c r="D614" s="0" t="str">
        <f aca="false">IFERROR(__xludf.dummyfunction("""COMPUTED_VALUE"""),"")</f>
        <v/>
      </c>
      <c r="F614" s="0" t="str">
        <f aca="false">IFERROR(__xludf.dummyfunction("""COMPUTED_VALUE"""),"")</f>
        <v/>
      </c>
      <c r="H614" s="0" t="str">
        <f aca="false">IFERROR(__xludf.dummyfunction("""COMPUTED_VALUE"""),"")</f>
        <v/>
      </c>
      <c r="J614" s="0" t="str">
        <f aca="false">IFERROR(__xludf.dummyfunction("""COMPUTED_VALUE"""),"")</f>
        <v/>
      </c>
      <c r="L614" s="0" t="str">
        <f aca="false">IFERROR(__xludf.dummyfunction("""COMPUTED_VALUE"""),"")</f>
        <v/>
      </c>
      <c r="N614" s="6" t="e">
        <f aca="false">SUM(L614-J614)</f>
        <v>#VALUE!</v>
      </c>
      <c r="P614" s="0" t="str">
        <f aca="false">IFERROR(__xludf.dummyfunction("""COMPUTED_VALUE"""),"")</f>
        <v/>
      </c>
      <c r="R614" s="0" t="str">
        <f aca="false">IFERROR(__xludf.dummyfunction("""COMPUTED_VALUE"""),"")</f>
        <v/>
      </c>
      <c r="T614" s="6" t="e">
        <f aca="false">SUM(R614-P614)</f>
        <v>#VALUE!</v>
      </c>
      <c r="V614" s="6" t="e">
        <f aca="false">SUM(N614-T614)</f>
        <v>#VALUE!</v>
      </c>
      <c r="X614" s="7"/>
    </row>
    <row r="615" customFormat="false" ht="13.8" hidden="false" customHeight="false" outlineLevel="0" collapsed="false">
      <c r="B615" s="0" t="str">
        <f aca="false">IFERROR(__xludf.dummyfunction("""COMPUTED_VALUE"""),"")</f>
        <v/>
      </c>
      <c r="D615" s="0" t="str">
        <f aca="false">IFERROR(__xludf.dummyfunction("""COMPUTED_VALUE"""),"")</f>
        <v/>
      </c>
      <c r="F615" s="0" t="str">
        <f aca="false">IFERROR(__xludf.dummyfunction("""COMPUTED_VALUE"""),"")</f>
        <v/>
      </c>
      <c r="H615" s="0" t="str">
        <f aca="false">IFERROR(__xludf.dummyfunction("""COMPUTED_VALUE"""),"")</f>
        <v/>
      </c>
      <c r="J615" s="0" t="str">
        <f aca="false">IFERROR(__xludf.dummyfunction("""COMPUTED_VALUE"""),"")</f>
        <v/>
      </c>
      <c r="L615" s="0" t="str">
        <f aca="false">IFERROR(__xludf.dummyfunction("""COMPUTED_VALUE"""),"")</f>
        <v/>
      </c>
      <c r="N615" s="6" t="e">
        <f aca="false">SUM(L615-J615)</f>
        <v>#VALUE!</v>
      </c>
      <c r="P615" s="0" t="str">
        <f aca="false">IFERROR(__xludf.dummyfunction("""COMPUTED_VALUE"""),"")</f>
        <v/>
      </c>
      <c r="R615" s="0" t="str">
        <f aca="false">IFERROR(__xludf.dummyfunction("""COMPUTED_VALUE"""),"")</f>
        <v/>
      </c>
      <c r="T615" s="6" t="e">
        <f aca="false">SUM(R615-P615)</f>
        <v>#VALUE!</v>
      </c>
      <c r="V615" s="6" t="e">
        <f aca="false">SUM(N615-T615)</f>
        <v>#VALUE!</v>
      </c>
      <c r="X615" s="7"/>
    </row>
    <row r="616" customFormat="false" ht="13.8" hidden="false" customHeight="false" outlineLevel="0" collapsed="false">
      <c r="B616" s="0" t="str">
        <f aca="false">IFERROR(__xludf.dummyfunction("""COMPUTED_VALUE"""),"")</f>
        <v/>
      </c>
      <c r="D616" s="0" t="str">
        <f aca="false">IFERROR(__xludf.dummyfunction("""COMPUTED_VALUE"""),"")</f>
        <v/>
      </c>
      <c r="F616" s="0" t="str">
        <f aca="false">IFERROR(__xludf.dummyfunction("""COMPUTED_VALUE"""),"")</f>
        <v/>
      </c>
      <c r="H616" s="0" t="str">
        <f aca="false">IFERROR(__xludf.dummyfunction("""COMPUTED_VALUE"""),"")</f>
        <v/>
      </c>
      <c r="J616" s="0" t="str">
        <f aca="false">IFERROR(__xludf.dummyfunction("""COMPUTED_VALUE"""),"")</f>
        <v/>
      </c>
      <c r="L616" s="0" t="str">
        <f aca="false">IFERROR(__xludf.dummyfunction("""COMPUTED_VALUE"""),"")</f>
        <v/>
      </c>
      <c r="N616" s="6" t="e">
        <f aca="false">SUM(L616-J616)</f>
        <v>#VALUE!</v>
      </c>
      <c r="P616" s="0" t="str">
        <f aca="false">IFERROR(__xludf.dummyfunction("""COMPUTED_VALUE"""),"")</f>
        <v/>
      </c>
      <c r="R616" s="0" t="str">
        <f aca="false">IFERROR(__xludf.dummyfunction("""COMPUTED_VALUE"""),"")</f>
        <v/>
      </c>
      <c r="T616" s="6" t="e">
        <f aca="false">SUM(R616-P616)</f>
        <v>#VALUE!</v>
      </c>
      <c r="V616" s="6" t="e">
        <f aca="false">SUM(N616-T616)</f>
        <v>#VALUE!</v>
      </c>
      <c r="X616" s="7"/>
    </row>
    <row r="617" customFormat="false" ht="13.8" hidden="false" customHeight="false" outlineLevel="0" collapsed="false">
      <c r="B617" s="0" t="str">
        <f aca="false">IFERROR(__xludf.dummyfunction("""COMPUTED_VALUE"""),"")</f>
        <v/>
      </c>
      <c r="D617" s="0" t="str">
        <f aca="false">IFERROR(__xludf.dummyfunction("""COMPUTED_VALUE"""),"")</f>
        <v/>
      </c>
      <c r="F617" s="0" t="str">
        <f aca="false">IFERROR(__xludf.dummyfunction("""COMPUTED_VALUE"""),"")</f>
        <v/>
      </c>
      <c r="H617" s="0" t="str">
        <f aca="false">IFERROR(__xludf.dummyfunction("""COMPUTED_VALUE"""),"")</f>
        <v/>
      </c>
      <c r="J617" s="0" t="str">
        <f aca="false">IFERROR(__xludf.dummyfunction("""COMPUTED_VALUE"""),"")</f>
        <v/>
      </c>
      <c r="L617" s="0" t="str">
        <f aca="false">IFERROR(__xludf.dummyfunction("""COMPUTED_VALUE"""),"")</f>
        <v/>
      </c>
      <c r="N617" s="6" t="e">
        <f aca="false">SUM(L617-J617)</f>
        <v>#VALUE!</v>
      </c>
      <c r="P617" s="0" t="str">
        <f aca="false">IFERROR(__xludf.dummyfunction("""COMPUTED_VALUE"""),"")</f>
        <v/>
      </c>
      <c r="R617" s="0" t="str">
        <f aca="false">IFERROR(__xludf.dummyfunction("""COMPUTED_VALUE"""),"")</f>
        <v/>
      </c>
      <c r="T617" s="6" t="e">
        <f aca="false">SUM(R617-P617)</f>
        <v>#VALUE!</v>
      </c>
      <c r="V617" s="6" t="e">
        <f aca="false">SUM(N617-T617)</f>
        <v>#VALUE!</v>
      </c>
      <c r="X617" s="7"/>
    </row>
    <row r="618" customFormat="false" ht="13.8" hidden="false" customHeight="false" outlineLevel="0" collapsed="false">
      <c r="B618" s="0" t="str">
        <f aca="false">IFERROR(__xludf.dummyfunction("""COMPUTED_VALUE"""),"")</f>
        <v/>
      </c>
      <c r="D618" s="0" t="str">
        <f aca="false">IFERROR(__xludf.dummyfunction("""COMPUTED_VALUE"""),"")</f>
        <v/>
      </c>
      <c r="F618" s="0" t="str">
        <f aca="false">IFERROR(__xludf.dummyfunction("""COMPUTED_VALUE"""),"")</f>
        <v/>
      </c>
      <c r="H618" s="0" t="str">
        <f aca="false">IFERROR(__xludf.dummyfunction("""COMPUTED_VALUE"""),"")</f>
        <v/>
      </c>
      <c r="J618" s="0" t="str">
        <f aca="false">IFERROR(__xludf.dummyfunction("""COMPUTED_VALUE"""),"")</f>
        <v/>
      </c>
      <c r="L618" s="0" t="str">
        <f aca="false">IFERROR(__xludf.dummyfunction("""COMPUTED_VALUE"""),"")</f>
        <v/>
      </c>
      <c r="N618" s="6" t="e">
        <f aca="false">SUM(L618-J618)</f>
        <v>#VALUE!</v>
      </c>
      <c r="P618" s="0" t="str">
        <f aca="false">IFERROR(__xludf.dummyfunction("""COMPUTED_VALUE"""),"")</f>
        <v/>
      </c>
      <c r="R618" s="0" t="str">
        <f aca="false">IFERROR(__xludf.dummyfunction("""COMPUTED_VALUE"""),"")</f>
        <v/>
      </c>
      <c r="T618" s="6" t="e">
        <f aca="false">SUM(R618-P618)</f>
        <v>#VALUE!</v>
      </c>
      <c r="V618" s="6" t="e">
        <f aca="false">SUM(N618-T618)</f>
        <v>#VALUE!</v>
      </c>
      <c r="X618" s="7"/>
    </row>
    <row r="619" customFormat="false" ht="13.8" hidden="false" customHeight="false" outlineLevel="0" collapsed="false">
      <c r="B619" s="0" t="str">
        <f aca="false">IFERROR(__xludf.dummyfunction("""COMPUTED_VALUE"""),"")</f>
        <v/>
      </c>
      <c r="D619" s="0" t="str">
        <f aca="false">IFERROR(__xludf.dummyfunction("""COMPUTED_VALUE"""),"")</f>
        <v/>
      </c>
      <c r="F619" s="0" t="str">
        <f aca="false">IFERROR(__xludf.dummyfunction("""COMPUTED_VALUE"""),"")</f>
        <v/>
      </c>
      <c r="H619" s="0" t="str">
        <f aca="false">IFERROR(__xludf.dummyfunction("""COMPUTED_VALUE"""),"")</f>
        <v/>
      </c>
      <c r="J619" s="0" t="str">
        <f aca="false">IFERROR(__xludf.dummyfunction("""COMPUTED_VALUE"""),"")</f>
        <v/>
      </c>
      <c r="L619" s="0" t="str">
        <f aca="false">IFERROR(__xludf.dummyfunction("""COMPUTED_VALUE"""),"")</f>
        <v/>
      </c>
      <c r="N619" s="6" t="e">
        <f aca="false">SUM(L619-J619)</f>
        <v>#VALUE!</v>
      </c>
      <c r="P619" s="0" t="str">
        <f aca="false">IFERROR(__xludf.dummyfunction("""COMPUTED_VALUE"""),"")</f>
        <v/>
      </c>
      <c r="R619" s="0" t="str">
        <f aca="false">IFERROR(__xludf.dummyfunction("""COMPUTED_VALUE"""),"")</f>
        <v/>
      </c>
      <c r="T619" s="6" t="e">
        <f aca="false">SUM(R619-P619)</f>
        <v>#VALUE!</v>
      </c>
      <c r="V619" s="6" t="e">
        <f aca="false">SUM(N619-T619)</f>
        <v>#VALUE!</v>
      </c>
      <c r="X619" s="7"/>
    </row>
    <row r="620" customFormat="false" ht="13.8" hidden="false" customHeight="false" outlineLevel="0" collapsed="false">
      <c r="B620" s="0" t="str">
        <f aca="false">IFERROR(__xludf.dummyfunction("""COMPUTED_VALUE"""),"")</f>
        <v/>
      </c>
      <c r="D620" s="0" t="str">
        <f aca="false">IFERROR(__xludf.dummyfunction("""COMPUTED_VALUE"""),"")</f>
        <v/>
      </c>
      <c r="F620" s="0" t="str">
        <f aca="false">IFERROR(__xludf.dummyfunction("""COMPUTED_VALUE"""),"")</f>
        <v/>
      </c>
      <c r="H620" s="0" t="str">
        <f aca="false">IFERROR(__xludf.dummyfunction("""COMPUTED_VALUE"""),"")</f>
        <v/>
      </c>
      <c r="J620" s="0" t="str">
        <f aca="false">IFERROR(__xludf.dummyfunction("""COMPUTED_VALUE"""),"")</f>
        <v/>
      </c>
      <c r="L620" s="0" t="str">
        <f aca="false">IFERROR(__xludf.dummyfunction("""COMPUTED_VALUE"""),"")</f>
        <v/>
      </c>
      <c r="N620" s="6" t="e">
        <f aca="false">SUM(L620-J620)</f>
        <v>#VALUE!</v>
      </c>
      <c r="P620" s="0" t="str">
        <f aca="false">IFERROR(__xludf.dummyfunction("""COMPUTED_VALUE"""),"")</f>
        <v/>
      </c>
      <c r="R620" s="0" t="str">
        <f aca="false">IFERROR(__xludf.dummyfunction("""COMPUTED_VALUE"""),"")</f>
        <v/>
      </c>
      <c r="T620" s="6" t="e">
        <f aca="false">SUM(R620-P620)</f>
        <v>#VALUE!</v>
      </c>
      <c r="V620" s="6" t="e">
        <f aca="false">SUM(N620-T620)</f>
        <v>#VALUE!</v>
      </c>
      <c r="X620" s="7"/>
    </row>
    <row r="621" customFormat="false" ht="13.8" hidden="false" customHeight="false" outlineLevel="0" collapsed="false">
      <c r="B621" s="0" t="str">
        <f aca="false">IFERROR(__xludf.dummyfunction("""COMPUTED_VALUE"""),"")</f>
        <v/>
      </c>
      <c r="D621" s="0" t="str">
        <f aca="false">IFERROR(__xludf.dummyfunction("""COMPUTED_VALUE"""),"")</f>
        <v/>
      </c>
      <c r="F621" s="0" t="str">
        <f aca="false">IFERROR(__xludf.dummyfunction("""COMPUTED_VALUE"""),"")</f>
        <v/>
      </c>
      <c r="H621" s="0" t="str">
        <f aca="false">IFERROR(__xludf.dummyfunction("""COMPUTED_VALUE"""),"")</f>
        <v/>
      </c>
      <c r="J621" s="0" t="str">
        <f aca="false">IFERROR(__xludf.dummyfunction("""COMPUTED_VALUE"""),"")</f>
        <v/>
      </c>
      <c r="L621" s="0" t="str">
        <f aca="false">IFERROR(__xludf.dummyfunction("""COMPUTED_VALUE"""),"")</f>
        <v/>
      </c>
      <c r="N621" s="6" t="e">
        <f aca="false">SUM(L621-J621)</f>
        <v>#VALUE!</v>
      </c>
      <c r="P621" s="0" t="str">
        <f aca="false">IFERROR(__xludf.dummyfunction("""COMPUTED_VALUE"""),"")</f>
        <v/>
      </c>
      <c r="R621" s="0" t="str">
        <f aca="false">IFERROR(__xludf.dummyfunction("""COMPUTED_VALUE"""),"")</f>
        <v/>
      </c>
      <c r="T621" s="6" t="e">
        <f aca="false">SUM(R621-P621)</f>
        <v>#VALUE!</v>
      </c>
      <c r="V621" s="6" t="e">
        <f aca="false">SUM(N621-T621)</f>
        <v>#VALUE!</v>
      </c>
      <c r="X621" s="7"/>
    </row>
    <row r="622" customFormat="false" ht="13.8" hidden="false" customHeight="false" outlineLevel="0" collapsed="false">
      <c r="B622" s="0" t="str">
        <f aca="false">IFERROR(__xludf.dummyfunction("""COMPUTED_VALUE"""),"")</f>
        <v/>
      </c>
      <c r="D622" s="0" t="str">
        <f aca="false">IFERROR(__xludf.dummyfunction("""COMPUTED_VALUE"""),"")</f>
        <v/>
      </c>
      <c r="F622" s="0" t="str">
        <f aca="false">IFERROR(__xludf.dummyfunction("""COMPUTED_VALUE"""),"")</f>
        <v/>
      </c>
      <c r="H622" s="0" t="str">
        <f aca="false">IFERROR(__xludf.dummyfunction("""COMPUTED_VALUE"""),"")</f>
        <v/>
      </c>
      <c r="J622" s="0" t="str">
        <f aca="false">IFERROR(__xludf.dummyfunction("""COMPUTED_VALUE"""),"")</f>
        <v/>
      </c>
      <c r="L622" s="0" t="str">
        <f aca="false">IFERROR(__xludf.dummyfunction("""COMPUTED_VALUE"""),"")</f>
        <v/>
      </c>
      <c r="N622" s="6" t="e">
        <f aca="false">SUM(L622-J622)</f>
        <v>#VALUE!</v>
      </c>
      <c r="P622" s="0" t="str">
        <f aca="false">IFERROR(__xludf.dummyfunction("""COMPUTED_VALUE"""),"")</f>
        <v/>
      </c>
      <c r="R622" s="0" t="str">
        <f aca="false">IFERROR(__xludf.dummyfunction("""COMPUTED_VALUE"""),"")</f>
        <v/>
      </c>
      <c r="T622" s="6" t="e">
        <f aca="false">SUM(R622-P622)</f>
        <v>#VALUE!</v>
      </c>
      <c r="V622" s="6" t="e">
        <f aca="false">SUM(N622-T622)</f>
        <v>#VALUE!</v>
      </c>
      <c r="X622" s="7"/>
    </row>
    <row r="623" customFormat="false" ht="13.8" hidden="false" customHeight="false" outlineLevel="0" collapsed="false">
      <c r="B623" s="0" t="str">
        <f aca="false">IFERROR(__xludf.dummyfunction("""COMPUTED_VALUE"""),"")</f>
        <v/>
      </c>
      <c r="D623" s="0" t="str">
        <f aca="false">IFERROR(__xludf.dummyfunction("""COMPUTED_VALUE"""),"")</f>
        <v/>
      </c>
      <c r="F623" s="0" t="str">
        <f aca="false">IFERROR(__xludf.dummyfunction("""COMPUTED_VALUE"""),"")</f>
        <v/>
      </c>
      <c r="H623" s="0" t="str">
        <f aca="false">IFERROR(__xludf.dummyfunction("""COMPUTED_VALUE"""),"")</f>
        <v/>
      </c>
      <c r="J623" s="0" t="str">
        <f aca="false">IFERROR(__xludf.dummyfunction("""COMPUTED_VALUE"""),"")</f>
        <v/>
      </c>
      <c r="L623" s="0" t="str">
        <f aca="false">IFERROR(__xludf.dummyfunction("""COMPUTED_VALUE"""),"")</f>
        <v/>
      </c>
      <c r="N623" s="6" t="e">
        <f aca="false">SUM(L623-J623)</f>
        <v>#VALUE!</v>
      </c>
      <c r="P623" s="0" t="str">
        <f aca="false">IFERROR(__xludf.dummyfunction("""COMPUTED_VALUE"""),"")</f>
        <v/>
      </c>
      <c r="R623" s="0" t="str">
        <f aca="false">IFERROR(__xludf.dummyfunction("""COMPUTED_VALUE"""),"")</f>
        <v/>
      </c>
      <c r="T623" s="6" t="e">
        <f aca="false">SUM(R623-P623)</f>
        <v>#VALUE!</v>
      </c>
      <c r="V623" s="6" t="e">
        <f aca="false">SUM(N623-T623)</f>
        <v>#VALUE!</v>
      </c>
      <c r="X623" s="7"/>
    </row>
    <row r="624" customFormat="false" ht="13.8" hidden="false" customHeight="false" outlineLevel="0" collapsed="false">
      <c r="B624" s="0" t="str">
        <f aca="false">IFERROR(__xludf.dummyfunction("""COMPUTED_VALUE"""),"")</f>
        <v/>
      </c>
      <c r="D624" s="0" t="str">
        <f aca="false">IFERROR(__xludf.dummyfunction("""COMPUTED_VALUE"""),"")</f>
        <v/>
      </c>
      <c r="F624" s="0" t="str">
        <f aca="false">IFERROR(__xludf.dummyfunction("""COMPUTED_VALUE"""),"")</f>
        <v/>
      </c>
      <c r="H624" s="0" t="str">
        <f aca="false">IFERROR(__xludf.dummyfunction("""COMPUTED_VALUE"""),"")</f>
        <v/>
      </c>
      <c r="J624" s="0" t="str">
        <f aca="false">IFERROR(__xludf.dummyfunction("""COMPUTED_VALUE"""),"")</f>
        <v/>
      </c>
      <c r="L624" s="0" t="str">
        <f aca="false">IFERROR(__xludf.dummyfunction("""COMPUTED_VALUE"""),"")</f>
        <v/>
      </c>
      <c r="N624" s="6" t="e">
        <f aca="false">SUM(L624-J624)</f>
        <v>#VALUE!</v>
      </c>
      <c r="P624" s="0" t="str">
        <f aca="false">IFERROR(__xludf.dummyfunction("""COMPUTED_VALUE"""),"")</f>
        <v/>
      </c>
      <c r="R624" s="0" t="str">
        <f aca="false">IFERROR(__xludf.dummyfunction("""COMPUTED_VALUE"""),"")</f>
        <v/>
      </c>
      <c r="T624" s="6" t="e">
        <f aca="false">SUM(R624-P624)</f>
        <v>#VALUE!</v>
      </c>
      <c r="V624" s="6" t="e">
        <f aca="false">SUM(N624-T624)</f>
        <v>#VALUE!</v>
      </c>
      <c r="X624" s="7"/>
    </row>
    <row r="625" customFormat="false" ht="13.8" hidden="false" customHeight="false" outlineLevel="0" collapsed="false">
      <c r="B625" s="0" t="str">
        <f aca="false">IFERROR(__xludf.dummyfunction("""COMPUTED_VALUE"""),"")</f>
        <v/>
      </c>
      <c r="D625" s="0" t="str">
        <f aca="false">IFERROR(__xludf.dummyfunction("""COMPUTED_VALUE"""),"")</f>
        <v/>
      </c>
      <c r="F625" s="0" t="str">
        <f aca="false">IFERROR(__xludf.dummyfunction("""COMPUTED_VALUE"""),"")</f>
        <v/>
      </c>
      <c r="H625" s="0" t="str">
        <f aca="false">IFERROR(__xludf.dummyfunction("""COMPUTED_VALUE"""),"")</f>
        <v/>
      </c>
      <c r="J625" s="0" t="str">
        <f aca="false">IFERROR(__xludf.dummyfunction("""COMPUTED_VALUE"""),"")</f>
        <v/>
      </c>
      <c r="L625" s="0" t="str">
        <f aca="false">IFERROR(__xludf.dummyfunction("""COMPUTED_VALUE"""),"")</f>
        <v/>
      </c>
      <c r="N625" s="6" t="e">
        <f aca="false">SUM(L625-J625)</f>
        <v>#VALUE!</v>
      </c>
      <c r="P625" s="0" t="str">
        <f aca="false">IFERROR(__xludf.dummyfunction("""COMPUTED_VALUE"""),"")</f>
        <v/>
      </c>
      <c r="R625" s="0" t="str">
        <f aca="false">IFERROR(__xludf.dummyfunction("""COMPUTED_VALUE"""),"")</f>
        <v/>
      </c>
      <c r="T625" s="6" t="e">
        <f aca="false">SUM(R625-P625)</f>
        <v>#VALUE!</v>
      </c>
      <c r="V625" s="6" t="e">
        <f aca="false">SUM(N625-T625)</f>
        <v>#VALUE!</v>
      </c>
      <c r="X625" s="7"/>
    </row>
    <row r="626" customFormat="false" ht="13.8" hidden="false" customHeight="false" outlineLevel="0" collapsed="false">
      <c r="B626" s="0" t="str">
        <f aca="false">IFERROR(__xludf.dummyfunction("""COMPUTED_VALUE"""),"")</f>
        <v/>
      </c>
      <c r="D626" s="0" t="str">
        <f aca="false">IFERROR(__xludf.dummyfunction("""COMPUTED_VALUE"""),"")</f>
        <v/>
      </c>
      <c r="F626" s="0" t="str">
        <f aca="false">IFERROR(__xludf.dummyfunction("""COMPUTED_VALUE"""),"")</f>
        <v/>
      </c>
      <c r="H626" s="0" t="str">
        <f aca="false">IFERROR(__xludf.dummyfunction("""COMPUTED_VALUE"""),"")</f>
        <v/>
      </c>
      <c r="J626" s="0" t="str">
        <f aca="false">IFERROR(__xludf.dummyfunction("""COMPUTED_VALUE"""),"")</f>
        <v/>
      </c>
      <c r="L626" s="0" t="str">
        <f aca="false">IFERROR(__xludf.dummyfunction("""COMPUTED_VALUE"""),"")</f>
        <v/>
      </c>
      <c r="N626" s="6" t="e">
        <f aca="false">SUM(L626-J626)</f>
        <v>#VALUE!</v>
      </c>
      <c r="P626" s="0" t="str">
        <f aca="false">IFERROR(__xludf.dummyfunction("""COMPUTED_VALUE"""),"")</f>
        <v/>
      </c>
      <c r="R626" s="0" t="str">
        <f aca="false">IFERROR(__xludf.dummyfunction("""COMPUTED_VALUE"""),"")</f>
        <v/>
      </c>
      <c r="T626" s="6" t="e">
        <f aca="false">SUM(R626-P626)</f>
        <v>#VALUE!</v>
      </c>
      <c r="V626" s="6" t="e">
        <f aca="false">SUM(N626-T626)</f>
        <v>#VALUE!</v>
      </c>
      <c r="X626" s="7"/>
    </row>
    <row r="627" customFormat="false" ht="13.8" hidden="false" customHeight="false" outlineLevel="0" collapsed="false">
      <c r="B627" s="0" t="str">
        <f aca="false">IFERROR(__xludf.dummyfunction("""COMPUTED_VALUE"""),"")</f>
        <v/>
      </c>
      <c r="D627" s="0" t="str">
        <f aca="false">IFERROR(__xludf.dummyfunction("""COMPUTED_VALUE"""),"")</f>
        <v/>
      </c>
      <c r="F627" s="0" t="str">
        <f aca="false">IFERROR(__xludf.dummyfunction("""COMPUTED_VALUE"""),"")</f>
        <v/>
      </c>
      <c r="H627" s="0" t="str">
        <f aca="false">IFERROR(__xludf.dummyfunction("""COMPUTED_VALUE"""),"")</f>
        <v/>
      </c>
      <c r="J627" s="0" t="str">
        <f aca="false">IFERROR(__xludf.dummyfunction("""COMPUTED_VALUE"""),"")</f>
        <v/>
      </c>
      <c r="L627" s="0" t="str">
        <f aca="false">IFERROR(__xludf.dummyfunction("""COMPUTED_VALUE"""),"")</f>
        <v/>
      </c>
      <c r="N627" s="6" t="e">
        <f aca="false">SUM(L627-J627)</f>
        <v>#VALUE!</v>
      </c>
      <c r="P627" s="0" t="str">
        <f aca="false">IFERROR(__xludf.dummyfunction("""COMPUTED_VALUE"""),"")</f>
        <v/>
      </c>
      <c r="R627" s="0" t="str">
        <f aca="false">IFERROR(__xludf.dummyfunction("""COMPUTED_VALUE"""),"")</f>
        <v/>
      </c>
      <c r="T627" s="6" t="e">
        <f aca="false">SUM(R627-P627)</f>
        <v>#VALUE!</v>
      </c>
      <c r="V627" s="6" t="e">
        <f aca="false">SUM(N627-T627)</f>
        <v>#VALUE!</v>
      </c>
      <c r="X627" s="7"/>
    </row>
    <row r="628" customFormat="false" ht="13.8" hidden="false" customHeight="false" outlineLevel="0" collapsed="false">
      <c r="B628" s="0" t="str">
        <f aca="false">IFERROR(__xludf.dummyfunction("""COMPUTED_VALUE"""),"")</f>
        <v/>
      </c>
      <c r="D628" s="0" t="str">
        <f aca="false">IFERROR(__xludf.dummyfunction("""COMPUTED_VALUE"""),"")</f>
        <v/>
      </c>
      <c r="F628" s="0" t="str">
        <f aca="false">IFERROR(__xludf.dummyfunction("""COMPUTED_VALUE"""),"")</f>
        <v/>
      </c>
      <c r="H628" s="0" t="str">
        <f aca="false">IFERROR(__xludf.dummyfunction("""COMPUTED_VALUE"""),"")</f>
        <v/>
      </c>
      <c r="J628" s="0" t="str">
        <f aca="false">IFERROR(__xludf.dummyfunction("""COMPUTED_VALUE"""),"")</f>
        <v/>
      </c>
      <c r="L628" s="0" t="str">
        <f aca="false">IFERROR(__xludf.dummyfunction("""COMPUTED_VALUE"""),"")</f>
        <v/>
      </c>
      <c r="N628" s="6" t="e">
        <f aca="false">SUM(L628-J628)</f>
        <v>#VALUE!</v>
      </c>
      <c r="P628" s="0" t="str">
        <f aca="false">IFERROR(__xludf.dummyfunction("""COMPUTED_VALUE"""),"")</f>
        <v/>
      </c>
      <c r="R628" s="0" t="str">
        <f aca="false">IFERROR(__xludf.dummyfunction("""COMPUTED_VALUE"""),"")</f>
        <v/>
      </c>
      <c r="T628" s="6" t="e">
        <f aca="false">SUM(R628-P628)</f>
        <v>#VALUE!</v>
      </c>
      <c r="V628" s="6" t="e">
        <f aca="false">SUM(N628-T628)</f>
        <v>#VALUE!</v>
      </c>
      <c r="X628" s="7"/>
    </row>
    <row r="629" customFormat="false" ht="13.8" hidden="false" customHeight="false" outlineLevel="0" collapsed="false">
      <c r="B629" s="0" t="str">
        <f aca="false">IFERROR(__xludf.dummyfunction("""COMPUTED_VALUE"""),"")</f>
        <v/>
      </c>
      <c r="D629" s="0" t="str">
        <f aca="false">IFERROR(__xludf.dummyfunction("""COMPUTED_VALUE"""),"")</f>
        <v/>
      </c>
      <c r="F629" s="0" t="str">
        <f aca="false">IFERROR(__xludf.dummyfunction("""COMPUTED_VALUE"""),"")</f>
        <v/>
      </c>
      <c r="H629" s="0" t="str">
        <f aca="false">IFERROR(__xludf.dummyfunction("""COMPUTED_VALUE"""),"")</f>
        <v/>
      </c>
      <c r="J629" s="0" t="str">
        <f aca="false">IFERROR(__xludf.dummyfunction("""COMPUTED_VALUE"""),"")</f>
        <v/>
      </c>
      <c r="L629" s="0" t="str">
        <f aca="false">IFERROR(__xludf.dummyfunction("""COMPUTED_VALUE"""),"")</f>
        <v/>
      </c>
      <c r="N629" s="6" t="e">
        <f aca="false">SUM(L629-J629)</f>
        <v>#VALUE!</v>
      </c>
      <c r="P629" s="0" t="str">
        <f aca="false">IFERROR(__xludf.dummyfunction("""COMPUTED_VALUE"""),"")</f>
        <v/>
      </c>
      <c r="R629" s="0" t="str">
        <f aca="false">IFERROR(__xludf.dummyfunction("""COMPUTED_VALUE"""),"")</f>
        <v/>
      </c>
      <c r="T629" s="6" t="e">
        <f aca="false">SUM(R629-P629)</f>
        <v>#VALUE!</v>
      </c>
      <c r="V629" s="6" t="e">
        <f aca="false">SUM(N629-T629)</f>
        <v>#VALUE!</v>
      </c>
      <c r="X629" s="7"/>
    </row>
    <row r="630" customFormat="false" ht="13.8" hidden="false" customHeight="false" outlineLevel="0" collapsed="false">
      <c r="B630" s="0" t="str">
        <f aca="false">IFERROR(__xludf.dummyfunction("""COMPUTED_VALUE"""),"")</f>
        <v/>
      </c>
      <c r="D630" s="0" t="str">
        <f aca="false">IFERROR(__xludf.dummyfunction("""COMPUTED_VALUE"""),"")</f>
        <v/>
      </c>
      <c r="F630" s="0" t="str">
        <f aca="false">IFERROR(__xludf.dummyfunction("""COMPUTED_VALUE"""),"")</f>
        <v/>
      </c>
      <c r="H630" s="0" t="str">
        <f aca="false">IFERROR(__xludf.dummyfunction("""COMPUTED_VALUE"""),"")</f>
        <v/>
      </c>
      <c r="J630" s="0" t="str">
        <f aca="false">IFERROR(__xludf.dummyfunction("""COMPUTED_VALUE"""),"")</f>
        <v/>
      </c>
      <c r="L630" s="0" t="str">
        <f aca="false">IFERROR(__xludf.dummyfunction("""COMPUTED_VALUE"""),"")</f>
        <v/>
      </c>
      <c r="N630" s="6" t="e">
        <f aca="false">SUM(L630-J630)</f>
        <v>#VALUE!</v>
      </c>
      <c r="P630" s="0" t="str">
        <f aca="false">IFERROR(__xludf.dummyfunction("""COMPUTED_VALUE"""),"")</f>
        <v/>
      </c>
      <c r="R630" s="0" t="str">
        <f aca="false">IFERROR(__xludf.dummyfunction("""COMPUTED_VALUE"""),"")</f>
        <v/>
      </c>
      <c r="T630" s="6" t="e">
        <f aca="false">SUM(R630-P630)</f>
        <v>#VALUE!</v>
      </c>
      <c r="V630" s="6" t="e">
        <f aca="false">SUM(N630-T630)</f>
        <v>#VALUE!</v>
      </c>
      <c r="X630" s="7"/>
    </row>
    <row r="631" customFormat="false" ht="13.8" hidden="false" customHeight="false" outlineLevel="0" collapsed="false">
      <c r="B631" s="0" t="str">
        <f aca="false">IFERROR(__xludf.dummyfunction("""COMPUTED_VALUE"""),"")</f>
        <v/>
      </c>
      <c r="D631" s="0" t="str">
        <f aca="false">IFERROR(__xludf.dummyfunction("""COMPUTED_VALUE"""),"")</f>
        <v/>
      </c>
      <c r="F631" s="0" t="str">
        <f aca="false">IFERROR(__xludf.dummyfunction("""COMPUTED_VALUE"""),"")</f>
        <v/>
      </c>
      <c r="H631" s="0" t="str">
        <f aca="false">IFERROR(__xludf.dummyfunction("""COMPUTED_VALUE"""),"")</f>
        <v/>
      </c>
      <c r="J631" s="0" t="str">
        <f aca="false">IFERROR(__xludf.dummyfunction("""COMPUTED_VALUE"""),"")</f>
        <v/>
      </c>
      <c r="L631" s="0" t="str">
        <f aca="false">IFERROR(__xludf.dummyfunction("""COMPUTED_VALUE"""),"")</f>
        <v/>
      </c>
      <c r="N631" s="6" t="e">
        <f aca="false">SUM(L631-J631)</f>
        <v>#VALUE!</v>
      </c>
      <c r="P631" s="0" t="str">
        <f aca="false">IFERROR(__xludf.dummyfunction("""COMPUTED_VALUE"""),"")</f>
        <v/>
      </c>
      <c r="R631" s="0" t="str">
        <f aca="false">IFERROR(__xludf.dummyfunction("""COMPUTED_VALUE"""),"")</f>
        <v/>
      </c>
      <c r="T631" s="6" t="e">
        <f aca="false">SUM(R631-P631)</f>
        <v>#VALUE!</v>
      </c>
      <c r="V631" s="6" t="e">
        <f aca="false">SUM(N631-T631)</f>
        <v>#VALUE!</v>
      </c>
      <c r="X631" s="7"/>
    </row>
    <row r="632" customFormat="false" ht="13.8" hidden="false" customHeight="false" outlineLevel="0" collapsed="false">
      <c r="B632" s="0" t="str">
        <f aca="false">IFERROR(__xludf.dummyfunction("""COMPUTED_VALUE"""),"")</f>
        <v/>
      </c>
      <c r="D632" s="0" t="str">
        <f aca="false">IFERROR(__xludf.dummyfunction("""COMPUTED_VALUE"""),"")</f>
        <v/>
      </c>
      <c r="F632" s="0" t="str">
        <f aca="false">IFERROR(__xludf.dummyfunction("""COMPUTED_VALUE"""),"")</f>
        <v/>
      </c>
      <c r="H632" s="0" t="str">
        <f aca="false">IFERROR(__xludf.dummyfunction("""COMPUTED_VALUE"""),"")</f>
        <v/>
      </c>
      <c r="J632" s="0" t="str">
        <f aca="false">IFERROR(__xludf.dummyfunction("""COMPUTED_VALUE"""),"")</f>
        <v/>
      </c>
      <c r="L632" s="0" t="str">
        <f aca="false">IFERROR(__xludf.dummyfunction("""COMPUTED_VALUE"""),"")</f>
        <v/>
      </c>
      <c r="N632" s="6" t="e">
        <f aca="false">SUM(L632-J632)</f>
        <v>#VALUE!</v>
      </c>
      <c r="P632" s="0" t="str">
        <f aca="false">IFERROR(__xludf.dummyfunction("""COMPUTED_VALUE"""),"")</f>
        <v/>
      </c>
      <c r="R632" s="0" t="str">
        <f aca="false">IFERROR(__xludf.dummyfunction("""COMPUTED_VALUE"""),"")</f>
        <v/>
      </c>
      <c r="T632" s="6" t="e">
        <f aca="false">SUM(R632-P632)</f>
        <v>#VALUE!</v>
      </c>
      <c r="V632" s="6" t="e">
        <f aca="false">SUM(N632-T632)</f>
        <v>#VALUE!</v>
      </c>
      <c r="X632" s="7"/>
    </row>
    <row r="633" customFormat="false" ht="13.8" hidden="false" customHeight="false" outlineLevel="0" collapsed="false">
      <c r="B633" s="0" t="str">
        <f aca="false">IFERROR(__xludf.dummyfunction("""COMPUTED_VALUE"""),"")</f>
        <v/>
      </c>
      <c r="D633" s="0" t="str">
        <f aca="false">IFERROR(__xludf.dummyfunction("""COMPUTED_VALUE"""),"")</f>
        <v/>
      </c>
      <c r="F633" s="0" t="str">
        <f aca="false">IFERROR(__xludf.dummyfunction("""COMPUTED_VALUE"""),"")</f>
        <v/>
      </c>
      <c r="H633" s="0" t="str">
        <f aca="false">IFERROR(__xludf.dummyfunction("""COMPUTED_VALUE"""),"")</f>
        <v/>
      </c>
      <c r="J633" s="0" t="str">
        <f aca="false">IFERROR(__xludf.dummyfunction("""COMPUTED_VALUE"""),"")</f>
        <v/>
      </c>
      <c r="L633" s="0" t="str">
        <f aca="false">IFERROR(__xludf.dummyfunction("""COMPUTED_VALUE"""),"")</f>
        <v/>
      </c>
      <c r="N633" s="6" t="e">
        <f aca="false">SUM(L633-J633)</f>
        <v>#VALUE!</v>
      </c>
      <c r="P633" s="0" t="str">
        <f aca="false">IFERROR(__xludf.dummyfunction("""COMPUTED_VALUE"""),"")</f>
        <v/>
      </c>
      <c r="R633" s="0" t="str">
        <f aca="false">IFERROR(__xludf.dummyfunction("""COMPUTED_VALUE"""),"")</f>
        <v/>
      </c>
      <c r="T633" s="6" t="e">
        <f aca="false">SUM(R633-P633)</f>
        <v>#VALUE!</v>
      </c>
      <c r="V633" s="6" t="e">
        <f aca="false">SUM(N633-T633)</f>
        <v>#VALUE!</v>
      </c>
      <c r="X633" s="7"/>
    </row>
    <row r="634" customFormat="false" ht="13.8" hidden="false" customHeight="false" outlineLevel="0" collapsed="false">
      <c r="B634" s="0" t="str">
        <f aca="false">IFERROR(__xludf.dummyfunction("""COMPUTED_VALUE"""),"")</f>
        <v/>
      </c>
      <c r="D634" s="0" t="str">
        <f aca="false">IFERROR(__xludf.dummyfunction("""COMPUTED_VALUE"""),"")</f>
        <v/>
      </c>
      <c r="F634" s="0" t="str">
        <f aca="false">IFERROR(__xludf.dummyfunction("""COMPUTED_VALUE"""),"")</f>
        <v/>
      </c>
      <c r="H634" s="0" t="str">
        <f aca="false">IFERROR(__xludf.dummyfunction("""COMPUTED_VALUE"""),"")</f>
        <v/>
      </c>
      <c r="J634" s="0" t="str">
        <f aca="false">IFERROR(__xludf.dummyfunction("""COMPUTED_VALUE"""),"")</f>
        <v/>
      </c>
      <c r="L634" s="0" t="str">
        <f aca="false">IFERROR(__xludf.dummyfunction("""COMPUTED_VALUE"""),"")</f>
        <v/>
      </c>
      <c r="N634" s="6" t="e">
        <f aca="false">SUM(L634-J634)</f>
        <v>#VALUE!</v>
      </c>
      <c r="P634" s="0" t="str">
        <f aca="false">IFERROR(__xludf.dummyfunction("""COMPUTED_VALUE"""),"")</f>
        <v/>
      </c>
      <c r="R634" s="0" t="str">
        <f aca="false">IFERROR(__xludf.dummyfunction("""COMPUTED_VALUE"""),"")</f>
        <v/>
      </c>
      <c r="T634" s="6" t="e">
        <f aca="false">SUM(R634-P634)</f>
        <v>#VALUE!</v>
      </c>
      <c r="V634" s="6" t="e">
        <f aca="false">SUM(N634-T634)</f>
        <v>#VALUE!</v>
      </c>
      <c r="X634" s="7"/>
    </row>
    <row r="635" customFormat="false" ht="13.8" hidden="false" customHeight="false" outlineLevel="0" collapsed="false">
      <c r="B635" s="0" t="str">
        <f aca="false">IFERROR(__xludf.dummyfunction("""COMPUTED_VALUE"""),"")</f>
        <v/>
      </c>
      <c r="D635" s="0" t="str">
        <f aca="false">IFERROR(__xludf.dummyfunction("""COMPUTED_VALUE"""),"")</f>
        <v/>
      </c>
      <c r="F635" s="0" t="str">
        <f aca="false">IFERROR(__xludf.dummyfunction("""COMPUTED_VALUE"""),"")</f>
        <v/>
      </c>
      <c r="H635" s="0" t="str">
        <f aca="false">IFERROR(__xludf.dummyfunction("""COMPUTED_VALUE"""),"")</f>
        <v/>
      </c>
      <c r="J635" s="0" t="str">
        <f aca="false">IFERROR(__xludf.dummyfunction("""COMPUTED_VALUE"""),"")</f>
        <v/>
      </c>
      <c r="L635" s="0" t="str">
        <f aca="false">IFERROR(__xludf.dummyfunction("""COMPUTED_VALUE"""),"")</f>
        <v/>
      </c>
      <c r="N635" s="6" t="e">
        <f aca="false">SUM(L635-J635)</f>
        <v>#VALUE!</v>
      </c>
      <c r="P635" s="0" t="str">
        <f aca="false">IFERROR(__xludf.dummyfunction("""COMPUTED_VALUE"""),"")</f>
        <v/>
      </c>
      <c r="R635" s="0" t="str">
        <f aca="false">IFERROR(__xludf.dummyfunction("""COMPUTED_VALUE"""),"")</f>
        <v/>
      </c>
      <c r="T635" s="6" t="e">
        <f aca="false">SUM(R635-P635)</f>
        <v>#VALUE!</v>
      </c>
      <c r="V635" s="6" t="e">
        <f aca="false">SUM(N635-T635)</f>
        <v>#VALUE!</v>
      </c>
      <c r="X635" s="7"/>
    </row>
    <row r="636" customFormat="false" ht="13.8" hidden="false" customHeight="false" outlineLevel="0" collapsed="false">
      <c r="B636" s="0" t="str">
        <f aca="false">IFERROR(__xludf.dummyfunction("""COMPUTED_VALUE"""),"")</f>
        <v/>
      </c>
      <c r="D636" s="0" t="str">
        <f aca="false">IFERROR(__xludf.dummyfunction("""COMPUTED_VALUE"""),"")</f>
        <v/>
      </c>
      <c r="F636" s="0" t="str">
        <f aca="false">IFERROR(__xludf.dummyfunction("""COMPUTED_VALUE"""),"")</f>
        <v/>
      </c>
      <c r="H636" s="0" t="str">
        <f aca="false">IFERROR(__xludf.dummyfunction("""COMPUTED_VALUE"""),"")</f>
        <v/>
      </c>
      <c r="J636" s="0" t="str">
        <f aca="false">IFERROR(__xludf.dummyfunction("""COMPUTED_VALUE"""),"")</f>
        <v/>
      </c>
      <c r="L636" s="0" t="str">
        <f aca="false">IFERROR(__xludf.dummyfunction("""COMPUTED_VALUE"""),"")</f>
        <v/>
      </c>
      <c r="N636" s="6" t="e">
        <f aca="false">SUM(L636-J636)</f>
        <v>#VALUE!</v>
      </c>
      <c r="P636" s="0" t="str">
        <f aca="false">IFERROR(__xludf.dummyfunction("""COMPUTED_VALUE"""),"")</f>
        <v/>
      </c>
      <c r="R636" s="0" t="str">
        <f aca="false">IFERROR(__xludf.dummyfunction("""COMPUTED_VALUE"""),"")</f>
        <v/>
      </c>
      <c r="T636" s="6" t="e">
        <f aca="false">SUM(R636-P636)</f>
        <v>#VALUE!</v>
      </c>
      <c r="V636" s="6" t="e">
        <f aca="false">SUM(N636-T636)</f>
        <v>#VALUE!</v>
      </c>
      <c r="X636" s="7"/>
    </row>
    <row r="637" customFormat="false" ht="13.8" hidden="false" customHeight="false" outlineLevel="0" collapsed="false">
      <c r="B637" s="0" t="str">
        <f aca="false">IFERROR(__xludf.dummyfunction("""COMPUTED_VALUE"""),"")</f>
        <v/>
      </c>
      <c r="D637" s="0" t="str">
        <f aca="false">IFERROR(__xludf.dummyfunction("""COMPUTED_VALUE"""),"")</f>
        <v/>
      </c>
      <c r="F637" s="0" t="str">
        <f aca="false">IFERROR(__xludf.dummyfunction("""COMPUTED_VALUE"""),"")</f>
        <v/>
      </c>
      <c r="H637" s="0" t="str">
        <f aca="false">IFERROR(__xludf.dummyfunction("""COMPUTED_VALUE"""),"")</f>
        <v/>
      </c>
      <c r="J637" s="0" t="str">
        <f aca="false">IFERROR(__xludf.dummyfunction("""COMPUTED_VALUE"""),"")</f>
        <v/>
      </c>
      <c r="L637" s="0" t="str">
        <f aca="false">IFERROR(__xludf.dummyfunction("""COMPUTED_VALUE"""),"")</f>
        <v/>
      </c>
      <c r="N637" s="6" t="e">
        <f aca="false">SUM(L637-J637)</f>
        <v>#VALUE!</v>
      </c>
      <c r="P637" s="0" t="str">
        <f aca="false">IFERROR(__xludf.dummyfunction("""COMPUTED_VALUE"""),"")</f>
        <v/>
      </c>
      <c r="R637" s="0" t="str">
        <f aca="false">IFERROR(__xludf.dummyfunction("""COMPUTED_VALUE"""),"")</f>
        <v/>
      </c>
      <c r="T637" s="6" t="e">
        <f aca="false">SUM(R637-P637)</f>
        <v>#VALUE!</v>
      </c>
      <c r="V637" s="6" t="e">
        <f aca="false">SUM(N637-T637)</f>
        <v>#VALUE!</v>
      </c>
      <c r="X637" s="7"/>
    </row>
    <row r="638" customFormat="false" ht="13.8" hidden="false" customHeight="false" outlineLevel="0" collapsed="false">
      <c r="B638" s="0" t="str">
        <f aca="false">IFERROR(__xludf.dummyfunction("""COMPUTED_VALUE"""),"")</f>
        <v/>
      </c>
      <c r="D638" s="0" t="str">
        <f aca="false">IFERROR(__xludf.dummyfunction("""COMPUTED_VALUE"""),"")</f>
        <v/>
      </c>
      <c r="F638" s="0" t="str">
        <f aca="false">IFERROR(__xludf.dummyfunction("""COMPUTED_VALUE"""),"")</f>
        <v/>
      </c>
      <c r="H638" s="0" t="str">
        <f aca="false">IFERROR(__xludf.dummyfunction("""COMPUTED_VALUE"""),"")</f>
        <v/>
      </c>
      <c r="J638" s="0" t="str">
        <f aca="false">IFERROR(__xludf.dummyfunction("""COMPUTED_VALUE"""),"")</f>
        <v/>
      </c>
      <c r="L638" s="0" t="str">
        <f aca="false">IFERROR(__xludf.dummyfunction("""COMPUTED_VALUE"""),"")</f>
        <v/>
      </c>
      <c r="N638" s="6" t="e">
        <f aca="false">SUM(L638-J638)</f>
        <v>#VALUE!</v>
      </c>
      <c r="P638" s="0" t="str">
        <f aca="false">IFERROR(__xludf.dummyfunction("""COMPUTED_VALUE"""),"")</f>
        <v/>
      </c>
      <c r="R638" s="0" t="str">
        <f aca="false">IFERROR(__xludf.dummyfunction("""COMPUTED_VALUE"""),"")</f>
        <v/>
      </c>
      <c r="T638" s="6" t="e">
        <f aca="false">SUM(R638-P638)</f>
        <v>#VALUE!</v>
      </c>
      <c r="V638" s="6" t="e">
        <f aca="false">SUM(N638-T638)</f>
        <v>#VALUE!</v>
      </c>
      <c r="X638" s="7"/>
    </row>
    <row r="639" customFormat="false" ht="13.8" hidden="false" customHeight="false" outlineLevel="0" collapsed="false">
      <c r="B639" s="0" t="str">
        <f aca="false">IFERROR(__xludf.dummyfunction("""COMPUTED_VALUE"""),"")</f>
        <v/>
      </c>
      <c r="D639" s="0" t="str">
        <f aca="false">IFERROR(__xludf.dummyfunction("""COMPUTED_VALUE"""),"")</f>
        <v/>
      </c>
      <c r="F639" s="0" t="str">
        <f aca="false">IFERROR(__xludf.dummyfunction("""COMPUTED_VALUE"""),"")</f>
        <v/>
      </c>
      <c r="H639" s="0" t="str">
        <f aca="false">IFERROR(__xludf.dummyfunction("""COMPUTED_VALUE"""),"")</f>
        <v/>
      </c>
      <c r="J639" s="0" t="str">
        <f aca="false">IFERROR(__xludf.dummyfunction("""COMPUTED_VALUE"""),"")</f>
        <v/>
      </c>
      <c r="L639" s="0" t="str">
        <f aca="false">IFERROR(__xludf.dummyfunction("""COMPUTED_VALUE"""),"")</f>
        <v/>
      </c>
      <c r="N639" s="6" t="e">
        <f aca="false">SUM(L639-J639)</f>
        <v>#VALUE!</v>
      </c>
      <c r="P639" s="0" t="str">
        <f aca="false">IFERROR(__xludf.dummyfunction("""COMPUTED_VALUE"""),"")</f>
        <v/>
      </c>
      <c r="R639" s="0" t="str">
        <f aca="false">IFERROR(__xludf.dummyfunction("""COMPUTED_VALUE"""),"")</f>
        <v/>
      </c>
      <c r="T639" s="6" t="e">
        <f aca="false">SUM(R639-P639)</f>
        <v>#VALUE!</v>
      </c>
      <c r="V639" s="6" t="e">
        <f aca="false">SUM(N639-T639)</f>
        <v>#VALUE!</v>
      </c>
      <c r="X639" s="7"/>
    </row>
    <row r="640" customFormat="false" ht="13.8" hidden="false" customHeight="false" outlineLevel="0" collapsed="false">
      <c r="B640" s="0" t="str">
        <f aca="false">IFERROR(__xludf.dummyfunction("""COMPUTED_VALUE"""),"")</f>
        <v/>
      </c>
      <c r="D640" s="0" t="str">
        <f aca="false">IFERROR(__xludf.dummyfunction("""COMPUTED_VALUE"""),"")</f>
        <v/>
      </c>
      <c r="F640" s="0" t="str">
        <f aca="false">IFERROR(__xludf.dummyfunction("""COMPUTED_VALUE"""),"")</f>
        <v/>
      </c>
      <c r="H640" s="0" t="str">
        <f aca="false">IFERROR(__xludf.dummyfunction("""COMPUTED_VALUE"""),"")</f>
        <v/>
      </c>
      <c r="J640" s="0" t="str">
        <f aca="false">IFERROR(__xludf.dummyfunction("""COMPUTED_VALUE"""),"")</f>
        <v/>
      </c>
      <c r="L640" s="0" t="str">
        <f aca="false">IFERROR(__xludf.dummyfunction("""COMPUTED_VALUE"""),"")</f>
        <v/>
      </c>
      <c r="N640" s="6" t="e">
        <f aca="false">SUM(L640-J640)</f>
        <v>#VALUE!</v>
      </c>
      <c r="P640" s="0" t="str">
        <f aca="false">IFERROR(__xludf.dummyfunction("""COMPUTED_VALUE"""),"")</f>
        <v/>
      </c>
      <c r="R640" s="0" t="str">
        <f aca="false">IFERROR(__xludf.dummyfunction("""COMPUTED_VALUE"""),"")</f>
        <v/>
      </c>
      <c r="T640" s="6" t="e">
        <f aca="false">SUM(R640-P640)</f>
        <v>#VALUE!</v>
      </c>
      <c r="V640" s="6" t="e">
        <f aca="false">SUM(N640-T640)</f>
        <v>#VALUE!</v>
      </c>
      <c r="X640" s="7"/>
    </row>
    <row r="641" customFormat="false" ht="13.8" hidden="false" customHeight="false" outlineLevel="0" collapsed="false">
      <c r="B641" s="0" t="str">
        <f aca="false">IFERROR(__xludf.dummyfunction("""COMPUTED_VALUE"""),"")</f>
        <v/>
      </c>
      <c r="D641" s="0" t="str">
        <f aca="false">IFERROR(__xludf.dummyfunction("""COMPUTED_VALUE"""),"")</f>
        <v/>
      </c>
      <c r="F641" s="0" t="str">
        <f aca="false">IFERROR(__xludf.dummyfunction("""COMPUTED_VALUE"""),"")</f>
        <v/>
      </c>
      <c r="H641" s="0" t="str">
        <f aca="false">IFERROR(__xludf.dummyfunction("""COMPUTED_VALUE"""),"")</f>
        <v/>
      </c>
      <c r="J641" s="0" t="str">
        <f aca="false">IFERROR(__xludf.dummyfunction("""COMPUTED_VALUE"""),"")</f>
        <v/>
      </c>
      <c r="L641" s="0" t="str">
        <f aca="false">IFERROR(__xludf.dummyfunction("""COMPUTED_VALUE"""),"")</f>
        <v/>
      </c>
      <c r="N641" s="6" t="e">
        <f aca="false">SUM(L641-J641)</f>
        <v>#VALUE!</v>
      </c>
      <c r="P641" s="0" t="str">
        <f aca="false">IFERROR(__xludf.dummyfunction("""COMPUTED_VALUE"""),"")</f>
        <v/>
      </c>
      <c r="R641" s="0" t="str">
        <f aca="false">IFERROR(__xludf.dummyfunction("""COMPUTED_VALUE"""),"")</f>
        <v/>
      </c>
      <c r="T641" s="6" t="e">
        <f aca="false">SUM(R641-P641)</f>
        <v>#VALUE!</v>
      </c>
      <c r="V641" s="6" t="e">
        <f aca="false">SUM(N641-T641)</f>
        <v>#VALUE!</v>
      </c>
      <c r="X641" s="7"/>
    </row>
    <row r="642" customFormat="false" ht="13.8" hidden="false" customHeight="false" outlineLevel="0" collapsed="false">
      <c r="B642" s="0" t="str">
        <f aca="false">IFERROR(__xludf.dummyfunction("""COMPUTED_VALUE"""),"")</f>
        <v/>
      </c>
      <c r="D642" s="0" t="str">
        <f aca="false">IFERROR(__xludf.dummyfunction("""COMPUTED_VALUE"""),"")</f>
        <v/>
      </c>
      <c r="F642" s="0" t="str">
        <f aca="false">IFERROR(__xludf.dummyfunction("""COMPUTED_VALUE"""),"")</f>
        <v/>
      </c>
      <c r="H642" s="0" t="str">
        <f aca="false">IFERROR(__xludf.dummyfunction("""COMPUTED_VALUE"""),"")</f>
        <v/>
      </c>
      <c r="J642" s="0" t="str">
        <f aca="false">IFERROR(__xludf.dummyfunction("""COMPUTED_VALUE"""),"")</f>
        <v/>
      </c>
      <c r="L642" s="0" t="str">
        <f aca="false">IFERROR(__xludf.dummyfunction("""COMPUTED_VALUE"""),"")</f>
        <v/>
      </c>
      <c r="N642" s="6" t="e">
        <f aca="false">SUM(L642-J642)</f>
        <v>#VALUE!</v>
      </c>
      <c r="P642" s="0" t="str">
        <f aca="false">IFERROR(__xludf.dummyfunction("""COMPUTED_VALUE"""),"")</f>
        <v/>
      </c>
      <c r="R642" s="0" t="str">
        <f aca="false">IFERROR(__xludf.dummyfunction("""COMPUTED_VALUE"""),"")</f>
        <v/>
      </c>
      <c r="T642" s="6" t="e">
        <f aca="false">SUM(R642-P642)</f>
        <v>#VALUE!</v>
      </c>
      <c r="V642" s="6" t="e">
        <f aca="false">SUM(N642-T642)</f>
        <v>#VALUE!</v>
      </c>
      <c r="X642" s="7"/>
    </row>
    <row r="643" customFormat="false" ht="13.8" hidden="false" customHeight="false" outlineLevel="0" collapsed="false">
      <c r="B643" s="0" t="str">
        <f aca="false">IFERROR(__xludf.dummyfunction("""COMPUTED_VALUE"""),"")</f>
        <v/>
      </c>
      <c r="D643" s="0" t="str">
        <f aca="false">IFERROR(__xludf.dummyfunction("""COMPUTED_VALUE"""),"")</f>
        <v/>
      </c>
      <c r="F643" s="0" t="str">
        <f aca="false">IFERROR(__xludf.dummyfunction("""COMPUTED_VALUE"""),"")</f>
        <v/>
      </c>
      <c r="H643" s="0" t="str">
        <f aca="false">IFERROR(__xludf.dummyfunction("""COMPUTED_VALUE"""),"")</f>
        <v/>
      </c>
      <c r="J643" s="0" t="str">
        <f aca="false">IFERROR(__xludf.dummyfunction("""COMPUTED_VALUE"""),"")</f>
        <v/>
      </c>
      <c r="L643" s="0" t="str">
        <f aca="false">IFERROR(__xludf.dummyfunction("""COMPUTED_VALUE"""),"")</f>
        <v/>
      </c>
      <c r="N643" s="6" t="e">
        <f aca="false">SUM(L643-J643)</f>
        <v>#VALUE!</v>
      </c>
      <c r="P643" s="0" t="str">
        <f aca="false">IFERROR(__xludf.dummyfunction("""COMPUTED_VALUE"""),"")</f>
        <v/>
      </c>
      <c r="R643" s="0" t="str">
        <f aca="false">IFERROR(__xludf.dummyfunction("""COMPUTED_VALUE"""),"")</f>
        <v/>
      </c>
      <c r="T643" s="6" t="e">
        <f aca="false">SUM(R643-P643)</f>
        <v>#VALUE!</v>
      </c>
      <c r="V643" s="6" t="e">
        <f aca="false">SUM(N643-T643)</f>
        <v>#VALUE!</v>
      </c>
      <c r="X643" s="7"/>
    </row>
    <row r="644" customFormat="false" ht="13.8" hidden="false" customHeight="false" outlineLevel="0" collapsed="false">
      <c r="B644" s="0" t="str">
        <f aca="false">IFERROR(__xludf.dummyfunction("""COMPUTED_VALUE"""),"")</f>
        <v/>
      </c>
      <c r="D644" s="0" t="str">
        <f aca="false">IFERROR(__xludf.dummyfunction("""COMPUTED_VALUE"""),"")</f>
        <v/>
      </c>
      <c r="F644" s="0" t="str">
        <f aca="false">IFERROR(__xludf.dummyfunction("""COMPUTED_VALUE"""),"")</f>
        <v/>
      </c>
      <c r="H644" s="0" t="str">
        <f aca="false">IFERROR(__xludf.dummyfunction("""COMPUTED_VALUE"""),"")</f>
        <v/>
      </c>
      <c r="J644" s="0" t="str">
        <f aca="false">IFERROR(__xludf.dummyfunction("""COMPUTED_VALUE"""),"")</f>
        <v/>
      </c>
      <c r="L644" s="0" t="str">
        <f aca="false">IFERROR(__xludf.dummyfunction("""COMPUTED_VALUE"""),"")</f>
        <v/>
      </c>
      <c r="N644" s="6" t="e">
        <f aca="false">SUM(L644-J644)</f>
        <v>#VALUE!</v>
      </c>
      <c r="P644" s="0" t="str">
        <f aca="false">IFERROR(__xludf.dummyfunction("""COMPUTED_VALUE"""),"")</f>
        <v/>
      </c>
      <c r="R644" s="0" t="str">
        <f aca="false">IFERROR(__xludf.dummyfunction("""COMPUTED_VALUE"""),"")</f>
        <v/>
      </c>
      <c r="T644" s="6" t="e">
        <f aca="false">SUM(R644-P644)</f>
        <v>#VALUE!</v>
      </c>
      <c r="V644" s="6" t="e">
        <f aca="false">SUM(N644-T644)</f>
        <v>#VALUE!</v>
      </c>
      <c r="X644" s="7"/>
    </row>
    <row r="645" customFormat="false" ht="13.8" hidden="false" customHeight="false" outlineLevel="0" collapsed="false">
      <c r="B645" s="0" t="str">
        <f aca="false">IFERROR(__xludf.dummyfunction("""COMPUTED_VALUE"""),"")</f>
        <v/>
      </c>
      <c r="D645" s="0" t="str">
        <f aca="false">IFERROR(__xludf.dummyfunction("""COMPUTED_VALUE"""),"")</f>
        <v/>
      </c>
      <c r="F645" s="0" t="str">
        <f aca="false">IFERROR(__xludf.dummyfunction("""COMPUTED_VALUE"""),"")</f>
        <v/>
      </c>
      <c r="H645" s="0" t="str">
        <f aca="false">IFERROR(__xludf.dummyfunction("""COMPUTED_VALUE"""),"")</f>
        <v/>
      </c>
      <c r="J645" s="0" t="str">
        <f aca="false">IFERROR(__xludf.dummyfunction("""COMPUTED_VALUE"""),"")</f>
        <v/>
      </c>
      <c r="L645" s="0" t="str">
        <f aca="false">IFERROR(__xludf.dummyfunction("""COMPUTED_VALUE"""),"")</f>
        <v/>
      </c>
      <c r="N645" s="6" t="e">
        <f aca="false">SUM(L645-J645)</f>
        <v>#VALUE!</v>
      </c>
      <c r="P645" s="0" t="str">
        <f aca="false">IFERROR(__xludf.dummyfunction("""COMPUTED_VALUE"""),"")</f>
        <v/>
      </c>
      <c r="R645" s="0" t="str">
        <f aca="false">IFERROR(__xludf.dummyfunction("""COMPUTED_VALUE"""),"")</f>
        <v/>
      </c>
      <c r="T645" s="6" t="e">
        <f aca="false">SUM(R645-P645)</f>
        <v>#VALUE!</v>
      </c>
      <c r="V645" s="6" t="e">
        <f aca="false">SUM(N645-T645)</f>
        <v>#VALUE!</v>
      </c>
      <c r="X645" s="7"/>
    </row>
    <row r="646" customFormat="false" ht="13.8" hidden="false" customHeight="false" outlineLevel="0" collapsed="false">
      <c r="B646" s="0" t="str">
        <f aca="false">IFERROR(__xludf.dummyfunction("""COMPUTED_VALUE"""),"")</f>
        <v/>
      </c>
      <c r="D646" s="0" t="str">
        <f aca="false">IFERROR(__xludf.dummyfunction("""COMPUTED_VALUE"""),"")</f>
        <v/>
      </c>
      <c r="F646" s="0" t="str">
        <f aca="false">IFERROR(__xludf.dummyfunction("""COMPUTED_VALUE"""),"")</f>
        <v/>
      </c>
      <c r="H646" s="0" t="str">
        <f aca="false">IFERROR(__xludf.dummyfunction("""COMPUTED_VALUE"""),"")</f>
        <v/>
      </c>
      <c r="J646" s="0" t="str">
        <f aca="false">IFERROR(__xludf.dummyfunction("""COMPUTED_VALUE"""),"")</f>
        <v/>
      </c>
      <c r="L646" s="0" t="str">
        <f aca="false">IFERROR(__xludf.dummyfunction("""COMPUTED_VALUE"""),"")</f>
        <v/>
      </c>
      <c r="N646" s="6" t="e">
        <f aca="false">SUM(L646-J646)</f>
        <v>#VALUE!</v>
      </c>
      <c r="P646" s="0" t="str">
        <f aca="false">IFERROR(__xludf.dummyfunction("""COMPUTED_VALUE"""),"")</f>
        <v/>
      </c>
      <c r="R646" s="0" t="str">
        <f aca="false">IFERROR(__xludf.dummyfunction("""COMPUTED_VALUE"""),"")</f>
        <v/>
      </c>
      <c r="T646" s="6" t="e">
        <f aca="false">SUM(R646-P646)</f>
        <v>#VALUE!</v>
      </c>
      <c r="V646" s="6" t="e">
        <f aca="false">SUM(N646-T646)</f>
        <v>#VALUE!</v>
      </c>
      <c r="X646" s="7"/>
    </row>
    <row r="647" customFormat="false" ht="13.8" hidden="false" customHeight="false" outlineLevel="0" collapsed="false">
      <c r="B647" s="0" t="str">
        <f aca="false">IFERROR(__xludf.dummyfunction("""COMPUTED_VALUE"""),"")</f>
        <v/>
      </c>
      <c r="D647" s="0" t="str">
        <f aca="false">IFERROR(__xludf.dummyfunction("""COMPUTED_VALUE"""),"")</f>
        <v/>
      </c>
      <c r="F647" s="0" t="str">
        <f aca="false">IFERROR(__xludf.dummyfunction("""COMPUTED_VALUE"""),"")</f>
        <v/>
      </c>
      <c r="H647" s="0" t="str">
        <f aca="false">IFERROR(__xludf.dummyfunction("""COMPUTED_VALUE"""),"")</f>
        <v/>
      </c>
      <c r="J647" s="0" t="str">
        <f aca="false">IFERROR(__xludf.dummyfunction("""COMPUTED_VALUE"""),"")</f>
        <v/>
      </c>
      <c r="L647" s="0" t="str">
        <f aca="false">IFERROR(__xludf.dummyfunction("""COMPUTED_VALUE"""),"")</f>
        <v/>
      </c>
      <c r="N647" s="6" t="e">
        <f aca="false">SUM(L647-J647)</f>
        <v>#VALUE!</v>
      </c>
      <c r="P647" s="0" t="str">
        <f aca="false">IFERROR(__xludf.dummyfunction("""COMPUTED_VALUE"""),"")</f>
        <v/>
      </c>
      <c r="R647" s="0" t="str">
        <f aca="false">IFERROR(__xludf.dummyfunction("""COMPUTED_VALUE"""),"")</f>
        <v/>
      </c>
      <c r="T647" s="6" t="e">
        <f aca="false">SUM(R647-P647)</f>
        <v>#VALUE!</v>
      </c>
      <c r="V647" s="6" t="e">
        <f aca="false">SUM(N647-T647)</f>
        <v>#VALUE!</v>
      </c>
      <c r="X647" s="7"/>
    </row>
    <row r="648" customFormat="false" ht="13.8" hidden="false" customHeight="false" outlineLevel="0" collapsed="false">
      <c r="B648" s="0" t="str">
        <f aca="false">IFERROR(__xludf.dummyfunction("""COMPUTED_VALUE"""),"")</f>
        <v/>
      </c>
      <c r="D648" s="0" t="str">
        <f aca="false">IFERROR(__xludf.dummyfunction("""COMPUTED_VALUE"""),"")</f>
        <v/>
      </c>
      <c r="F648" s="0" t="str">
        <f aca="false">IFERROR(__xludf.dummyfunction("""COMPUTED_VALUE"""),"")</f>
        <v/>
      </c>
      <c r="H648" s="0" t="str">
        <f aca="false">IFERROR(__xludf.dummyfunction("""COMPUTED_VALUE"""),"")</f>
        <v/>
      </c>
      <c r="J648" s="0" t="str">
        <f aca="false">IFERROR(__xludf.dummyfunction("""COMPUTED_VALUE"""),"")</f>
        <v/>
      </c>
      <c r="L648" s="0" t="str">
        <f aca="false">IFERROR(__xludf.dummyfunction("""COMPUTED_VALUE"""),"")</f>
        <v/>
      </c>
      <c r="N648" s="6" t="e">
        <f aca="false">SUM(L648-J648)</f>
        <v>#VALUE!</v>
      </c>
      <c r="P648" s="0" t="str">
        <f aca="false">IFERROR(__xludf.dummyfunction("""COMPUTED_VALUE"""),"")</f>
        <v/>
      </c>
      <c r="R648" s="0" t="str">
        <f aca="false">IFERROR(__xludf.dummyfunction("""COMPUTED_VALUE"""),"")</f>
        <v/>
      </c>
      <c r="T648" s="6" t="e">
        <f aca="false">SUM(R648-P648)</f>
        <v>#VALUE!</v>
      </c>
      <c r="V648" s="6" t="e">
        <f aca="false">SUM(N648-T648)</f>
        <v>#VALUE!</v>
      </c>
      <c r="X648" s="7"/>
    </row>
    <row r="649" customFormat="false" ht="13.8" hidden="false" customHeight="false" outlineLevel="0" collapsed="false">
      <c r="B649" s="0" t="str">
        <f aca="false">IFERROR(__xludf.dummyfunction("""COMPUTED_VALUE"""),"")</f>
        <v/>
      </c>
      <c r="D649" s="0" t="str">
        <f aca="false">IFERROR(__xludf.dummyfunction("""COMPUTED_VALUE"""),"")</f>
        <v/>
      </c>
      <c r="F649" s="0" t="str">
        <f aca="false">IFERROR(__xludf.dummyfunction("""COMPUTED_VALUE"""),"")</f>
        <v/>
      </c>
      <c r="H649" s="0" t="str">
        <f aca="false">IFERROR(__xludf.dummyfunction("""COMPUTED_VALUE"""),"")</f>
        <v/>
      </c>
      <c r="J649" s="0" t="str">
        <f aca="false">IFERROR(__xludf.dummyfunction("""COMPUTED_VALUE"""),"")</f>
        <v/>
      </c>
      <c r="L649" s="0" t="str">
        <f aca="false">IFERROR(__xludf.dummyfunction("""COMPUTED_VALUE"""),"")</f>
        <v/>
      </c>
      <c r="N649" s="6" t="e">
        <f aca="false">SUM(L649-J649)</f>
        <v>#VALUE!</v>
      </c>
      <c r="P649" s="0" t="str">
        <f aca="false">IFERROR(__xludf.dummyfunction("""COMPUTED_VALUE"""),"")</f>
        <v/>
      </c>
      <c r="R649" s="0" t="str">
        <f aca="false">IFERROR(__xludf.dummyfunction("""COMPUTED_VALUE"""),"")</f>
        <v/>
      </c>
      <c r="T649" s="6" t="e">
        <f aca="false">SUM(R649-P649)</f>
        <v>#VALUE!</v>
      </c>
      <c r="V649" s="6" t="e">
        <f aca="false">SUM(N649-T649)</f>
        <v>#VALUE!</v>
      </c>
      <c r="X649" s="7"/>
    </row>
    <row r="650" customFormat="false" ht="13.8" hidden="false" customHeight="false" outlineLevel="0" collapsed="false">
      <c r="B650" s="0" t="str">
        <f aca="false">IFERROR(__xludf.dummyfunction("""COMPUTED_VALUE"""),"")</f>
        <v/>
      </c>
      <c r="D650" s="0" t="str">
        <f aca="false">IFERROR(__xludf.dummyfunction("""COMPUTED_VALUE"""),"")</f>
        <v/>
      </c>
      <c r="F650" s="0" t="str">
        <f aca="false">IFERROR(__xludf.dummyfunction("""COMPUTED_VALUE"""),"")</f>
        <v/>
      </c>
      <c r="H650" s="0" t="str">
        <f aca="false">IFERROR(__xludf.dummyfunction("""COMPUTED_VALUE"""),"")</f>
        <v/>
      </c>
      <c r="J650" s="0" t="str">
        <f aca="false">IFERROR(__xludf.dummyfunction("""COMPUTED_VALUE"""),"")</f>
        <v/>
      </c>
      <c r="L650" s="0" t="str">
        <f aca="false">IFERROR(__xludf.dummyfunction("""COMPUTED_VALUE"""),"")</f>
        <v/>
      </c>
      <c r="N650" s="6" t="e">
        <f aca="false">SUM(L650-J650)</f>
        <v>#VALUE!</v>
      </c>
      <c r="P650" s="0" t="str">
        <f aca="false">IFERROR(__xludf.dummyfunction("""COMPUTED_VALUE"""),"")</f>
        <v/>
      </c>
      <c r="R650" s="0" t="str">
        <f aca="false">IFERROR(__xludf.dummyfunction("""COMPUTED_VALUE"""),"")</f>
        <v/>
      </c>
      <c r="T650" s="6" t="e">
        <f aca="false">SUM(R650-P650)</f>
        <v>#VALUE!</v>
      </c>
      <c r="V650" s="6" t="e">
        <f aca="false">SUM(N650-T650)</f>
        <v>#VALUE!</v>
      </c>
      <c r="X650" s="7"/>
    </row>
    <row r="651" customFormat="false" ht="13.8" hidden="false" customHeight="false" outlineLevel="0" collapsed="false">
      <c r="B651" s="0" t="str">
        <f aca="false">IFERROR(__xludf.dummyfunction("""COMPUTED_VALUE"""),"")</f>
        <v/>
      </c>
      <c r="D651" s="0" t="str">
        <f aca="false">IFERROR(__xludf.dummyfunction("""COMPUTED_VALUE"""),"")</f>
        <v/>
      </c>
      <c r="F651" s="0" t="str">
        <f aca="false">IFERROR(__xludf.dummyfunction("""COMPUTED_VALUE"""),"")</f>
        <v/>
      </c>
      <c r="H651" s="0" t="str">
        <f aca="false">IFERROR(__xludf.dummyfunction("""COMPUTED_VALUE"""),"")</f>
        <v/>
      </c>
      <c r="J651" s="0" t="str">
        <f aca="false">IFERROR(__xludf.dummyfunction("""COMPUTED_VALUE"""),"")</f>
        <v/>
      </c>
      <c r="L651" s="0" t="str">
        <f aca="false">IFERROR(__xludf.dummyfunction("""COMPUTED_VALUE"""),"")</f>
        <v/>
      </c>
      <c r="N651" s="6" t="e">
        <f aca="false">SUM(L651-J651)</f>
        <v>#VALUE!</v>
      </c>
      <c r="P651" s="0" t="str">
        <f aca="false">IFERROR(__xludf.dummyfunction("""COMPUTED_VALUE"""),"")</f>
        <v/>
      </c>
      <c r="R651" s="0" t="str">
        <f aca="false">IFERROR(__xludf.dummyfunction("""COMPUTED_VALUE"""),"")</f>
        <v/>
      </c>
      <c r="T651" s="6" t="e">
        <f aca="false">SUM(R651-P651)</f>
        <v>#VALUE!</v>
      </c>
      <c r="V651" s="6" t="e">
        <f aca="false">SUM(N651-T651)</f>
        <v>#VALUE!</v>
      </c>
      <c r="X651" s="7"/>
    </row>
    <row r="652" customFormat="false" ht="13.8" hidden="false" customHeight="false" outlineLevel="0" collapsed="false">
      <c r="B652" s="0" t="str">
        <f aca="false">IFERROR(__xludf.dummyfunction("""COMPUTED_VALUE"""),"")</f>
        <v/>
      </c>
      <c r="D652" s="0" t="str">
        <f aca="false">IFERROR(__xludf.dummyfunction("""COMPUTED_VALUE"""),"")</f>
        <v/>
      </c>
      <c r="F652" s="0" t="str">
        <f aca="false">IFERROR(__xludf.dummyfunction("""COMPUTED_VALUE"""),"")</f>
        <v/>
      </c>
      <c r="H652" s="0" t="str">
        <f aca="false">IFERROR(__xludf.dummyfunction("""COMPUTED_VALUE"""),"")</f>
        <v/>
      </c>
      <c r="J652" s="0" t="str">
        <f aca="false">IFERROR(__xludf.dummyfunction("""COMPUTED_VALUE"""),"")</f>
        <v/>
      </c>
      <c r="L652" s="0" t="str">
        <f aca="false">IFERROR(__xludf.dummyfunction("""COMPUTED_VALUE"""),"")</f>
        <v/>
      </c>
      <c r="N652" s="6" t="e">
        <f aca="false">SUM(L652-J652)</f>
        <v>#VALUE!</v>
      </c>
      <c r="P652" s="0" t="str">
        <f aca="false">IFERROR(__xludf.dummyfunction("""COMPUTED_VALUE"""),"")</f>
        <v/>
      </c>
      <c r="R652" s="0" t="str">
        <f aca="false">IFERROR(__xludf.dummyfunction("""COMPUTED_VALUE"""),"")</f>
        <v/>
      </c>
      <c r="T652" s="6" t="e">
        <f aca="false">SUM(R652-P652)</f>
        <v>#VALUE!</v>
      </c>
      <c r="V652" s="6" t="e">
        <f aca="false">SUM(N652-T652)</f>
        <v>#VALUE!</v>
      </c>
      <c r="X652" s="7"/>
    </row>
    <row r="653" customFormat="false" ht="13.8" hidden="false" customHeight="false" outlineLevel="0" collapsed="false">
      <c r="B653" s="0" t="str">
        <f aca="false">IFERROR(__xludf.dummyfunction("""COMPUTED_VALUE"""),"")</f>
        <v/>
      </c>
      <c r="D653" s="0" t="str">
        <f aca="false">IFERROR(__xludf.dummyfunction("""COMPUTED_VALUE"""),"")</f>
        <v/>
      </c>
      <c r="F653" s="0" t="str">
        <f aca="false">IFERROR(__xludf.dummyfunction("""COMPUTED_VALUE"""),"")</f>
        <v/>
      </c>
      <c r="H653" s="0" t="str">
        <f aca="false">IFERROR(__xludf.dummyfunction("""COMPUTED_VALUE"""),"")</f>
        <v/>
      </c>
      <c r="J653" s="0" t="str">
        <f aca="false">IFERROR(__xludf.dummyfunction("""COMPUTED_VALUE"""),"")</f>
        <v/>
      </c>
      <c r="L653" s="0" t="str">
        <f aca="false">IFERROR(__xludf.dummyfunction("""COMPUTED_VALUE"""),"")</f>
        <v/>
      </c>
      <c r="N653" s="6" t="e">
        <f aca="false">SUM(L653-J653)</f>
        <v>#VALUE!</v>
      </c>
      <c r="P653" s="0" t="str">
        <f aca="false">IFERROR(__xludf.dummyfunction("""COMPUTED_VALUE"""),"")</f>
        <v/>
      </c>
      <c r="R653" s="0" t="str">
        <f aca="false">IFERROR(__xludf.dummyfunction("""COMPUTED_VALUE"""),"")</f>
        <v/>
      </c>
      <c r="T653" s="6" t="e">
        <f aca="false">SUM(R653-P653)</f>
        <v>#VALUE!</v>
      </c>
      <c r="V653" s="6" t="e">
        <f aca="false">SUM(N653-T653)</f>
        <v>#VALUE!</v>
      </c>
      <c r="X653" s="7"/>
    </row>
    <row r="654" customFormat="false" ht="13.8" hidden="false" customHeight="false" outlineLevel="0" collapsed="false">
      <c r="B654" s="0" t="str">
        <f aca="false">IFERROR(__xludf.dummyfunction("""COMPUTED_VALUE"""),"")</f>
        <v/>
      </c>
      <c r="D654" s="0" t="str">
        <f aca="false">IFERROR(__xludf.dummyfunction("""COMPUTED_VALUE"""),"")</f>
        <v/>
      </c>
      <c r="F654" s="0" t="str">
        <f aca="false">IFERROR(__xludf.dummyfunction("""COMPUTED_VALUE"""),"")</f>
        <v/>
      </c>
      <c r="H654" s="0" t="str">
        <f aca="false">IFERROR(__xludf.dummyfunction("""COMPUTED_VALUE"""),"")</f>
        <v/>
      </c>
      <c r="J654" s="0" t="str">
        <f aca="false">IFERROR(__xludf.dummyfunction("""COMPUTED_VALUE"""),"")</f>
        <v/>
      </c>
      <c r="L654" s="0" t="str">
        <f aca="false">IFERROR(__xludf.dummyfunction("""COMPUTED_VALUE"""),"")</f>
        <v/>
      </c>
      <c r="N654" s="6" t="e">
        <f aca="false">SUM(L654-J654)</f>
        <v>#VALUE!</v>
      </c>
      <c r="P654" s="0" t="str">
        <f aca="false">IFERROR(__xludf.dummyfunction("""COMPUTED_VALUE"""),"")</f>
        <v/>
      </c>
      <c r="R654" s="0" t="str">
        <f aca="false">IFERROR(__xludf.dummyfunction("""COMPUTED_VALUE"""),"")</f>
        <v/>
      </c>
      <c r="T654" s="6" t="e">
        <f aca="false">SUM(R654-P654)</f>
        <v>#VALUE!</v>
      </c>
      <c r="V654" s="6" t="e">
        <f aca="false">SUM(N654-T654)</f>
        <v>#VALUE!</v>
      </c>
      <c r="X654" s="7"/>
    </row>
    <row r="655" customFormat="false" ht="13.8" hidden="false" customHeight="false" outlineLevel="0" collapsed="false">
      <c r="B655" s="0" t="str">
        <f aca="false">IFERROR(__xludf.dummyfunction("""COMPUTED_VALUE"""),"")</f>
        <v/>
      </c>
      <c r="D655" s="0" t="str">
        <f aca="false">IFERROR(__xludf.dummyfunction("""COMPUTED_VALUE"""),"")</f>
        <v/>
      </c>
      <c r="F655" s="0" t="str">
        <f aca="false">IFERROR(__xludf.dummyfunction("""COMPUTED_VALUE"""),"")</f>
        <v/>
      </c>
      <c r="H655" s="0" t="str">
        <f aca="false">IFERROR(__xludf.dummyfunction("""COMPUTED_VALUE"""),"")</f>
        <v/>
      </c>
      <c r="J655" s="0" t="str">
        <f aca="false">IFERROR(__xludf.dummyfunction("""COMPUTED_VALUE"""),"")</f>
        <v/>
      </c>
      <c r="L655" s="0" t="str">
        <f aca="false">IFERROR(__xludf.dummyfunction("""COMPUTED_VALUE"""),"")</f>
        <v/>
      </c>
      <c r="N655" s="6" t="e">
        <f aca="false">SUM(L655-J655)</f>
        <v>#VALUE!</v>
      </c>
      <c r="P655" s="0" t="str">
        <f aca="false">IFERROR(__xludf.dummyfunction("""COMPUTED_VALUE"""),"")</f>
        <v/>
      </c>
      <c r="R655" s="0" t="str">
        <f aca="false">IFERROR(__xludf.dummyfunction("""COMPUTED_VALUE"""),"")</f>
        <v/>
      </c>
      <c r="T655" s="6" t="e">
        <f aca="false">SUM(R655-P655)</f>
        <v>#VALUE!</v>
      </c>
      <c r="V655" s="6" t="e">
        <f aca="false">SUM(N655-T655)</f>
        <v>#VALUE!</v>
      </c>
      <c r="X655" s="7"/>
    </row>
    <row r="656" customFormat="false" ht="13.8" hidden="false" customHeight="false" outlineLevel="0" collapsed="false">
      <c r="B656" s="0" t="str">
        <f aca="false">IFERROR(__xludf.dummyfunction("""COMPUTED_VALUE"""),"")</f>
        <v/>
      </c>
      <c r="D656" s="0" t="str">
        <f aca="false">IFERROR(__xludf.dummyfunction("""COMPUTED_VALUE"""),"")</f>
        <v/>
      </c>
      <c r="F656" s="0" t="str">
        <f aca="false">IFERROR(__xludf.dummyfunction("""COMPUTED_VALUE"""),"")</f>
        <v/>
      </c>
      <c r="H656" s="0" t="str">
        <f aca="false">IFERROR(__xludf.dummyfunction("""COMPUTED_VALUE"""),"")</f>
        <v/>
      </c>
      <c r="J656" s="0" t="str">
        <f aca="false">IFERROR(__xludf.dummyfunction("""COMPUTED_VALUE"""),"")</f>
        <v/>
      </c>
      <c r="L656" s="0" t="str">
        <f aca="false">IFERROR(__xludf.dummyfunction("""COMPUTED_VALUE"""),"")</f>
        <v/>
      </c>
      <c r="N656" s="6" t="e">
        <f aca="false">SUM(L656-J656)</f>
        <v>#VALUE!</v>
      </c>
      <c r="P656" s="0" t="str">
        <f aca="false">IFERROR(__xludf.dummyfunction("""COMPUTED_VALUE"""),"")</f>
        <v/>
      </c>
      <c r="R656" s="0" t="str">
        <f aca="false">IFERROR(__xludf.dummyfunction("""COMPUTED_VALUE"""),"")</f>
        <v/>
      </c>
      <c r="T656" s="6" t="e">
        <f aca="false">SUM(R656-P656)</f>
        <v>#VALUE!</v>
      </c>
      <c r="V656" s="6" t="e">
        <f aca="false">SUM(N656-T656)</f>
        <v>#VALUE!</v>
      </c>
      <c r="X656" s="7"/>
    </row>
    <row r="657" customFormat="false" ht="13.8" hidden="false" customHeight="false" outlineLevel="0" collapsed="false">
      <c r="B657" s="0" t="str">
        <f aca="false">IFERROR(__xludf.dummyfunction("""COMPUTED_VALUE"""),"")</f>
        <v/>
      </c>
      <c r="D657" s="0" t="str">
        <f aca="false">IFERROR(__xludf.dummyfunction("""COMPUTED_VALUE"""),"")</f>
        <v/>
      </c>
      <c r="F657" s="0" t="str">
        <f aca="false">IFERROR(__xludf.dummyfunction("""COMPUTED_VALUE"""),"")</f>
        <v/>
      </c>
      <c r="H657" s="0" t="str">
        <f aca="false">IFERROR(__xludf.dummyfunction("""COMPUTED_VALUE"""),"")</f>
        <v/>
      </c>
      <c r="J657" s="0" t="str">
        <f aca="false">IFERROR(__xludf.dummyfunction("""COMPUTED_VALUE"""),"")</f>
        <v/>
      </c>
      <c r="L657" s="0" t="str">
        <f aca="false">IFERROR(__xludf.dummyfunction("""COMPUTED_VALUE"""),"")</f>
        <v/>
      </c>
      <c r="N657" s="6" t="e">
        <f aca="false">SUM(L657-J657)</f>
        <v>#VALUE!</v>
      </c>
      <c r="P657" s="0" t="str">
        <f aca="false">IFERROR(__xludf.dummyfunction("""COMPUTED_VALUE"""),"")</f>
        <v/>
      </c>
      <c r="R657" s="0" t="str">
        <f aca="false">IFERROR(__xludf.dummyfunction("""COMPUTED_VALUE"""),"")</f>
        <v/>
      </c>
      <c r="T657" s="6" t="e">
        <f aca="false">SUM(R657-P657)</f>
        <v>#VALUE!</v>
      </c>
      <c r="V657" s="6" t="e">
        <f aca="false">SUM(N657-T657)</f>
        <v>#VALUE!</v>
      </c>
      <c r="X657" s="7"/>
    </row>
    <row r="658" customFormat="false" ht="13.8" hidden="false" customHeight="false" outlineLevel="0" collapsed="false">
      <c r="B658" s="0" t="str">
        <f aca="false">IFERROR(__xludf.dummyfunction("""COMPUTED_VALUE"""),"")</f>
        <v/>
      </c>
      <c r="D658" s="0" t="str">
        <f aca="false">IFERROR(__xludf.dummyfunction("""COMPUTED_VALUE"""),"")</f>
        <v/>
      </c>
      <c r="F658" s="0" t="str">
        <f aca="false">IFERROR(__xludf.dummyfunction("""COMPUTED_VALUE"""),"")</f>
        <v/>
      </c>
      <c r="H658" s="0" t="str">
        <f aca="false">IFERROR(__xludf.dummyfunction("""COMPUTED_VALUE"""),"")</f>
        <v/>
      </c>
      <c r="J658" s="0" t="str">
        <f aca="false">IFERROR(__xludf.dummyfunction("""COMPUTED_VALUE"""),"")</f>
        <v/>
      </c>
      <c r="L658" s="0" t="str">
        <f aca="false">IFERROR(__xludf.dummyfunction("""COMPUTED_VALUE"""),"")</f>
        <v/>
      </c>
      <c r="N658" s="6" t="e">
        <f aca="false">SUM(L658-J658)</f>
        <v>#VALUE!</v>
      </c>
      <c r="P658" s="0" t="str">
        <f aca="false">IFERROR(__xludf.dummyfunction("""COMPUTED_VALUE"""),"")</f>
        <v/>
      </c>
      <c r="R658" s="0" t="str">
        <f aca="false">IFERROR(__xludf.dummyfunction("""COMPUTED_VALUE"""),"")</f>
        <v/>
      </c>
      <c r="T658" s="6" t="e">
        <f aca="false">SUM(R658-P658)</f>
        <v>#VALUE!</v>
      </c>
      <c r="V658" s="6" t="e">
        <f aca="false">SUM(N658-T658)</f>
        <v>#VALUE!</v>
      </c>
      <c r="X658" s="7"/>
    </row>
    <row r="659" customFormat="false" ht="13.8" hidden="false" customHeight="false" outlineLevel="0" collapsed="false">
      <c r="B659" s="0" t="str">
        <f aca="false">IFERROR(__xludf.dummyfunction("""COMPUTED_VALUE"""),"")</f>
        <v/>
      </c>
      <c r="D659" s="0" t="str">
        <f aca="false">IFERROR(__xludf.dummyfunction("""COMPUTED_VALUE"""),"")</f>
        <v/>
      </c>
      <c r="F659" s="0" t="str">
        <f aca="false">IFERROR(__xludf.dummyfunction("""COMPUTED_VALUE"""),"")</f>
        <v/>
      </c>
      <c r="H659" s="0" t="str">
        <f aca="false">IFERROR(__xludf.dummyfunction("""COMPUTED_VALUE"""),"")</f>
        <v/>
      </c>
      <c r="J659" s="0" t="str">
        <f aca="false">IFERROR(__xludf.dummyfunction("""COMPUTED_VALUE"""),"")</f>
        <v/>
      </c>
      <c r="L659" s="0" t="str">
        <f aca="false">IFERROR(__xludf.dummyfunction("""COMPUTED_VALUE"""),"")</f>
        <v/>
      </c>
      <c r="N659" s="6" t="e">
        <f aca="false">SUM(L659-J659)</f>
        <v>#VALUE!</v>
      </c>
      <c r="P659" s="0" t="str">
        <f aca="false">IFERROR(__xludf.dummyfunction("""COMPUTED_VALUE"""),"")</f>
        <v/>
      </c>
      <c r="R659" s="0" t="str">
        <f aca="false">IFERROR(__xludf.dummyfunction("""COMPUTED_VALUE"""),"")</f>
        <v/>
      </c>
      <c r="T659" s="6" t="e">
        <f aca="false">SUM(R659-P659)</f>
        <v>#VALUE!</v>
      </c>
      <c r="V659" s="6" t="e">
        <f aca="false">SUM(N659-T659)</f>
        <v>#VALUE!</v>
      </c>
      <c r="X659" s="7"/>
    </row>
    <row r="660" customFormat="false" ht="13.8" hidden="false" customHeight="false" outlineLevel="0" collapsed="false">
      <c r="B660" s="0" t="str">
        <f aca="false">IFERROR(__xludf.dummyfunction("""COMPUTED_VALUE"""),"")</f>
        <v/>
      </c>
      <c r="D660" s="0" t="str">
        <f aca="false">IFERROR(__xludf.dummyfunction("""COMPUTED_VALUE"""),"")</f>
        <v/>
      </c>
      <c r="F660" s="0" t="str">
        <f aca="false">IFERROR(__xludf.dummyfunction("""COMPUTED_VALUE"""),"")</f>
        <v/>
      </c>
      <c r="H660" s="0" t="str">
        <f aca="false">IFERROR(__xludf.dummyfunction("""COMPUTED_VALUE"""),"")</f>
        <v/>
      </c>
      <c r="J660" s="0" t="str">
        <f aca="false">IFERROR(__xludf.dummyfunction("""COMPUTED_VALUE"""),"")</f>
        <v/>
      </c>
      <c r="L660" s="0" t="str">
        <f aca="false">IFERROR(__xludf.dummyfunction("""COMPUTED_VALUE"""),"")</f>
        <v/>
      </c>
      <c r="N660" s="6" t="e">
        <f aca="false">SUM(L660-J660)</f>
        <v>#VALUE!</v>
      </c>
      <c r="P660" s="0" t="str">
        <f aca="false">IFERROR(__xludf.dummyfunction("""COMPUTED_VALUE"""),"")</f>
        <v/>
      </c>
      <c r="R660" s="0" t="str">
        <f aca="false">IFERROR(__xludf.dummyfunction("""COMPUTED_VALUE"""),"")</f>
        <v/>
      </c>
      <c r="T660" s="6" t="e">
        <f aca="false">SUM(R660-P660)</f>
        <v>#VALUE!</v>
      </c>
      <c r="V660" s="6" t="e">
        <f aca="false">SUM(N660-T660)</f>
        <v>#VALUE!</v>
      </c>
      <c r="X660" s="7"/>
    </row>
    <row r="661" customFormat="false" ht="13.8" hidden="false" customHeight="false" outlineLevel="0" collapsed="false">
      <c r="B661" s="0" t="str">
        <f aca="false">IFERROR(__xludf.dummyfunction("""COMPUTED_VALUE"""),"")</f>
        <v/>
      </c>
      <c r="D661" s="0" t="str">
        <f aca="false">IFERROR(__xludf.dummyfunction("""COMPUTED_VALUE"""),"")</f>
        <v/>
      </c>
      <c r="F661" s="0" t="str">
        <f aca="false">IFERROR(__xludf.dummyfunction("""COMPUTED_VALUE"""),"")</f>
        <v/>
      </c>
      <c r="H661" s="0" t="str">
        <f aca="false">IFERROR(__xludf.dummyfunction("""COMPUTED_VALUE"""),"")</f>
        <v/>
      </c>
      <c r="J661" s="0" t="str">
        <f aca="false">IFERROR(__xludf.dummyfunction("""COMPUTED_VALUE"""),"")</f>
        <v/>
      </c>
      <c r="L661" s="0" t="str">
        <f aca="false">IFERROR(__xludf.dummyfunction("""COMPUTED_VALUE"""),"")</f>
        <v/>
      </c>
      <c r="N661" s="6" t="e">
        <f aca="false">SUM(L661-J661)</f>
        <v>#VALUE!</v>
      </c>
      <c r="P661" s="0" t="str">
        <f aca="false">IFERROR(__xludf.dummyfunction("""COMPUTED_VALUE"""),"")</f>
        <v/>
      </c>
      <c r="R661" s="0" t="str">
        <f aca="false">IFERROR(__xludf.dummyfunction("""COMPUTED_VALUE"""),"")</f>
        <v/>
      </c>
      <c r="T661" s="6" t="e">
        <f aca="false">SUM(R661-P661)</f>
        <v>#VALUE!</v>
      </c>
      <c r="V661" s="6" t="e">
        <f aca="false">SUM(N661-T661)</f>
        <v>#VALUE!</v>
      </c>
      <c r="X661" s="7"/>
    </row>
    <row r="662" customFormat="false" ht="13.8" hidden="false" customHeight="false" outlineLevel="0" collapsed="false">
      <c r="B662" s="0" t="str">
        <f aca="false">IFERROR(__xludf.dummyfunction("""COMPUTED_VALUE"""),"")</f>
        <v/>
      </c>
      <c r="D662" s="0" t="str">
        <f aca="false">IFERROR(__xludf.dummyfunction("""COMPUTED_VALUE"""),"")</f>
        <v/>
      </c>
      <c r="F662" s="0" t="str">
        <f aca="false">IFERROR(__xludf.dummyfunction("""COMPUTED_VALUE"""),"")</f>
        <v/>
      </c>
      <c r="H662" s="0" t="str">
        <f aca="false">IFERROR(__xludf.dummyfunction("""COMPUTED_VALUE"""),"")</f>
        <v/>
      </c>
      <c r="J662" s="0" t="str">
        <f aca="false">IFERROR(__xludf.dummyfunction("""COMPUTED_VALUE"""),"")</f>
        <v/>
      </c>
      <c r="L662" s="0" t="str">
        <f aca="false">IFERROR(__xludf.dummyfunction("""COMPUTED_VALUE"""),"")</f>
        <v/>
      </c>
      <c r="N662" s="6" t="e">
        <f aca="false">SUM(L662-J662)</f>
        <v>#VALUE!</v>
      </c>
      <c r="P662" s="0" t="str">
        <f aca="false">IFERROR(__xludf.dummyfunction("""COMPUTED_VALUE"""),"")</f>
        <v/>
      </c>
      <c r="R662" s="0" t="str">
        <f aca="false">IFERROR(__xludf.dummyfunction("""COMPUTED_VALUE"""),"")</f>
        <v/>
      </c>
      <c r="T662" s="6" t="e">
        <f aca="false">SUM(R662-P662)</f>
        <v>#VALUE!</v>
      </c>
      <c r="V662" s="6" t="e">
        <f aca="false">SUM(N662-T662)</f>
        <v>#VALUE!</v>
      </c>
      <c r="X662" s="7"/>
    </row>
    <row r="663" customFormat="false" ht="13.8" hidden="false" customHeight="false" outlineLevel="0" collapsed="false">
      <c r="B663" s="0" t="str">
        <f aca="false">IFERROR(__xludf.dummyfunction("""COMPUTED_VALUE"""),"")</f>
        <v/>
      </c>
      <c r="D663" s="0" t="str">
        <f aca="false">IFERROR(__xludf.dummyfunction("""COMPUTED_VALUE"""),"")</f>
        <v/>
      </c>
      <c r="F663" s="0" t="str">
        <f aca="false">IFERROR(__xludf.dummyfunction("""COMPUTED_VALUE"""),"")</f>
        <v/>
      </c>
      <c r="H663" s="0" t="str">
        <f aca="false">IFERROR(__xludf.dummyfunction("""COMPUTED_VALUE"""),"")</f>
        <v/>
      </c>
      <c r="J663" s="0" t="str">
        <f aca="false">IFERROR(__xludf.dummyfunction("""COMPUTED_VALUE"""),"")</f>
        <v/>
      </c>
      <c r="L663" s="0" t="str">
        <f aca="false">IFERROR(__xludf.dummyfunction("""COMPUTED_VALUE"""),"")</f>
        <v/>
      </c>
      <c r="N663" s="6" t="e">
        <f aca="false">SUM(L663-J663)</f>
        <v>#VALUE!</v>
      </c>
      <c r="P663" s="0" t="str">
        <f aca="false">IFERROR(__xludf.dummyfunction("""COMPUTED_VALUE"""),"")</f>
        <v/>
      </c>
      <c r="R663" s="0" t="str">
        <f aca="false">IFERROR(__xludf.dummyfunction("""COMPUTED_VALUE"""),"")</f>
        <v/>
      </c>
      <c r="T663" s="6" t="e">
        <f aca="false">SUM(R663-P663)</f>
        <v>#VALUE!</v>
      </c>
      <c r="V663" s="6" t="e">
        <f aca="false">SUM(N663-T663)</f>
        <v>#VALUE!</v>
      </c>
      <c r="X663" s="7"/>
    </row>
    <row r="664" customFormat="false" ht="13.8" hidden="false" customHeight="false" outlineLevel="0" collapsed="false">
      <c r="B664" s="0" t="str">
        <f aca="false">IFERROR(__xludf.dummyfunction("""COMPUTED_VALUE"""),"")</f>
        <v/>
      </c>
      <c r="D664" s="0" t="str">
        <f aca="false">IFERROR(__xludf.dummyfunction("""COMPUTED_VALUE"""),"")</f>
        <v/>
      </c>
      <c r="F664" s="0" t="str">
        <f aca="false">IFERROR(__xludf.dummyfunction("""COMPUTED_VALUE"""),"")</f>
        <v/>
      </c>
      <c r="H664" s="0" t="str">
        <f aca="false">IFERROR(__xludf.dummyfunction("""COMPUTED_VALUE"""),"")</f>
        <v/>
      </c>
      <c r="J664" s="0" t="str">
        <f aca="false">IFERROR(__xludf.dummyfunction("""COMPUTED_VALUE"""),"")</f>
        <v/>
      </c>
      <c r="L664" s="0" t="str">
        <f aca="false">IFERROR(__xludf.dummyfunction("""COMPUTED_VALUE"""),"")</f>
        <v/>
      </c>
      <c r="N664" s="6" t="e">
        <f aca="false">SUM(L664-J664)</f>
        <v>#VALUE!</v>
      </c>
      <c r="P664" s="0" t="str">
        <f aca="false">IFERROR(__xludf.dummyfunction("""COMPUTED_VALUE"""),"")</f>
        <v/>
      </c>
      <c r="R664" s="0" t="str">
        <f aca="false">IFERROR(__xludf.dummyfunction("""COMPUTED_VALUE"""),"")</f>
        <v/>
      </c>
      <c r="T664" s="6" t="e">
        <f aca="false">SUM(R664-P664)</f>
        <v>#VALUE!</v>
      </c>
      <c r="V664" s="6" t="e">
        <f aca="false">SUM(N664-T664)</f>
        <v>#VALUE!</v>
      </c>
      <c r="X664" s="7"/>
    </row>
    <row r="665" customFormat="false" ht="13.8" hidden="false" customHeight="false" outlineLevel="0" collapsed="false">
      <c r="B665" s="0" t="str">
        <f aca="false">IFERROR(__xludf.dummyfunction("""COMPUTED_VALUE"""),"")</f>
        <v/>
      </c>
      <c r="D665" s="0" t="str">
        <f aca="false">IFERROR(__xludf.dummyfunction("""COMPUTED_VALUE"""),"")</f>
        <v/>
      </c>
      <c r="F665" s="0" t="str">
        <f aca="false">IFERROR(__xludf.dummyfunction("""COMPUTED_VALUE"""),"")</f>
        <v/>
      </c>
      <c r="H665" s="0" t="str">
        <f aca="false">IFERROR(__xludf.dummyfunction("""COMPUTED_VALUE"""),"")</f>
        <v/>
      </c>
      <c r="J665" s="0" t="str">
        <f aca="false">IFERROR(__xludf.dummyfunction("""COMPUTED_VALUE"""),"")</f>
        <v/>
      </c>
      <c r="L665" s="0" t="str">
        <f aca="false">IFERROR(__xludf.dummyfunction("""COMPUTED_VALUE"""),"")</f>
        <v/>
      </c>
      <c r="N665" s="6" t="e">
        <f aca="false">SUM(L665-J665)</f>
        <v>#VALUE!</v>
      </c>
      <c r="P665" s="0" t="str">
        <f aca="false">IFERROR(__xludf.dummyfunction("""COMPUTED_VALUE"""),"")</f>
        <v/>
      </c>
      <c r="R665" s="0" t="str">
        <f aca="false">IFERROR(__xludf.dummyfunction("""COMPUTED_VALUE"""),"")</f>
        <v/>
      </c>
      <c r="T665" s="6" t="e">
        <f aca="false">SUM(R665-P665)</f>
        <v>#VALUE!</v>
      </c>
      <c r="V665" s="6" t="e">
        <f aca="false">SUM(N665-T665)</f>
        <v>#VALUE!</v>
      </c>
      <c r="X665" s="7"/>
    </row>
    <row r="666" customFormat="false" ht="13.8" hidden="false" customHeight="false" outlineLevel="0" collapsed="false">
      <c r="B666" s="0" t="str">
        <f aca="false">IFERROR(__xludf.dummyfunction("""COMPUTED_VALUE"""),"")</f>
        <v/>
      </c>
      <c r="D666" s="0" t="str">
        <f aca="false">IFERROR(__xludf.dummyfunction("""COMPUTED_VALUE"""),"")</f>
        <v/>
      </c>
      <c r="F666" s="0" t="str">
        <f aca="false">IFERROR(__xludf.dummyfunction("""COMPUTED_VALUE"""),"")</f>
        <v/>
      </c>
      <c r="H666" s="0" t="str">
        <f aca="false">IFERROR(__xludf.dummyfunction("""COMPUTED_VALUE"""),"")</f>
        <v/>
      </c>
      <c r="J666" s="0" t="str">
        <f aca="false">IFERROR(__xludf.dummyfunction("""COMPUTED_VALUE"""),"")</f>
        <v/>
      </c>
      <c r="L666" s="0" t="str">
        <f aca="false">IFERROR(__xludf.dummyfunction("""COMPUTED_VALUE"""),"")</f>
        <v/>
      </c>
      <c r="N666" s="6" t="e">
        <f aca="false">SUM(L666-J666)</f>
        <v>#VALUE!</v>
      </c>
      <c r="P666" s="0" t="str">
        <f aca="false">IFERROR(__xludf.dummyfunction("""COMPUTED_VALUE"""),"")</f>
        <v/>
      </c>
      <c r="R666" s="0" t="str">
        <f aca="false">IFERROR(__xludf.dummyfunction("""COMPUTED_VALUE"""),"")</f>
        <v/>
      </c>
      <c r="T666" s="6" t="e">
        <f aca="false">SUM(R666-P666)</f>
        <v>#VALUE!</v>
      </c>
      <c r="V666" s="6" t="e">
        <f aca="false">SUM(N666-T666)</f>
        <v>#VALUE!</v>
      </c>
      <c r="X666" s="7"/>
    </row>
    <row r="667" customFormat="false" ht="13.8" hidden="false" customHeight="false" outlineLevel="0" collapsed="false">
      <c r="B667" s="0" t="str">
        <f aca="false">IFERROR(__xludf.dummyfunction("""COMPUTED_VALUE"""),"")</f>
        <v/>
      </c>
      <c r="D667" s="0" t="str">
        <f aca="false">IFERROR(__xludf.dummyfunction("""COMPUTED_VALUE"""),"")</f>
        <v/>
      </c>
      <c r="F667" s="0" t="str">
        <f aca="false">IFERROR(__xludf.dummyfunction("""COMPUTED_VALUE"""),"")</f>
        <v/>
      </c>
      <c r="H667" s="0" t="str">
        <f aca="false">IFERROR(__xludf.dummyfunction("""COMPUTED_VALUE"""),"")</f>
        <v/>
      </c>
      <c r="J667" s="0" t="str">
        <f aca="false">IFERROR(__xludf.dummyfunction("""COMPUTED_VALUE"""),"")</f>
        <v/>
      </c>
      <c r="L667" s="0" t="str">
        <f aca="false">IFERROR(__xludf.dummyfunction("""COMPUTED_VALUE"""),"")</f>
        <v/>
      </c>
      <c r="N667" s="6" t="e">
        <f aca="false">SUM(L667-J667)</f>
        <v>#VALUE!</v>
      </c>
      <c r="P667" s="0" t="str">
        <f aca="false">IFERROR(__xludf.dummyfunction("""COMPUTED_VALUE"""),"")</f>
        <v/>
      </c>
      <c r="R667" s="0" t="str">
        <f aca="false">IFERROR(__xludf.dummyfunction("""COMPUTED_VALUE"""),"")</f>
        <v/>
      </c>
      <c r="T667" s="6" t="e">
        <f aca="false">SUM(R667-P667)</f>
        <v>#VALUE!</v>
      </c>
      <c r="V667" s="6" t="e">
        <f aca="false">SUM(N667-T667)</f>
        <v>#VALUE!</v>
      </c>
      <c r="X667" s="7"/>
    </row>
    <row r="668" customFormat="false" ht="13.8" hidden="false" customHeight="false" outlineLevel="0" collapsed="false">
      <c r="B668" s="0" t="str">
        <f aca="false">IFERROR(__xludf.dummyfunction("""COMPUTED_VALUE"""),"")</f>
        <v/>
      </c>
      <c r="D668" s="0" t="str">
        <f aca="false">IFERROR(__xludf.dummyfunction("""COMPUTED_VALUE"""),"")</f>
        <v/>
      </c>
      <c r="F668" s="0" t="str">
        <f aca="false">IFERROR(__xludf.dummyfunction("""COMPUTED_VALUE"""),"")</f>
        <v/>
      </c>
      <c r="H668" s="0" t="str">
        <f aca="false">IFERROR(__xludf.dummyfunction("""COMPUTED_VALUE"""),"")</f>
        <v/>
      </c>
      <c r="J668" s="0" t="str">
        <f aca="false">IFERROR(__xludf.dummyfunction("""COMPUTED_VALUE"""),"")</f>
        <v/>
      </c>
      <c r="L668" s="0" t="str">
        <f aca="false">IFERROR(__xludf.dummyfunction("""COMPUTED_VALUE"""),"")</f>
        <v/>
      </c>
      <c r="N668" s="6" t="e">
        <f aca="false">SUM(L668-J668)</f>
        <v>#VALUE!</v>
      </c>
      <c r="P668" s="0" t="str">
        <f aca="false">IFERROR(__xludf.dummyfunction("""COMPUTED_VALUE"""),"")</f>
        <v/>
      </c>
      <c r="R668" s="0" t="str">
        <f aca="false">IFERROR(__xludf.dummyfunction("""COMPUTED_VALUE"""),"")</f>
        <v/>
      </c>
      <c r="T668" s="6" t="e">
        <f aca="false">SUM(R668-P668)</f>
        <v>#VALUE!</v>
      </c>
      <c r="V668" s="6" t="e">
        <f aca="false">SUM(N668-T668)</f>
        <v>#VALUE!</v>
      </c>
      <c r="X668" s="7"/>
    </row>
    <row r="669" customFormat="false" ht="13.8" hidden="false" customHeight="false" outlineLevel="0" collapsed="false">
      <c r="B669" s="0" t="str">
        <f aca="false">IFERROR(__xludf.dummyfunction("""COMPUTED_VALUE"""),"")</f>
        <v/>
      </c>
      <c r="D669" s="0" t="str">
        <f aca="false">IFERROR(__xludf.dummyfunction("""COMPUTED_VALUE"""),"")</f>
        <v/>
      </c>
      <c r="F669" s="0" t="str">
        <f aca="false">IFERROR(__xludf.dummyfunction("""COMPUTED_VALUE"""),"")</f>
        <v/>
      </c>
      <c r="H669" s="0" t="str">
        <f aca="false">IFERROR(__xludf.dummyfunction("""COMPUTED_VALUE"""),"")</f>
        <v/>
      </c>
      <c r="J669" s="0" t="str">
        <f aca="false">IFERROR(__xludf.dummyfunction("""COMPUTED_VALUE"""),"")</f>
        <v/>
      </c>
      <c r="L669" s="0" t="str">
        <f aca="false">IFERROR(__xludf.dummyfunction("""COMPUTED_VALUE"""),"")</f>
        <v/>
      </c>
      <c r="N669" s="6" t="e">
        <f aca="false">SUM(L669-J669)</f>
        <v>#VALUE!</v>
      </c>
      <c r="P669" s="0" t="str">
        <f aca="false">IFERROR(__xludf.dummyfunction("""COMPUTED_VALUE"""),"")</f>
        <v/>
      </c>
      <c r="R669" s="0" t="str">
        <f aca="false">IFERROR(__xludf.dummyfunction("""COMPUTED_VALUE"""),"")</f>
        <v/>
      </c>
      <c r="T669" s="6" t="e">
        <f aca="false">SUM(R669-P669)</f>
        <v>#VALUE!</v>
      </c>
      <c r="V669" s="6" t="e">
        <f aca="false">SUM(N669-T669)</f>
        <v>#VALUE!</v>
      </c>
      <c r="X669" s="7"/>
    </row>
    <row r="670" customFormat="false" ht="13.8" hidden="false" customHeight="false" outlineLevel="0" collapsed="false">
      <c r="B670" s="0" t="str">
        <f aca="false">IFERROR(__xludf.dummyfunction("""COMPUTED_VALUE"""),"")</f>
        <v/>
      </c>
      <c r="D670" s="0" t="str">
        <f aca="false">IFERROR(__xludf.dummyfunction("""COMPUTED_VALUE"""),"")</f>
        <v/>
      </c>
      <c r="F670" s="0" t="str">
        <f aca="false">IFERROR(__xludf.dummyfunction("""COMPUTED_VALUE"""),"")</f>
        <v/>
      </c>
      <c r="H670" s="0" t="str">
        <f aca="false">IFERROR(__xludf.dummyfunction("""COMPUTED_VALUE"""),"")</f>
        <v/>
      </c>
      <c r="J670" s="0" t="str">
        <f aca="false">IFERROR(__xludf.dummyfunction("""COMPUTED_VALUE"""),"")</f>
        <v/>
      </c>
      <c r="L670" s="0" t="str">
        <f aca="false">IFERROR(__xludf.dummyfunction("""COMPUTED_VALUE"""),"")</f>
        <v/>
      </c>
      <c r="N670" s="6" t="e">
        <f aca="false">SUM(L670-J670)</f>
        <v>#VALUE!</v>
      </c>
      <c r="P670" s="0" t="str">
        <f aca="false">IFERROR(__xludf.dummyfunction("""COMPUTED_VALUE"""),"")</f>
        <v/>
      </c>
      <c r="R670" s="0" t="str">
        <f aca="false">IFERROR(__xludf.dummyfunction("""COMPUTED_VALUE"""),"")</f>
        <v/>
      </c>
      <c r="T670" s="6" t="e">
        <f aca="false">SUM(R670-P670)</f>
        <v>#VALUE!</v>
      </c>
      <c r="V670" s="6" t="e">
        <f aca="false">SUM(N670-T670)</f>
        <v>#VALUE!</v>
      </c>
      <c r="X670" s="7"/>
    </row>
    <row r="671" customFormat="false" ht="13.8" hidden="false" customHeight="false" outlineLevel="0" collapsed="false">
      <c r="B671" s="0" t="str">
        <f aca="false">IFERROR(__xludf.dummyfunction("""COMPUTED_VALUE"""),"")</f>
        <v/>
      </c>
      <c r="D671" s="0" t="str">
        <f aca="false">IFERROR(__xludf.dummyfunction("""COMPUTED_VALUE"""),"")</f>
        <v/>
      </c>
      <c r="F671" s="0" t="str">
        <f aca="false">IFERROR(__xludf.dummyfunction("""COMPUTED_VALUE"""),"")</f>
        <v/>
      </c>
      <c r="H671" s="0" t="str">
        <f aca="false">IFERROR(__xludf.dummyfunction("""COMPUTED_VALUE"""),"")</f>
        <v/>
      </c>
      <c r="J671" s="0" t="str">
        <f aca="false">IFERROR(__xludf.dummyfunction("""COMPUTED_VALUE"""),"")</f>
        <v/>
      </c>
      <c r="L671" s="0" t="str">
        <f aca="false">IFERROR(__xludf.dummyfunction("""COMPUTED_VALUE"""),"")</f>
        <v/>
      </c>
      <c r="N671" s="6" t="e">
        <f aca="false">SUM(L671-J671)</f>
        <v>#VALUE!</v>
      </c>
      <c r="P671" s="0" t="str">
        <f aca="false">IFERROR(__xludf.dummyfunction("""COMPUTED_VALUE"""),"")</f>
        <v/>
      </c>
      <c r="R671" s="0" t="str">
        <f aca="false">IFERROR(__xludf.dummyfunction("""COMPUTED_VALUE"""),"")</f>
        <v/>
      </c>
      <c r="T671" s="6" t="e">
        <f aca="false">SUM(R671-P671)</f>
        <v>#VALUE!</v>
      </c>
      <c r="V671" s="6" t="e">
        <f aca="false">SUM(N671-T671)</f>
        <v>#VALUE!</v>
      </c>
      <c r="X671" s="7"/>
    </row>
    <row r="672" customFormat="false" ht="13.8" hidden="false" customHeight="false" outlineLevel="0" collapsed="false">
      <c r="B672" s="0" t="str">
        <f aca="false">IFERROR(__xludf.dummyfunction("""COMPUTED_VALUE"""),"")</f>
        <v/>
      </c>
      <c r="D672" s="0" t="str">
        <f aca="false">IFERROR(__xludf.dummyfunction("""COMPUTED_VALUE"""),"")</f>
        <v/>
      </c>
      <c r="F672" s="0" t="str">
        <f aca="false">IFERROR(__xludf.dummyfunction("""COMPUTED_VALUE"""),"")</f>
        <v/>
      </c>
      <c r="H672" s="0" t="str">
        <f aca="false">IFERROR(__xludf.dummyfunction("""COMPUTED_VALUE"""),"")</f>
        <v/>
      </c>
      <c r="J672" s="0" t="str">
        <f aca="false">IFERROR(__xludf.dummyfunction("""COMPUTED_VALUE"""),"")</f>
        <v/>
      </c>
      <c r="L672" s="0" t="str">
        <f aca="false">IFERROR(__xludf.dummyfunction("""COMPUTED_VALUE"""),"")</f>
        <v/>
      </c>
      <c r="N672" s="6" t="e">
        <f aca="false">SUM(L672-J672)</f>
        <v>#VALUE!</v>
      </c>
      <c r="P672" s="0" t="str">
        <f aca="false">IFERROR(__xludf.dummyfunction("""COMPUTED_VALUE"""),"")</f>
        <v/>
      </c>
      <c r="R672" s="0" t="str">
        <f aca="false">IFERROR(__xludf.dummyfunction("""COMPUTED_VALUE"""),"")</f>
        <v/>
      </c>
      <c r="T672" s="6" t="e">
        <f aca="false">SUM(R672-P672)</f>
        <v>#VALUE!</v>
      </c>
      <c r="V672" s="6" t="e">
        <f aca="false">SUM(N672-T672)</f>
        <v>#VALUE!</v>
      </c>
      <c r="X672" s="7"/>
    </row>
    <row r="673" customFormat="false" ht="13.8" hidden="false" customHeight="false" outlineLevel="0" collapsed="false">
      <c r="B673" s="0" t="str">
        <f aca="false">IFERROR(__xludf.dummyfunction("""COMPUTED_VALUE"""),"")</f>
        <v/>
      </c>
      <c r="D673" s="0" t="str">
        <f aca="false">IFERROR(__xludf.dummyfunction("""COMPUTED_VALUE"""),"")</f>
        <v/>
      </c>
      <c r="F673" s="0" t="str">
        <f aca="false">IFERROR(__xludf.dummyfunction("""COMPUTED_VALUE"""),"")</f>
        <v/>
      </c>
      <c r="H673" s="0" t="str">
        <f aca="false">IFERROR(__xludf.dummyfunction("""COMPUTED_VALUE"""),"")</f>
        <v/>
      </c>
      <c r="J673" s="0" t="str">
        <f aca="false">IFERROR(__xludf.dummyfunction("""COMPUTED_VALUE"""),"")</f>
        <v/>
      </c>
      <c r="L673" s="0" t="str">
        <f aca="false">IFERROR(__xludf.dummyfunction("""COMPUTED_VALUE"""),"")</f>
        <v/>
      </c>
      <c r="N673" s="6" t="e">
        <f aca="false">SUM(L673-J673)</f>
        <v>#VALUE!</v>
      </c>
      <c r="P673" s="0" t="str">
        <f aca="false">IFERROR(__xludf.dummyfunction("""COMPUTED_VALUE"""),"")</f>
        <v/>
      </c>
      <c r="R673" s="0" t="str">
        <f aca="false">IFERROR(__xludf.dummyfunction("""COMPUTED_VALUE"""),"")</f>
        <v/>
      </c>
      <c r="T673" s="6" t="e">
        <f aca="false">SUM(R673-P673)</f>
        <v>#VALUE!</v>
      </c>
      <c r="V673" s="6" t="e">
        <f aca="false">SUM(N673-T673)</f>
        <v>#VALUE!</v>
      </c>
      <c r="X673" s="7"/>
    </row>
    <row r="674" customFormat="false" ht="13.8" hidden="false" customHeight="false" outlineLevel="0" collapsed="false">
      <c r="B674" s="0" t="str">
        <f aca="false">IFERROR(__xludf.dummyfunction("""COMPUTED_VALUE"""),"")</f>
        <v/>
      </c>
      <c r="D674" s="0" t="str">
        <f aca="false">IFERROR(__xludf.dummyfunction("""COMPUTED_VALUE"""),"")</f>
        <v/>
      </c>
      <c r="F674" s="0" t="str">
        <f aca="false">IFERROR(__xludf.dummyfunction("""COMPUTED_VALUE"""),"")</f>
        <v/>
      </c>
      <c r="H674" s="0" t="str">
        <f aca="false">IFERROR(__xludf.dummyfunction("""COMPUTED_VALUE"""),"")</f>
        <v/>
      </c>
      <c r="J674" s="0" t="str">
        <f aca="false">IFERROR(__xludf.dummyfunction("""COMPUTED_VALUE"""),"")</f>
        <v/>
      </c>
      <c r="L674" s="0" t="str">
        <f aca="false">IFERROR(__xludf.dummyfunction("""COMPUTED_VALUE"""),"")</f>
        <v/>
      </c>
      <c r="N674" s="6" t="e">
        <f aca="false">SUM(L674-J674)</f>
        <v>#VALUE!</v>
      </c>
      <c r="P674" s="0" t="str">
        <f aca="false">IFERROR(__xludf.dummyfunction("""COMPUTED_VALUE"""),"")</f>
        <v/>
      </c>
      <c r="R674" s="0" t="str">
        <f aca="false">IFERROR(__xludf.dummyfunction("""COMPUTED_VALUE"""),"")</f>
        <v/>
      </c>
      <c r="T674" s="6" t="e">
        <f aca="false">SUM(R674-P674)</f>
        <v>#VALUE!</v>
      </c>
      <c r="V674" s="6" t="e">
        <f aca="false">SUM(N674-T674)</f>
        <v>#VALUE!</v>
      </c>
      <c r="X674" s="7"/>
    </row>
    <row r="675" customFormat="false" ht="13.8" hidden="false" customHeight="false" outlineLevel="0" collapsed="false">
      <c r="B675" s="0" t="str">
        <f aca="false">IFERROR(__xludf.dummyfunction("""COMPUTED_VALUE"""),"")</f>
        <v/>
      </c>
      <c r="D675" s="0" t="str">
        <f aca="false">IFERROR(__xludf.dummyfunction("""COMPUTED_VALUE"""),"")</f>
        <v/>
      </c>
      <c r="F675" s="0" t="str">
        <f aca="false">IFERROR(__xludf.dummyfunction("""COMPUTED_VALUE"""),"")</f>
        <v/>
      </c>
      <c r="H675" s="0" t="str">
        <f aca="false">IFERROR(__xludf.dummyfunction("""COMPUTED_VALUE"""),"")</f>
        <v/>
      </c>
      <c r="J675" s="0" t="str">
        <f aca="false">IFERROR(__xludf.dummyfunction("""COMPUTED_VALUE"""),"")</f>
        <v/>
      </c>
      <c r="L675" s="0" t="str">
        <f aca="false">IFERROR(__xludf.dummyfunction("""COMPUTED_VALUE"""),"")</f>
        <v/>
      </c>
      <c r="N675" s="6" t="e">
        <f aca="false">SUM(L675-J675)</f>
        <v>#VALUE!</v>
      </c>
      <c r="P675" s="0" t="str">
        <f aca="false">IFERROR(__xludf.dummyfunction("""COMPUTED_VALUE"""),"")</f>
        <v/>
      </c>
      <c r="R675" s="0" t="str">
        <f aca="false">IFERROR(__xludf.dummyfunction("""COMPUTED_VALUE"""),"")</f>
        <v/>
      </c>
      <c r="T675" s="6" t="e">
        <f aca="false">SUM(R675-P675)</f>
        <v>#VALUE!</v>
      </c>
      <c r="V675" s="6" t="e">
        <f aca="false">SUM(N675-T675)</f>
        <v>#VALUE!</v>
      </c>
      <c r="X675" s="7"/>
    </row>
    <row r="676" customFormat="false" ht="13.8" hidden="false" customHeight="false" outlineLevel="0" collapsed="false">
      <c r="B676" s="0" t="str">
        <f aca="false">IFERROR(__xludf.dummyfunction("""COMPUTED_VALUE"""),"")</f>
        <v/>
      </c>
      <c r="D676" s="0" t="str">
        <f aca="false">IFERROR(__xludf.dummyfunction("""COMPUTED_VALUE"""),"")</f>
        <v/>
      </c>
      <c r="F676" s="0" t="str">
        <f aca="false">IFERROR(__xludf.dummyfunction("""COMPUTED_VALUE"""),"")</f>
        <v/>
      </c>
      <c r="H676" s="0" t="str">
        <f aca="false">IFERROR(__xludf.dummyfunction("""COMPUTED_VALUE"""),"")</f>
        <v/>
      </c>
      <c r="J676" s="0" t="str">
        <f aca="false">IFERROR(__xludf.dummyfunction("""COMPUTED_VALUE"""),"")</f>
        <v/>
      </c>
      <c r="L676" s="0" t="str">
        <f aca="false">IFERROR(__xludf.dummyfunction("""COMPUTED_VALUE"""),"")</f>
        <v/>
      </c>
      <c r="N676" s="6" t="e">
        <f aca="false">SUM(L676-J676)</f>
        <v>#VALUE!</v>
      </c>
      <c r="P676" s="0" t="str">
        <f aca="false">IFERROR(__xludf.dummyfunction("""COMPUTED_VALUE"""),"")</f>
        <v/>
      </c>
      <c r="R676" s="0" t="str">
        <f aca="false">IFERROR(__xludf.dummyfunction("""COMPUTED_VALUE"""),"")</f>
        <v/>
      </c>
      <c r="T676" s="6" t="e">
        <f aca="false">SUM(R676-P676)</f>
        <v>#VALUE!</v>
      </c>
      <c r="V676" s="6" t="e">
        <f aca="false">SUM(N676-T676)</f>
        <v>#VALUE!</v>
      </c>
      <c r="X676" s="7"/>
    </row>
    <row r="677" customFormat="false" ht="13.8" hidden="false" customHeight="false" outlineLevel="0" collapsed="false">
      <c r="B677" s="0" t="str">
        <f aca="false">IFERROR(__xludf.dummyfunction("""COMPUTED_VALUE"""),"")</f>
        <v/>
      </c>
      <c r="D677" s="0" t="str">
        <f aca="false">IFERROR(__xludf.dummyfunction("""COMPUTED_VALUE"""),"")</f>
        <v/>
      </c>
      <c r="F677" s="0" t="str">
        <f aca="false">IFERROR(__xludf.dummyfunction("""COMPUTED_VALUE"""),"")</f>
        <v/>
      </c>
      <c r="H677" s="0" t="str">
        <f aca="false">IFERROR(__xludf.dummyfunction("""COMPUTED_VALUE"""),"")</f>
        <v/>
      </c>
      <c r="J677" s="0" t="str">
        <f aca="false">IFERROR(__xludf.dummyfunction("""COMPUTED_VALUE"""),"")</f>
        <v/>
      </c>
      <c r="L677" s="0" t="str">
        <f aca="false">IFERROR(__xludf.dummyfunction("""COMPUTED_VALUE"""),"")</f>
        <v/>
      </c>
      <c r="N677" s="6" t="e">
        <f aca="false">SUM(L677-J677)</f>
        <v>#VALUE!</v>
      </c>
      <c r="P677" s="0" t="str">
        <f aca="false">IFERROR(__xludf.dummyfunction("""COMPUTED_VALUE"""),"")</f>
        <v/>
      </c>
      <c r="R677" s="0" t="str">
        <f aca="false">IFERROR(__xludf.dummyfunction("""COMPUTED_VALUE"""),"")</f>
        <v/>
      </c>
      <c r="T677" s="6" t="e">
        <f aca="false">SUM(R677-P677)</f>
        <v>#VALUE!</v>
      </c>
      <c r="V677" s="6" t="e">
        <f aca="false">SUM(N677-T677)</f>
        <v>#VALUE!</v>
      </c>
      <c r="X677" s="7"/>
    </row>
    <row r="678" customFormat="false" ht="13.8" hidden="false" customHeight="false" outlineLevel="0" collapsed="false">
      <c r="B678" s="0" t="str">
        <f aca="false">IFERROR(__xludf.dummyfunction("""COMPUTED_VALUE"""),"")</f>
        <v/>
      </c>
      <c r="D678" s="0" t="str">
        <f aca="false">IFERROR(__xludf.dummyfunction("""COMPUTED_VALUE"""),"")</f>
        <v/>
      </c>
      <c r="F678" s="0" t="str">
        <f aca="false">IFERROR(__xludf.dummyfunction("""COMPUTED_VALUE"""),"")</f>
        <v/>
      </c>
      <c r="H678" s="0" t="str">
        <f aca="false">IFERROR(__xludf.dummyfunction("""COMPUTED_VALUE"""),"")</f>
        <v/>
      </c>
      <c r="J678" s="0" t="str">
        <f aca="false">IFERROR(__xludf.dummyfunction("""COMPUTED_VALUE"""),"")</f>
        <v/>
      </c>
      <c r="L678" s="0" t="str">
        <f aca="false">IFERROR(__xludf.dummyfunction("""COMPUTED_VALUE"""),"")</f>
        <v/>
      </c>
      <c r="N678" s="6" t="e">
        <f aca="false">SUM(L678-J678)</f>
        <v>#VALUE!</v>
      </c>
      <c r="P678" s="0" t="str">
        <f aca="false">IFERROR(__xludf.dummyfunction("""COMPUTED_VALUE"""),"")</f>
        <v/>
      </c>
      <c r="R678" s="0" t="str">
        <f aca="false">IFERROR(__xludf.dummyfunction("""COMPUTED_VALUE"""),"")</f>
        <v/>
      </c>
      <c r="T678" s="6" t="e">
        <f aca="false">SUM(R678-P678)</f>
        <v>#VALUE!</v>
      </c>
      <c r="V678" s="6" t="e">
        <f aca="false">SUM(N678-T678)</f>
        <v>#VALUE!</v>
      </c>
      <c r="X678" s="7"/>
    </row>
    <row r="679" customFormat="false" ht="13.8" hidden="false" customHeight="false" outlineLevel="0" collapsed="false">
      <c r="B679" s="0" t="str">
        <f aca="false">IFERROR(__xludf.dummyfunction("""COMPUTED_VALUE"""),"")</f>
        <v/>
      </c>
      <c r="D679" s="0" t="str">
        <f aca="false">IFERROR(__xludf.dummyfunction("""COMPUTED_VALUE"""),"")</f>
        <v/>
      </c>
      <c r="F679" s="0" t="str">
        <f aca="false">IFERROR(__xludf.dummyfunction("""COMPUTED_VALUE"""),"")</f>
        <v/>
      </c>
      <c r="H679" s="0" t="str">
        <f aca="false">IFERROR(__xludf.dummyfunction("""COMPUTED_VALUE"""),"")</f>
        <v/>
      </c>
      <c r="J679" s="0" t="str">
        <f aca="false">IFERROR(__xludf.dummyfunction("""COMPUTED_VALUE"""),"")</f>
        <v/>
      </c>
      <c r="L679" s="0" t="str">
        <f aca="false">IFERROR(__xludf.dummyfunction("""COMPUTED_VALUE"""),"")</f>
        <v/>
      </c>
      <c r="N679" s="6" t="e">
        <f aca="false">SUM(L679-J679)</f>
        <v>#VALUE!</v>
      </c>
      <c r="P679" s="0" t="str">
        <f aca="false">IFERROR(__xludf.dummyfunction("""COMPUTED_VALUE"""),"")</f>
        <v/>
      </c>
      <c r="R679" s="0" t="str">
        <f aca="false">IFERROR(__xludf.dummyfunction("""COMPUTED_VALUE"""),"")</f>
        <v/>
      </c>
      <c r="T679" s="6" t="e">
        <f aca="false">SUM(R679-P679)</f>
        <v>#VALUE!</v>
      </c>
      <c r="V679" s="6" t="e">
        <f aca="false">SUM(N679-T679)</f>
        <v>#VALUE!</v>
      </c>
      <c r="X679" s="7"/>
    </row>
    <row r="680" customFormat="false" ht="13.8" hidden="false" customHeight="false" outlineLevel="0" collapsed="false">
      <c r="B680" s="0" t="str">
        <f aca="false">IFERROR(__xludf.dummyfunction("""COMPUTED_VALUE"""),"")</f>
        <v/>
      </c>
      <c r="D680" s="0" t="str">
        <f aca="false">IFERROR(__xludf.dummyfunction("""COMPUTED_VALUE"""),"")</f>
        <v/>
      </c>
      <c r="F680" s="0" t="str">
        <f aca="false">IFERROR(__xludf.dummyfunction("""COMPUTED_VALUE"""),"")</f>
        <v/>
      </c>
      <c r="H680" s="0" t="str">
        <f aca="false">IFERROR(__xludf.dummyfunction("""COMPUTED_VALUE"""),"")</f>
        <v/>
      </c>
      <c r="J680" s="0" t="str">
        <f aca="false">IFERROR(__xludf.dummyfunction("""COMPUTED_VALUE"""),"")</f>
        <v/>
      </c>
      <c r="L680" s="0" t="str">
        <f aca="false">IFERROR(__xludf.dummyfunction("""COMPUTED_VALUE"""),"")</f>
        <v/>
      </c>
      <c r="N680" s="6" t="e">
        <f aca="false">SUM(L680-J680)</f>
        <v>#VALUE!</v>
      </c>
      <c r="P680" s="0" t="str">
        <f aca="false">IFERROR(__xludf.dummyfunction("""COMPUTED_VALUE"""),"")</f>
        <v/>
      </c>
      <c r="R680" s="0" t="str">
        <f aca="false">IFERROR(__xludf.dummyfunction("""COMPUTED_VALUE"""),"")</f>
        <v/>
      </c>
      <c r="T680" s="6" t="e">
        <f aca="false">SUM(R680-P680)</f>
        <v>#VALUE!</v>
      </c>
      <c r="V680" s="6" t="e">
        <f aca="false">SUM(N680-T680)</f>
        <v>#VALUE!</v>
      </c>
      <c r="X680" s="7"/>
    </row>
    <row r="681" customFormat="false" ht="13.8" hidden="false" customHeight="false" outlineLevel="0" collapsed="false">
      <c r="B681" s="0" t="str">
        <f aca="false">IFERROR(__xludf.dummyfunction("""COMPUTED_VALUE"""),"")</f>
        <v/>
      </c>
      <c r="D681" s="0" t="str">
        <f aca="false">IFERROR(__xludf.dummyfunction("""COMPUTED_VALUE"""),"")</f>
        <v/>
      </c>
      <c r="F681" s="0" t="str">
        <f aca="false">IFERROR(__xludf.dummyfunction("""COMPUTED_VALUE"""),"")</f>
        <v/>
      </c>
      <c r="H681" s="0" t="str">
        <f aca="false">IFERROR(__xludf.dummyfunction("""COMPUTED_VALUE"""),"")</f>
        <v/>
      </c>
      <c r="J681" s="0" t="str">
        <f aca="false">IFERROR(__xludf.dummyfunction("""COMPUTED_VALUE"""),"")</f>
        <v/>
      </c>
      <c r="L681" s="0" t="str">
        <f aca="false">IFERROR(__xludf.dummyfunction("""COMPUTED_VALUE"""),"")</f>
        <v/>
      </c>
      <c r="N681" s="6" t="e">
        <f aca="false">SUM(L681-J681)</f>
        <v>#VALUE!</v>
      </c>
      <c r="P681" s="0" t="str">
        <f aca="false">IFERROR(__xludf.dummyfunction("""COMPUTED_VALUE"""),"")</f>
        <v/>
      </c>
      <c r="R681" s="0" t="str">
        <f aca="false">IFERROR(__xludf.dummyfunction("""COMPUTED_VALUE"""),"")</f>
        <v/>
      </c>
      <c r="T681" s="6" t="e">
        <f aca="false">SUM(R681-P681)</f>
        <v>#VALUE!</v>
      </c>
      <c r="V681" s="6" t="e">
        <f aca="false">SUM(N681-T681)</f>
        <v>#VALUE!</v>
      </c>
      <c r="X681" s="7"/>
    </row>
    <row r="682" customFormat="false" ht="13.8" hidden="false" customHeight="false" outlineLevel="0" collapsed="false">
      <c r="B682" s="0" t="str">
        <f aca="false">IFERROR(__xludf.dummyfunction("""COMPUTED_VALUE"""),"")</f>
        <v/>
      </c>
      <c r="D682" s="0" t="str">
        <f aca="false">IFERROR(__xludf.dummyfunction("""COMPUTED_VALUE"""),"")</f>
        <v/>
      </c>
      <c r="F682" s="0" t="str">
        <f aca="false">IFERROR(__xludf.dummyfunction("""COMPUTED_VALUE"""),"")</f>
        <v/>
      </c>
      <c r="H682" s="0" t="str">
        <f aca="false">IFERROR(__xludf.dummyfunction("""COMPUTED_VALUE"""),"")</f>
        <v/>
      </c>
      <c r="J682" s="0" t="str">
        <f aca="false">IFERROR(__xludf.dummyfunction("""COMPUTED_VALUE"""),"")</f>
        <v/>
      </c>
      <c r="L682" s="0" t="str">
        <f aca="false">IFERROR(__xludf.dummyfunction("""COMPUTED_VALUE"""),"")</f>
        <v/>
      </c>
      <c r="N682" s="6" t="e">
        <f aca="false">SUM(L682-J682)</f>
        <v>#VALUE!</v>
      </c>
      <c r="P682" s="0" t="str">
        <f aca="false">IFERROR(__xludf.dummyfunction("""COMPUTED_VALUE"""),"")</f>
        <v/>
      </c>
      <c r="R682" s="0" t="str">
        <f aca="false">IFERROR(__xludf.dummyfunction("""COMPUTED_VALUE"""),"")</f>
        <v/>
      </c>
      <c r="T682" s="6" t="e">
        <f aca="false">SUM(R682-P682)</f>
        <v>#VALUE!</v>
      </c>
      <c r="V682" s="6" t="e">
        <f aca="false">SUM(N682-T682)</f>
        <v>#VALUE!</v>
      </c>
      <c r="X682" s="7"/>
    </row>
    <row r="683" customFormat="false" ht="13.8" hidden="false" customHeight="false" outlineLevel="0" collapsed="false">
      <c r="B683" s="0" t="str">
        <f aca="false">IFERROR(__xludf.dummyfunction("""COMPUTED_VALUE"""),"")</f>
        <v/>
      </c>
      <c r="D683" s="0" t="str">
        <f aca="false">IFERROR(__xludf.dummyfunction("""COMPUTED_VALUE"""),"")</f>
        <v/>
      </c>
      <c r="F683" s="0" t="str">
        <f aca="false">IFERROR(__xludf.dummyfunction("""COMPUTED_VALUE"""),"")</f>
        <v/>
      </c>
      <c r="H683" s="0" t="str">
        <f aca="false">IFERROR(__xludf.dummyfunction("""COMPUTED_VALUE"""),"")</f>
        <v/>
      </c>
      <c r="J683" s="0" t="str">
        <f aca="false">IFERROR(__xludf.dummyfunction("""COMPUTED_VALUE"""),"")</f>
        <v/>
      </c>
      <c r="L683" s="0" t="str">
        <f aca="false">IFERROR(__xludf.dummyfunction("""COMPUTED_VALUE"""),"")</f>
        <v/>
      </c>
      <c r="N683" s="6" t="e">
        <f aca="false">SUM(L683-J683)</f>
        <v>#VALUE!</v>
      </c>
      <c r="P683" s="0" t="str">
        <f aca="false">IFERROR(__xludf.dummyfunction("""COMPUTED_VALUE"""),"")</f>
        <v/>
      </c>
      <c r="R683" s="0" t="str">
        <f aca="false">IFERROR(__xludf.dummyfunction("""COMPUTED_VALUE"""),"")</f>
        <v/>
      </c>
      <c r="T683" s="6" t="e">
        <f aca="false">SUM(R683-P683)</f>
        <v>#VALUE!</v>
      </c>
      <c r="V683" s="6" t="e">
        <f aca="false">SUM(N683-T683)</f>
        <v>#VALUE!</v>
      </c>
      <c r="X683" s="7"/>
    </row>
    <row r="684" customFormat="false" ht="13.8" hidden="false" customHeight="false" outlineLevel="0" collapsed="false">
      <c r="B684" s="0" t="str">
        <f aca="false">IFERROR(__xludf.dummyfunction("""COMPUTED_VALUE"""),"")</f>
        <v/>
      </c>
      <c r="D684" s="0" t="str">
        <f aca="false">IFERROR(__xludf.dummyfunction("""COMPUTED_VALUE"""),"")</f>
        <v/>
      </c>
      <c r="F684" s="0" t="str">
        <f aca="false">IFERROR(__xludf.dummyfunction("""COMPUTED_VALUE"""),"")</f>
        <v/>
      </c>
      <c r="H684" s="0" t="str">
        <f aca="false">IFERROR(__xludf.dummyfunction("""COMPUTED_VALUE"""),"")</f>
        <v/>
      </c>
      <c r="J684" s="0" t="str">
        <f aca="false">IFERROR(__xludf.dummyfunction("""COMPUTED_VALUE"""),"")</f>
        <v/>
      </c>
      <c r="L684" s="0" t="str">
        <f aca="false">IFERROR(__xludf.dummyfunction("""COMPUTED_VALUE"""),"")</f>
        <v/>
      </c>
      <c r="N684" s="6" t="e">
        <f aca="false">SUM(L684-J684)</f>
        <v>#VALUE!</v>
      </c>
      <c r="P684" s="0" t="str">
        <f aca="false">IFERROR(__xludf.dummyfunction("""COMPUTED_VALUE"""),"")</f>
        <v/>
      </c>
      <c r="R684" s="0" t="str">
        <f aca="false">IFERROR(__xludf.dummyfunction("""COMPUTED_VALUE"""),"")</f>
        <v/>
      </c>
      <c r="T684" s="6" t="e">
        <f aca="false">SUM(R684-P684)</f>
        <v>#VALUE!</v>
      </c>
      <c r="V684" s="6" t="e">
        <f aca="false">SUM(N684-T684)</f>
        <v>#VALUE!</v>
      </c>
      <c r="X684" s="7"/>
    </row>
    <row r="685" customFormat="false" ht="13.8" hidden="false" customHeight="false" outlineLevel="0" collapsed="false">
      <c r="B685" s="0" t="str">
        <f aca="false">IFERROR(__xludf.dummyfunction("""COMPUTED_VALUE"""),"")</f>
        <v/>
      </c>
      <c r="D685" s="0" t="str">
        <f aca="false">IFERROR(__xludf.dummyfunction("""COMPUTED_VALUE"""),"")</f>
        <v/>
      </c>
      <c r="F685" s="0" t="str">
        <f aca="false">IFERROR(__xludf.dummyfunction("""COMPUTED_VALUE"""),"")</f>
        <v/>
      </c>
      <c r="H685" s="0" t="str">
        <f aca="false">IFERROR(__xludf.dummyfunction("""COMPUTED_VALUE"""),"")</f>
        <v/>
      </c>
      <c r="J685" s="0" t="str">
        <f aca="false">IFERROR(__xludf.dummyfunction("""COMPUTED_VALUE"""),"")</f>
        <v/>
      </c>
      <c r="L685" s="0" t="str">
        <f aca="false">IFERROR(__xludf.dummyfunction("""COMPUTED_VALUE"""),"")</f>
        <v/>
      </c>
      <c r="N685" s="6" t="e">
        <f aca="false">SUM(L685-J685)</f>
        <v>#VALUE!</v>
      </c>
      <c r="P685" s="0" t="str">
        <f aca="false">IFERROR(__xludf.dummyfunction("""COMPUTED_VALUE"""),"")</f>
        <v/>
      </c>
      <c r="R685" s="0" t="str">
        <f aca="false">IFERROR(__xludf.dummyfunction("""COMPUTED_VALUE"""),"")</f>
        <v/>
      </c>
      <c r="T685" s="6" t="e">
        <f aca="false">SUM(R685-P685)</f>
        <v>#VALUE!</v>
      </c>
      <c r="V685" s="6" t="e">
        <f aca="false">SUM(N685-T685)</f>
        <v>#VALUE!</v>
      </c>
      <c r="X685" s="7"/>
    </row>
    <row r="686" customFormat="false" ht="13.8" hidden="false" customHeight="false" outlineLevel="0" collapsed="false">
      <c r="B686" s="0" t="str">
        <f aca="false">IFERROR(__xludf.dummyfunction("""COMPUTED_VALUE"""),"")</f>
        <v/>
      </c>
      <c r="D686" s="0" t="str">
        <f aca="false">IFERROR(__xludf.dummyfunction("""COMPUTED_VALUE"""),"")</f>
        <v/>
      </c>
      <c r="F686" s="0" t="str">
        <f aca="false">IFERROR(__xludf.dummyfunction("""COMPUTED_VALUE"""),"")</f>
        <v/>
      </c>
      <c r="H686" s="0" t="str">
        <f aca="false">IFERROR(__xludf.dummyfunction("""COMPUTED_VALUE"""),"")</f>
        <v/>
      </c>
      <c r="J686" s="0" t="str">
        <f aca="false">IFERROR(__xludf.dummyfunction("""COMPUTED_VALUE"""),"")</f>
        <v/>
      </c>
      <c r="L686" s="0" t="str">
        <f aca="false">IFERROR(__xludf.dummyfunction("""COMPUTED_VALUE"""),"")</f>
        <v/>
      </c>
      <c r="N686" s="6" t="e">
        <f aca="false">SUM(L686-J686)</f>
        <v>#VALUE!</v>
      </c>
      <c r="P686" s="0" t="str">
        <f aca="false">IFERROR(__xludf.dummyfunction("""COMPUTED_VALUE"""),"")</f>
        <v/>
      </c>
      <c r="R686" s="0" t="str">
        <f aca="false">IFERROR(__xludf.dummyfunction("""COMPUTED_VALUE"""),"")</f>
        <v/>
      </c>
      <c r="T686" s="6" t="e">
        <f aca="false">SUM(R686-P686)</f>
        <v>#VALUE!</v>
      </c>
      <c r="V686" s="6" t="e">
        <f aca="false">SUM(N686-T686)</f>
        <v>#VALUE!</v>
      </c>
      <c r="X686" s="7"/>
    </row>
    <row r="687" customFormat="false" ht="13.8" hidden="false" customHeight="false" outlineLevel="0" collapsed="false">
      <c r="B687" s="0" t="str">
        <f aca="false">IFERROR(__xludf.dummyfunction("""COMPUTED_VALUE"""),"")</f>
        <v/>
      </c>
      <c r="D687" s="0" t="str">
        <f aca="false">IFERROR(__xludf.dummyfunction("""COMPUTED_VALUE"""),"")</f>
        <v/>
      </c>
      <c r="F687" s="0" t="str">
        <f aca="false">IFERROR(__xludf.dummyfunction("""COMPUTED_VALUE"""),"")</f>
        <v/>
      </c>
      <c r="H687" s="0" t="str">
        <f aca="false">IFERROR(__xludf.dummyfunction("""COMPUTED_VALUE"""),"")</f>
        <v/>
      </c>
      <c r="J687" s="0" t="str">
        <f aca="false">IFERROR(__xludf.dummyfunction("""COMPUTED_VALUE"""),"")</f>
        <v/>
      </c>
      <c r="L687" s="0" t="str">
        <f aca="false">IFERROR(__xludf.dummyfunction("""COMPUTED_VALUE"""),"")</f>
        <v/>
      </c>
      <c r="N687" s="6" t="e">
        <f aca="false">SUM(L687-J687)</f>
        <v>#VALUE!</v>
      </c>
      <c r="P687" s="0" t="str">
        <f aca="false">IFERROR(__xludf.dummyfunction("""COMPUTED_VALUE"""),"")</f>
        <v/>
      </c>
      <c r="R687" s="0" t="str">
        <f aca="false">IFERROR(__xludf.dummyfunction("""COMPUTED_VALUE"""),"")</f>
        <v/>
      </c>
      <c r="T687" s="6" t="e">
        <f aca="false">SUM(R687-P687)</f>
        <v>#VALUE!</v>
      </c>
      <c r="V687" s="6" t="e">
        <f aca="false">SUM(N687-T687)</f>
        <v>#VALUE!</v>
      </c>
      <c r="X687" s="7"/>
    </row>
    <row r="688" customFormat="false" ht="13.8" hidden="false" customHeight="false" outlineLevel="0" collapsed="false">
      <c r="B688" s="0" t="str">
        <f aca="false">IFERROR(__xludf.dummyfunction("""COMPUTED_VALUE"""),"")</f>
        <v/>
      </c>
      <c r="D688" s="0" t="str">
        <f aca="false">IFERROR(__xludf.dummyfunction("""COMPUTED_VALUE"""),"")</f>
        <v/>
      </c>
      <c r="F688" s="0" t="str">
        <f aca="false">IFERROR(__xludf.dummyfunction("""COMPUTED_VALUE"""),"")</f>
        <v/>
      </c>
      <c r="H688" s="0" t="str">
        <f aca="false">IFERROR(__xludf.dummyfunction("""COMPUTED_VALUE"""),"")</f>
        <v/>
      </c>
      <c r="J688" s="0" t="str">
        <f aca="false">IFERROR(__xludf.dummyfunction("""COMPUTED_VALUE"""),"")</f>
        <v/>
      </c>
      <c r="L688" s="0" t="str">
        <f aca="false">IFERROR(__xludf.dummyfunction("""COMPUTED_VALUE"""),"")</f>
        <v/>
      </c>
      <c r="N688" s="6" t="e">
        <f aca="false">SUM(L688-J688)</f>
        <v>#VALUE!</v>
      </c>
      <c r="P688" s="0" t="str">
        <f aca="false">IFERROR(__xludf.dummyfunction("""COMPUTED_VALUE"""),"")</f>
        <v/>
      </c>
      <c r="R688" s="0" t="str">
        <f aca="false">IFERROR(__xludf.dummyfunction("""COMPUTED_VALUE"""),"")</f>
        <v/>
      </c>
      <c r="T688" s="6" t="e">
        <f aca="false">SUM(R688-P688)</f>
        <v>#VALUE!</v>
      </c>
      <c r="V688" s="6" t="e">
        <f aca="false">SUM(N688-T688)</f>
        <v>#VALUE!</v>
      </c>
      <c r="X688" s="7"/>
    </row>
    <row r="689" customFormat="false" ht="13.8" hidden="false" customHeight="false" outlineLevel="0" collapsed="false">
      <c r="B689" s="0" t="str">
        <f aca="false">IFERROR(__xludf.dummyfunction("""COMPUTED_VALUE"""),"")</f>
        <v/>
      </c>
      <c r="D689" s="0" t="str">
        <f aca="false">IFERROR(__xludf.dummyfunction("""COMPUTED_VALUE"""),"")</f>
        <v/>
      </c>
      <c r="F689" s="0" t="str">
        <f aca="false">IFERROR(__xludf.dummyfunction("""COMPUTED_VALUE"""),"")</f>
        <v/>
      </c>
      <c r="H689" s="0" t="str">
        <f aca="false">IFERROR(__xludf.dummyfunction("""COMPUTED_VALUE"""),"")</f>
        <v/>
      </c>
      <c r="J689" s="0" t="str">
        <f aca="false">IFERROR(__xludf.dummyfunction("""COMPUTED_VALUE"""),"")</f>
        <v/>
      </c>
      <c r="L689" s="0" t="str">
        <f aca="false">IFERROR(__xludf.dummyfunction("""COMPUTED_VALUE"""),"")</f>
        <v/>
      </c>
      <c r="N689" s="6" t="e">
        <f aca="false">SUM(L689-J689)</f>
        <v>#VALUE!</v>
      </c>
      <c r="P689" s="0" t="str">
        <f aca="false">IFERROR(__xludf.dummyfunction("""COMPUTED_VALUE"""),"")</f>
        <v/>
      </c>
      <c r="R689" s="0" t="str">
        <f aca="false">IFERROR(__xludf.dummyfunction("""COMPUTED_VALUE"""),"")</f>
        <v/>
      </c>
      <c r="T689" s="6" t="e">
        <f aca="false">SUM(R689-P689)</f>
        <v>#VALUE!</v>
      </c>
      <c r="V689" s="6" t="e">
        <f aca="false">SUM(N689-T689)</f>
        <v>#VALUE!</v>
      </c>
      <c r="X689" s="7"/>
    </row>
    <row r="690" customFormat="false" ht="13.8" hidden="false" customHeight="false" outlineLevel="0" collapsed="false">
      <c r="B690" s="0" t="str">
        <f aca="false">IFERROR(__xludf.dummyfunction("""COMPUTED_VALUE"""),"")</f>
        <v/>
      </c>
      <c r="D690" s="0" t="str">
        <f aca="false">IFERROR(__xludf.dummyfunction("""COMPUTED_VALUE"""),"")</f>
        <v/>
      </c>
      <c r="F690" s="0" t="str">
        <f aca="false">IFERROR(__xludf.dummyfunction("""COMPUTED_VALUE"""),"")</f>
        <v/>
      </c>
      <c r="H690" s="0" t="str">
        <f aca="false">IFERROR(__xludf.dummyfunction("""COMPUTED_VALUE"""),"")</f>
        <v/>
      </c>
      <c r="J690" s="0" t="str">
        <f aca="false">IFERROR(__xludf.dummyfunction("""COMPUTED_VALUE"""),"")</f>
        <v/>
      </c>
      <c r="L690" s="0" t="str">
        <f aca="false">IFERROR(__xludf.dummyfunction("""COMPUTED_VALUE"""),"")</f>
        <v/>
      </c>
      <c r="N690" s="6" t="e">
        <f aca="false">SUM(L690-J690)</f>
        <v>#VALUE!</v>
      </c>
      <c r="P690" s="0" t="str">
        <f aca="false">IFERROR(__xludf.dummyfunction("""COMPUTED_VALUE"""),"")</f>
        <v/>
      </c>
      <c r="R690" s="0" t="str">
        <f aca="false">IFERROR(__xludf.dummyfunction("""COMPUTED_VALUE"""),"")</f>
        <v/>
      </c>
      <c r="T690" s="6" t="e">
        <f aca="false">SUM(R690-P690)</f>
        <v>#VALUE!</v>
      </c>
      <c r="V690" s="6" t="e">
        <f aca="false">SUM(N690-T690)</f>
        <v>#VALUE!</v>
      </c>
      <c r="X690" s="7"/>
    </row>
    <row r="691" customFormat="false" ht="13.8" hidden="false" customHeight="false" outlineLevel="0" collapsed="false">
      <c r="B691" s="0" t="str">
        <f aca="false">IFERROR(__xludf.dummyfunction("""COMPUTED_VALUE"""),"")</f>
        <v/>
      </c>
      <c r="D691" s="0" t="str">
        <f aca="false">IFERROR(__xludf.dummyfunction("""COMPUTED_VALUE"""),"")</f>
        <v/>
      </c>
      <c r="F691" s="0" t="str">
        <f aca="false">IFERROR(__xludf.dummyfunction("""COMPUTED_VALUE"""),"")</f>
        <v/>
      </c>
      <c r="H691" s="0" t="str">
        <f aca="false">IFERROR(__xludf.dummyfunction("""COMPUTED_VALUE"""),"")</f>
        <v/>
      </c>
      <c r="J691" s="0" t="str">
        <f aca="false">IFERROR(__xludf.dummyfunction("""COMPUTED_VALUE"""),"")</f>
        <v/>
      </c>
      <c r="L691" s="0" t="str">
        <f aca="false">IFERROR(__xludf.dummyfunction("""COMPUTED_VALUE"""),"")</f>
        <v/>
      </c>
      <c r="N691" s="6" t="e">
        <f aca="false">SUM(L691-J691)</f>
        <v>#VALUE!</v>
      </c>
      <c r="P691" s="0" t="str">
        <f aca="false">IFERROR(__xludf.dummyfunction("""COMPUTED_VALUE"""),"")</f>
        <v/>
      </c>
      <c r="R691" s="0" t="str">
        <f aca="false">IFERROR(__xludf.dummyfunction("""COMPUTED_VALUE"""),"")</f>
        <v/>
      </c>
      <c r="T691" s="6" t="e">
        <f aca="false">SUM(R691-P691)</f>
        <v>#VALUE!</v>
      </c>
      <c r="V691" s="6" t="e">
        <f aca="false">SUM(N691-T691)</f>
        <v>#VALUE!</v>
      </c>
      <c r="X691" s="7"/>
    </row>
    <row r="692" customFormat="false" ht="13.8" hidden="false" customHeight="false" outlineLevel="0" collapsed="false">
      <c r="B692" s="0" t="str">
        <f aca="false">IFERROR(__xludf.dummyfunction("""COMPUTED_VALUE"""),"")</f>
        <v/>
      </c>
      <c r="D692" s="0" t="str">
        <f aca="false">IFERROR(__xludf.dummyfunction("""COMPUTED_VALUE"""),"")</f>
        <v/>
      </c>
      <c r="F692" s="0" t="str">
        <f aca="false">IFERROR(__xludf.dummyfunction("""COMPUTED_VALUE"""),"")</f>
        <v/>
      </c>
      <c r="H692" s="0" t="str">
        <f aca="false">IFERROR(__xludf.dummyfunction("""COMPUTED_VALUE"""),"")</f>
        <v/>
      </c>
      <c r="J692" s="0" t="str">
        <f aca="false">IFERROR(__xludf.dummyfunction("""COMPUTED_VALUE"""),"")</f>
        <v/>
      </c>
      <c r="L692" s="0" t="str">
        <f aca="false">IFERROR(__xludf.dummyfunction("""COMPUTED_VALUE"""),"")</f>
        <v/>
      </c>
      <c r="N692" s="6" t="e">
        <f aca="false">SUM(L692-J692)</f>
        <v>#VALUE!</v>
      </c>
      <c r="P692" s="0" t="str">
        <f aca="false">IFERROR(__xludf.dummyfunction("""COMPUTED_VALUE"""),"")</f>
        <v/>
      </c>
      <c r="R692" s="0" t="str">
        <f aca="false">IFERROR(__xludf.dummyfunction("""COMPUTED_VALUE"""),"")</f>
        <v/>
      </c>
      <c r="T692" s="6" t="e">
        <f aca="false">SUM(R692-P692)</f>
        <v>#VALUE!</v>
      </c>
      <c r="V692" s="6" t="e">
        <f aca="false">SUM(N692-T692)</f>
        <v>#VALUE!</v>
      </c>
      <c r="X692" s="7"/>
    </row>
    <row r="693" customFormat="false" ht="13.8" hidden="false" customHeight="false" outlineLevel="0" collapsed="false">
      <c r="B693" s="0" t="str">
        <f aca="false">IFERROR(__xludf.dummyfunction("""COMPUTED_VALUE"""),"")</f>
        <v/>
      </c>
      <c r="D693" s="0" t="str">
        <f aca="false">IFERROR(__xludf.dummyfunction("""COMPUTED_VALUE"""),"")</f>
        <v/>
      </c>
      <c r="F693" s="0" t="str">
        <f aca="false">IFERROR(__xludf.dummyfunction("""COMPUTED_VALUE"""),"")</f>
        <v/>
      </c>
      <c r="H693" s="0" t="str">
        <f aca="false">IFERROR(__xludf.dummyfunction("""COMPUTED_VALUE"""),"")</f>
        <v/>
      </c>
      <c r="J693" s="0" t="str">
        <f aca="false">IFERROR(__xludf.dummyfunction("""COMPUTED_VALUE"""),"")</f>
        <v/>
      </c>
      <c r="L693" s="0" t="str">
        <f aca="false">IFERROR(__xludf.dummyfunction("""COMPUTED_VALUE"""),"")</f>
        <v/>
      </c>
      <c r="N693" s="6" t="e">
        <f aca="false">SUM(L693-J693)</f>
        <v>#VALUE!</v>
      </c>
      <c r="P693" s="0" t="str">
        <f aca="false">IFERROR(__xludf.dummyfunction("""COMPUTED_VALUE"""),"")</f>
        <v/>
      </c>
      <c r="R693" s="0" t="str">
        <f aca="false">IFERROR(__xludf.dummyfunction("""COMPUTED_VALUE"""),"")</f>
        <v/>
      </c>
      <c r="T693" s="6" t="e">
        <f aca="false">SUM(R693-P693)</f>
        <v>#VALUE!</v>
      </c>
      <c r="V693" s="6" t="e">
        <f aca="false">SUM(N693-T693)</f>
        <v>#VALUE!</v>
      </c>
      <c r="X693" s="7"/>
    </row>
    <row r="694" customFormat="false" ht="13.8" hidden="false" customHeight="false" outlineLevel="0" collapsed="false">
      <c r="B694" s="0" t="str">
        <f aca="false">IFERROR(__xludf.dummyfunction("""COMPUTED_VALUE"""),"")</f>
        <v/>
      </c>
      <c r="D694" s="0" t="str">
        <f aca="false">IFERROR(__xludf.dummyfunction("""COMPUTED_VALUE"""),"")</f>
        <v/>
      </c>
      <c r="F694" s="0" t="str">
        <f aca="false">IFERROR(__xludf.dummyfunction("""COMPUTED_VALUE"""),"")</f>
        <v/>
      </c>
      <c r="H694" s="0" t="str">
        <f aca="false">IFERROR(__xludf.dummyfunction("""COMPUTED_VALUE"""),"")</f>
        <v/>
      </c>
      <c r="J694" s="0" t="str">
        <f aca="false">IFERROR(__xludf.dummyfunction("""COMPUTED_VALUE"""),"")</f>
        <v/>
      </c>
      <c r="L694" s="0" t="str">
        <f aca="false">IFERROR(__xludf.dummyfunction("""COMPUTED_VALUE"""),"")</f>
        <v/>
      </c>
      <c r="N694" s="6" t="e">
        <f aca="false">SUM(L694-J694)</f>
        <v>#VALUE!</v>
      </c>
      <c r="P694" s="0" t="str">
        <f aca="false">IFERROR(__xludf.dummyfunction("""COMPUTED_VALUE"""),"")</f>
        <v/>
      </c>
      <c r="R694" s="0" t="str">
        <f aca="false">IFERROR(__xludf.dummyfunction("""COMPUTED_VALUE"""),"")</f>
        <v/>
      </c>
      <c r="T694" s="6" t="e">
        <f aca="false">SUM(R694-P694)</f>
        <v>#VALUE!</v>
      </c>
      <c r="V694" s="6" t="e">
        <f aca="false">SUM(N694-T694)</f>
        <v>#VALUE!</v>
      </c>
      <c r="X694" s="7"/>
    </row>
    <row r="695" customFormat="false" ht="13.8" hidden="false" customHeight="false" outlineLevel="0" collapsed="false">
      <c r="B695" s="0" t="str">
        <f aca="false">IFERROR(__xludf.dummyfunction("""COMPUTED_VALUE"""),"")</f>
        <v/>
      </c>
      <c r="D695" s="0" t="str">
        <f aca="false">IFERROR(__xludf.dummyfunction("""COMPUTED_VALUE"""),"")</f>
        <v/>
      </c>
      <c r="F695" s="0" t="str">
        <f aca="false">IFERROR(__xludf.dummyfunction("""COMPUTED_VALUE"""),"")</f>
        <v/>
      </c>
      <c r="H695" s="0" t="str">
        <f aca="false">IFERROR(__xludf.dummyfunction("""COMPUTED_VALUE"""),"")</f>
        <v/>
      </c>
      <c r="J695" s="0" t="str">
        <f aca="false">IFERROR(__xludf.dummyfunction("""COMPUTED_VALUE"""),"")</f>
        <v/>
      </c>
      <c r="L695" s="0" t="str">
        <f aca="false">IFERROR(__xludf.dummyfunction("""COMPUTED_VALUE"""),"")</f>
        <v/>
      </c>
      <c r="N695" s="6" t="e">
        <f aca="false">SUM(L695-J695)</f>
        <v>#VALUE!</v>
      </c>
      <c r="P695" s="0" t="str">
        <f aca="false">IFERROR(__xludf.dummyfunction("""COMPUTED_VALUE"""),"")</f>
        <v/>
      </c>
      <c r="R695" s="0" t="str">
        <f aca="false">IFERROR(__xludf.dummyfunction("""COMPUTED_VALUE"""),"")</f>
        <v/>
      </c>
      <c r="T695" s="6" t="e">
        <f aca="false">SUM(R695-P695)</f>
        <v>#VALUE!</v>
      </c>
      <c r="V695" s="6" t="e">
        <f aca="false">SUM(N695-T695)</f>
        <v>#VALUE!</v>
      </c>
      <c r="X695" s="7"/>
    </row>
    <row r="696" customFormat="false" ht="13.8" hidden="false" customHeight="false" outlineLevel="0" collapsed="false">
      <c r="B696" s="0" t="str">
        <f aca="false">IFERROR(__xludf.dummyfunction("""COMPUTED_VALUE"""),"")</f>
        <v/>
      </c>
      <c r="D696" s="0" t="str">
        <f aca="false">IFERROR(__xludf.dummyfunction("""COMPUTED_VALUE"""),"")</f>
        <v/>
      </c>
      <c r="F696" s="0" t="str">
        <f aca="false">IFERROR(__xludf.dummyfunction("""COMPUTED_VALUE"""),"")</f>
        <v/>
      </c>
      <c r="H696" s="0" t="str">
        <f aca="false">IFERROR(__xludf.dummyfunction("""COMPUTED_VALUE"""),"")</f>
        <v/>
      </c>
      <c r="J696" s="0" t="str">
        <f aca="false">IFERROR(__xludf.dummyfunction("""COMPUTED_VALUE"""),"")</f>
        <v/>
      </c>
      <c r="L696" s="0" t="str">
        <f aca="false">IFERROR(__xludf.dummyfunction("""COMPUTED_VALUE"""),"")</f>
        <v/>
      </c>
      <c r="N696" s="6" t="e">
        <f aca="false">SUM(L696-J696)</f>
        <v>#VALUE!</v>
      </c>
      <c r="P696" s="0" t="str">
        <f aca="false">IFERROR(__xludf.dummyfunction("""COMPUTED_VALUE"""),"")</f>
        <v/>
      </c>
      <c r="R696" s="0" t="str">
        <f aca="false">IFERROR(__xludf.dummyfunction("""COMPUTED_VALUE"""),"")</f>
        <v/>
      </c>
      <c r="T696" s="6" t="e">
        <f aca="false">SUM(R696-P696)</f>
        <v>#VALUE!</v>
      </c>
      <c r="V696" s="6" t="e">
        <f aca="false">SUM(N696-T696)</f>
        <v>#VALUE!</v>
      </c>
      <c r="X696" s="7"/>
    </row>
    <row r="697" customFormat="false" ht="13.8" hidden="false" customHeight="false" outlineLevel="0" collapsed="false">
      <c r="B697" s="0" t="str">
        <f aca="false">IFERROR(__xludf.dummyfunction("""COMPUTED_VALUE"""),"")</f>
        <v/>
      </c>
      <c r="D697" s="0" t="str">
        <f aca="false">IFERROR(__xludf.dummyfunction("""COMPUTED_VALUE"""),"")</f>
        <v/>
      </c>
      <c r="F697" s="0" t="str">
        <f aca="false">IFERROR(__xludf.dummyfunction("""COMPUTED_VALUE"""),"")</f>
        <v/>
      </c>
      <c r="H697" s="0" t="str">
        <f aca="false">IFERROR(__xludf.dummyfunction("""COMPUTED_VALUE"""),"")</f>
        <v/>
      </c>
      <c r="J697" s="0" t="str">
        <f aca="false">IFERROR(__xludf.dummyfunction("""COMPUTED_VALUE"""),"")</f>
        <v/>
      </c>
      <c r="L697" s="0" t="str">
        <f aca="false">IFERROR(__xludf.dummyfunction("""COMPUTED_VALUE"""),"")</f>
        <v/>
      </c>
      <c r="N697" s="6" t="e">
        <f aca="false">SUM(L697-J697)</f>
        <v>#VALUE!</v>
      </c>
      <c r="P697" s="0" t="str">
        <f aca="false">IFERROR(__xludf.dummyfunction("""COMPUTED_VALUE"""),"")</f>
        <v/>
      </c>
      <c r="R697" s="0" t="str">
        <f aca="false">IFERROR(__xludf.dummyfunction("""COMPUTED_VALUE"""),"")</f>
        <v/>
      </c>
      <c r="T697" s="6" t="e">
        <f aca="false">SUM(R697-P697)</f>
        <v>#VALUE!</v>
      </c>
      <c r="V697" s="6" t="e">
        <f aca="false">SUM(N697-T697)</f>
        <v>#VALUE!</v>
      </c>
      <c r="X697" s="7"/>
    </row>
    <row r="698" customFormat="false" ht="13.8" hidden="false" customHeight="false" outlineLevel="0" collapsed="false">
      <c r="B698" s="0" t="str">
        <f aca="false">IFERROR(__xludf.dummyfunction("""COMPUTED_VALUE"""),"")</f>
        <v/>
      </c>
      <c r="D698" s="0" t="str">
        <f aca="false">IFERROR(__xludf.dummyfunction("""COMPUTED_VALUE"""),"")</f>
        <v/>
      </c>
      <c r="F698" s="0" t="str">
        <f aca="false">IFERROR(__xludf.dummyfunction("""COMPUTED_VALUE"""),"")</f>
        <v/>
      </c>
      <c r="H698" s="0" t="str">
        <f aca="false">IFERROR(__xludf.dummyfunction("""COMPUTED_VALUE"""),"")</f>
        <v/>
      </c>
      <c r="J698" s="0" t="str">
        <f aca="false">IFERROR(__xludf.dummyfunction("""COMPUTED_VALUE"""),"")</f>
        <v/>
      </c>
      <c r="L698" s="0" t="str">
        <f aca="false">IFERROR(__xludf.dummyfunction("""COMPUTED_VALUE"""),"")</f>
        <v/>
      </c>
      <c r="N698" s="6" t="e">
        <f aca="false">SUM(L698-J698)</f>
        <v>#VALUE!</v>
      </c>
      <c r="P698" s="0" t="str">
        <f aca="false">IFERROR(__xludf.dummyfunction("""COMPUTED_VALUE"""),"")</f>
        <v/>
      </c>
      <c r="R698" s="0" t="str">
        <f aca="false">IFERROR(__xludf.dummyfunction("""COMPUTED_VALUE"""),"")</f>
        <v/>
      </c>
      <c r="T698" s="6" t="e">
        <f aca="false">SUM(R698-P698)</f>
        <v>#VALUE!</v>
      </c>
      <c r="V698" s="6" t="e">
        <f aca="false">SUM(N698-T698)</f>
        <v>#VALUE!</v>
      </c>
      <c r="X698" s="7"/>
    </row>
    <row r="699" customFormat="false" ht="13.8" hidden="false" customHeight="false" outlineLevel="0" collapsed="false">
      <c r="B699" s="0" t="str">
        <f aca="false">IFERROR(__xludf.dummyfunction("""COMPUTED_VALUE"""),"")</f>
        <v/>
      </c>
      <c r="D699" s="0" t="str">
        <f aca="false">IFERROR(__xludf.dummyfunction("""COMPUTED_VALUE"""),"")</f>
        <v/>
      </c>
      <c r="F699" s="0" t="str">
        <f aca="false">IFERROR(__xludf.dummyfunction("""COMPUTED_VALUE"""),"")</f>
        <v/>
      </c>
      <c r="H699" s="0" t="str">
        <f aca="false">IFERROR(__xludf.dummyfunction("""COMPUTED_VALUE"""),"")</f>
        <v/>
      </c>
      <c r="J699" s="0" t="str">
        <f aca="false">IFERROR(__xludf.dummyfunction("""COMPUTED_VALUE"""),"")</f>
        <v/>
      </c>
      <c r="L699" s="0" t="str">
        <f aca="false">IFERROR(__xludf.dummyfunction("""COMPUTED_VALUE"""),"")</f>
        <v/>
      </c>
      <c r="N699" s="6" t="e">
        <f aca="false">SUM(L699-J699)</f>
        <v>#VALUE!</v>
      </c>
      <c r="P699" s="0" t="str">
        <f aca="false">IFERROR(__xludf.dummyfunction("""COMPUTED_VALUE"""),"")</f>
        <v/>
      </c>
      <c r="R699" s="0" t="str">
        <f aca="false">IFERROR(__xludf.dummyfunction("""COMPUTED_VALUE"""),"")</f>
        <v/>
      </c>
      <c r="T699" s="6" t="e">
        <f aca="false">SUM(R699-P699)</f>
        <v>#VALUE!</v>
      </c>
      <c r="V699" s="6" t="e">
        <f aca="false">SUM(N699-T699)</f>
        <v>#VALUE!</v>
      </c>
      <c r="X699" s="7"/>
    </row>
    <row r="700" customFormat="false" ht="13.8" hidden="false" customHeight="false" outlineLevel="0" collapsed="false">
      <c r="B700" s="0" t="str">
        <f aca="false">IFERROR(__xludf.dummyfunction("""COMPUTED_VALUE"""),"")</f>
        <v/>
      </c>
      <c r="D700" s="0" t="str">
        <f aca="false">IFERROR(__xludf.dummyfunction("""COMPUTED_VALUE"""),"")</f>
        <v/>
      </c>
      <c r="F700" s="0" t="str">
        <f aca="false">IFERROR(__xludf.dummyfunction("""COMPUTED_VALUE"""),"")</f>
        <v/>
      </c>
      <c r="H700" s="0" t="str">
        <f aca="false">IFERROR(__xludf.dummyfunction("""COMPUTED_VALUE"""),"")</f>
        <v/>
      </c>
      <c r="J700" s="0" t="str">
        <f aca="false">IFERROR(__xludf.dummyfunction("""COMPUTED_VALUE"""),"")</f>
        <v/>
      </c>
      <c r="L700" s="0" t="str">
        <f aca="false">IFERROR(__xludf.dummyfunction("""COMPUTED_VALUE"""),"")</f>
        <v/>
      </c>
      <c r="N700" s="6" t="e">
        <f aca="false">SUM(L700-J700)</f>
        <v>#VALUE!</v>
      </c>
      <c r="P700" s="0" t="str">
        <f aca="false">IFERROR(__xludf.dummyfunction("""COMPUTED_VALUE"""),"")</f>
        <v/>
      </c>
      <c r="R700" s="0" t="str">
        <f aca="false">IFERROR(__xludf.dummyfunction("""COMPUTED_VALUE"""),"")</f>
        <v/>
      </c>
      <c r="T700" s="6" t="e">
        <f aca="false">SUM(R700-P700)</f>
        <v>#VALUE!</v>
      </c>
      <c r="V700" s="6" t="e">
        <f aca="false">SUM(N700-T700)</f>
        <v>#VALUE!</v>
      </c>
      <c r="X700" s="7"/>
    </row>
    <row r="701" customFormat="false" ht="13.8" hidden="false" customHeight="false" outlineLevel="0" collapsed="false">
      <c r="B701" s="0" t="str">
        <f aca="false">IFERROR(__xludf.dummyfunction("""COMPUTED_VALUE"""),"")</f>
        <v/>
      </c>
      <c r="D701" s="0" t="str">
        <f aca="false">IFERROR(__xludf.dummyfunction("""COMPUTED_VALUE"""),"")</f>
        <v/>
      </c>
      <c r="F701" s="0" t="str">
        <f aca="false">IFERROR(__xludf.dummyfunction("""COMPUTED_VALUE"""),"")</f>
        <v/>
      </c>
      <c r="H701" s="0" t="str">
        <f aca="false">IFERROR(__xludf.dummyfunction("""COMPUTED_VALUE"""),"")</f>
        <v/>
      </c>
      <c r="J701" s="0" t="str">
        <f aca="false">IFERROR(__xludf.dummyfunction("""COMPUTED_VALUE"""),"")</f>
        <v/>
      </c>
      <c r="L701" s="0" t="str">
        <f aca="false">IFERROR(__xludf.dummyfunction("""COMPUTED_VALUE"""),"")</f>
        <v/>
      </c>
      <c r="N701" s="6" t="e">
        <f aca="false">SUM(L701-J701)</f>
        <v>#VALUE!</v>
      </c>
      <c r="P701" s="0" t="str">
        <f aca="false">IFERROR(__xludf.dummyfunction("""COMPUTED_VALUE"""),"")</f>
        <v/>
      </c>
      <c r="R701" s="0" t="str">
        <f aca="false">IFERROR(__xludf.dummyfunction("""COMPUTED_VALUE"""),"")</f>
        <v/>
      </c>
      <c r="T701" s="6" t="e">
        <f aca="false">SUM(R701-P701)</f>
        <v>#VALUE!</v>
      </c>
      <c r="V701" s="6" t="e">
        <f aca="false">SUM(N701-T701)</f>
        <v>#VALUE!</v>
      </c>
      <c r="X701" s="7"/>
    </row>
    <row r="702" customFormat="false" ht="13.8" hidden="false" customHeight="false" outlineLevel="0" collapsed="false">
      <c r="B702" s="0" t="str">
        <f aca="false">IFERROR(__xludf.dummyfunction("""COMPUTED_VALUE"""),"")</f>
        <v/>
      </c>
      <c r="D702" s="0" t="str">
        <f aca="false">IFERROR(__xludf.dummyfunction("""COMPUTED_VALUE"""),"")</f>
        <v/>
      </c>
      <c r="F702" s="0" t="str">
        <f aca="false">IFERROR(__xludf.dummyfunction("""COMPUTED_VALUE"""),"")</f>
        <v/>
      </c>
      <c r="H702" s="0" t="str">
        <f aca="false">IFERROR(__xludf.dummyfunction("""COMPUTED_VALUE"""),"")</f>
        <v/>
      </c>
      <c r="J702" s="0" t="str">
        <f aca="false">IFERROR(__xludf.dummyfunction("""COMPUTED_VALUE"""),"")</f>
        <v/>
      </c>
      <c r="L702" s="0" t="str">
        <f aca="false">IFERROR(__xludf.dummyfunction("""COMPUTED_VALUE"""),"")</f>
        <v/>
      </c>
      <c r="N702" s="6" t="e">
        <f aca="false">SUM(L702-J702)</f>
        <v>#VALUE!</v>
      </c>
      <c r="P702" s="0" t="str">
        <f aca="false">IFERROR(__xludf.dummyfunction("""COMPUTED_VALUE"""),"")</f>
        <v/>
      </c>
      <c r="R702" s="0" t="str">
        <f aca="false">IFERROR(__xludf.dummyfunction("""COMPUTED_VALUE"""),"")</f>
        <v/>
      </c>
      <c r="T702" s="6" t="e">
        <f aca="false">SUM(R702-P702)</f>
        <v>#VALUE!</v>
      </c>
      <c r="V702" s="6" t="e">
        <f aca="false">SUM(N702-T702)</f>
        <v>#VALUE!</v>
      </c>
      <c r="X702" s="7"/>
    </row>
    <row r="703" customFormat="false" ht="13.8" hidden="false" customHeight="false" outlineLevel="0" collapsed="false">
      <c r="B703" s="0" t="str">
        <f aca="false">IFERROR(__xludf.dummyfunction("""COMPUTED_VALUE"""),"")</f>
        <v/>
      </c>
      <c r="D703" s="0" t="str">
        <f aca="false">IFERROR(__xludf.dummyfunction("""COMPUTED_VALUE"""),"")</f>
        <v/>
      </c>
      <c r="F703" s="0" t="str">
        <f aca="false">IFERROR(__xludf.dummyfunction("""COMPUTED_VALUE"""),"")</f>
        <v/>
      </c>
      <c r="H703" s="0" t="str">
        <f aca="false">IFERROR(__xludf.dummyfunction("""COMPUTED_VALUE"""),"")</f>
        <v/>
      </c>
      <c r="J703" s="0" t="str">
        <f aca="false">IFERROR(__xludf.dummyfunction("""COMPUTED_VALUE"""),"")</f>
        <v/>
      </c>
      <c r="L703" s="0" t="str">
        <f aca="false">IFERROR(__xludf.dummyfunction("""COMPUTED_VALUE"""),"")</f>
        <v/>
      </c>
      <c r="N703" s="6" t="e">
        <f aca="false">SUM(L703-J703)</f>
        <v>#VALUE!</v>
      </c>
      <c r="P703" s="0" t="str">
        <f aca="false">IFERROR(__xludf.dummyfunction("""COMPUTED_VALUE"""),"")</f>
        <v/>
      </c>
      <c r="R703" s="0" t="str">
        <f aca="false">IFERROR(__xludf.dummyfunction("""COMPUTED_VALUE"""),"")</f>
        <v/>
      </c>
      <c r="T703" s="6" t="e">
        <f aca="false">SUM(R703-P703)</f>
        <v>#VALUE!</v>
      </c>
      <c r="V703" s="6" t="e">
        <f aca="false">SUM(N703-T703)</f>
        <v>#VALUE!</v>
      </c>
      <c r="X703" s="7"/>
    </row>
    <row r="704" customFormat="false" ht="13.8" hidden="false" customHeight="false" outlineLevel="0" collapsed="false">
      <c r="B704" s="0" t="str">
        <f aca="false">IFERROR(__xludf.dummyfunction("""COMPUTED_VALUE"""),"")</f>
        <v/>
      </c>
      <c r="D704" s="0" t="str">
        <f aca="false">IFERROR(__xludf.dummyfunction("""COMPUTED_VALUE"""),"")</f>
        <v/>
      </c>
      <c r="F704" s="0" t="str">
        <f aca="false">IFERROR(__xludf.dummyfunction("""COMPUTED_VALUE"""),"")</f>
        <v/>
      </c>
      <c r="H704" s="0" t="str">
        <f aca="false">IFERROR(__xludf.dummyfunction("""COMPUTED_VALUE"""),"")</f>
        <v/>
      </c>
      <c r="J704" s="0" t="str">
        <f aca="false">IFERROR(__xludf.dummyfunction("""COMPUTED_VALUE"""),"")</f>
        <v/>
      </c>
      <c r="L704" s="0" t="str">
        <f aca="false">IFERROR(__xludf.dummyfunction("""COMPUTED_VALUE"""),"")</f>
        <v/>
      </c>
      <c r="N704" s="6" t="e">
        <f aca="false">SUM(L704-J704)</f>
        <v>#VALUE!</v>
      </c>
      <c r="P704" s="0" t="str">
        <f aca="false">IFERROR(__xludf.dummyfunction("""COMPUTED_VALUE"""),"")</f>
        <v/>
      </c>
      <c r="R704" s="0" t="str">
        <f aca="false">IFERROR(__xludf.dummyfunction("""COMPUTED_VALUE"""),"")</f>
        <v/>
      </c>
      <c r="T704" s="6" t="e">
        <f aca="false">SUM(R704-P704)</f>
        <v>#VALUE!</v>
      </c>
      <c r="V704" s="6" t="e">
        <f aca="false">SUM(N704-T704)</f>
        <v>#VALUE!</v>
      </c>
      <c r="X704" s="7"/>
    </row>
    <row r="705" customFormat="false" ht="13.8" hidden="false" customHeight="false" outlineLevel="0" collapsed="false">
      <c r="B705" s="0" t="str">
        <f aca="false">IFERROR(__xludf.dummyfunction("""COMPUTED_VALUE"""),"")</f>
        <v/>
      </c>
      <c r="D705" s="0" t="str">
        <f aca="false">IFERROR(__xludf.dummyfunction("""COMPUTED_VALUE"""),"")</f>
        <v/>
      </c>
      <c r="F705" s="0" t="str">
        <f aca="false">IFERROR(__xludf.dummyfunction("""COMPUTED_VALUE"""),"")</f>
        <v/>
      </c>
      <c r="H705" s="0" t="str">
        <f aca="false">IFERROR(__xludf.dummyfunction("""COMPUTED_VALUE"""),"")</f>
        <v/>
      </c>
      <c r="J705" s="0" t="str">
        <f aca="false">IFERROR(__xludf.dummyfunction("""COMPUTED_VALUE"""),"")</f>
        <v/>
      </c>
      <c r="L705" s="0" t="str">
        <f aca="false">IFERROR(__xludf.dummyfunction("""COMPUTED_VALUE"""),"")</f>
        <v/>
      </c>
      <c r="N705" s="6" t="e">
        <f aca="false">SUM(L705-J705)</f>
        <v>#VALUE!</v>
      </c>
      <c r="P705" s="0" t="str">
        <f aca="false">IFERROR(__xludf.dummyfunction("""COMPUTED_VALUE"""),"")</f>
        <v/>
      </c>
      <c r="R705" s="0" t="str">
        <f aca="false">IFERROR(__xludf.dummyfunction("""COMPUTED_VALUE"""),"")</f>
        <v/>
      </c>
      <c r="T705" s="6" t="e">
        <f aca="false">SUM(R705-P705)</f>
        <v>#VALUE!</v>
      </c>
      <c r="V705" s="6" t="e">
        <f aca="false">SUM(N705-T705)</f>
        <v>#VALUE!</v>
      </c>
      <c r="X705" s="7"/>
    </row>
    <row r="706" customFormat="false" ht="13.8" hidden="false" customHeight="false" outlineLevel="0" collapsed="false">
      <c r="B706" s="0" t="str">
        <f aca="false">IFERROR(__xludf.dummyfunction("""COMPUTED_VALUE"""),"")</f>
        <v/>
      </c>
      <c r="D706" s="0" t="str">
        <f aca="false">IFERROR(__xludf.dummyfunction("""COMPUTED_VALUE"""),"")</f>
        <v/>
      </c>
      <c r="F706" s="0" t="str">
        <f aca="false">IFERROR(__xludf.dummyfunction("""COMPUTED_VALUE"""),"")</f>
        <v/>
      </c>
      <c r="H706" s="0" t="str">
        <f aca="false">IFERROR(__xludf.dummyfunction("""COMPUTED_VALUE"""),"")</f>
        <v/>
      </c>
      <c r="J706" s="0" t="str">
        <f aca="false">IFERROR(__xludf.dummyfunction("""COMPUTED_VALUE"""),"")</f>
        <v/>
      </c>
      <c r="L706" s="0" t="str">
        <f aca="false">IFERROR(__xludf.dummyfunction("""COMPUTED_VALUE"""),"")</f>
        <v/>
      </c>
      <c r="N706" s="6" t="e">
        <f aca="false">SUM(L706-J706)</f>
        <v>#VALUE!</v>
      </c>
      <c r="P706" s="0" t="str">
        <f aca="false">IFERROR(__xludf.dummyfunction("""COMPUTED_VALUE"""),"")</f>
        <v/>
      </c>
      <c r="R706" s="0" t="str">
        <f aca="false">IFERROR(__xludf.dummyfunction("""COMPUTED_VALUE"""),"")</f>
        <v/>
      </c>
      <c r="T706" s="6" t="e">
        <f aca="false">SUM(R706-P706)</f>
        <v>#VALUE!</v>
      </c>
      <c r="V706" s="6" t="e">
        <f aca="false">SUM(N706-T706)</f>
        <v>#VALUE!</v>
      </c>
      <c r="X706" s="7"/>
    </row>
    <row r="707" customFormat="false" ht="13.8" hidden="false" customHeight="false" outlineLevel="0" collapsed="false">
      <c r="B707" s="0" t="str">
        <f aca="false">IFERROR(__xludf.dummyfunction("""COMPUTED_VALUE"""),"")</f>
        <v/>
      </c>
      <c r="D707" s="0" t="str">
        <f aca="false">IFERROR(__xludf.dummyfunction("""COMPUTED_VALUE"""),"")</f>
        <v/>
      </c>
      <c r="F707" s="0" t="str">
        <f aca="false">IFERROR(__xludf.dummyfunction("""COMPUTED_VALUE"""),"")</f>
        <v/>
      </c>
      <c r="H707" s="0" t="str">
        <f aca="false">IFERROR(__xludf.dummyfunction("""COMPUTED_VALUE"""),"")</f>
        <v/>
      </c>
      <c r="J707" s="0" t="str">
        <f aca="false">IFERROR(__xludf.dummyfunction("""COMPUTED_VALUE"""),"")</f>
        <v/>
      </c>
      <c r="L707" s="0" t="str">
        <f aca="false">IFERROR(__xludf.dummyfunction("""COMPUTED_VALUE"""),"")</f>
        <v/>
      </c>
      <c r="N707" s="6" t="e">
        <f aca="false">SUM(L707-J707)</f>
        <v>#VALUE!</v>
      </c>
      <c r="P707" s="0" t="str">
        <f aca="false">IFERROR(__xludf.dummyfunction("""COMPUTED_VALUE"""),"")</f>
        <v/>
      </c>
      <c r="R707" s="0" t="str">
        <f aca="false">IFERROR(__xludf.dummyfunction("""COMPUTED_VALUE"""),"")</f>
        <v/>
      </c>
      <c r="T707" s="6" t="e">
        <f aca="false">SUM(R707-P707)</f>
        <v>#VALUE!</v>
      </c>
      <c r="V707" s="6" t="e">
        <f aca="false">SUM(N707-T707)</f>
        <v>#VALUE!</v>
      </c>
      <c r="X707" s="7"/>
    </row>
    <row r="708" customFormat="false" ht="13.8" hidden="false" customHeight="false" outlineLevel="0" collapsed="false">
      <c r="B708" s="0" t="str">
        <f aca="false">IFERROR(__xludf.dummyfunction("""COMPUTED_VALUE"""),"")</f>
        <v/>
      </c>
      <c r="D708" s="0" t="str">
        <f aca="false">IFERROR(__xludf.dummyfunction("""COMPUTED_VALUE"""),"")</f>
        <v/>
      </c>
      <c r="F708" s="0" t="str">
        <f aca="false">IFERROR(__xludf.dummyfunction("""COMPUTED_VALUE"""),"")</f>
        <v/>
      </c>
      <c r="H708" s="0" t="str">
        <f aca="false">IFERROR(__xludf.dummyfunction("""COMPUTED_VALUE"""),"")</f>
        <v/>
      </c>
      <c r="J708" s="0" t="str">
        <f aca="false">IFERROR(__xludf.dummyfunction("""COMPUTED_VALUE"""),"")</f>
        <v/>
      </c>
      <c r="L708" s="0" t="str">
        <f aca="false">IFERROR(__xludf.dummyfunction("""COMPUTED_VALUE"""),"")</f>
        <v/>
      </c>
      <c r="N708" s="6" t="e">
        <f aca="false">SUM(L708-J708)</f>
        <v>#VALUE!</v>
      </c>
      <c r="P708" s="0" t="str">
        <f aca="false">IFERROR(__xludf.dummyfunction("""COMPUTED_VALUE"""),"")</f>
        <v/>
      </c>
      <c r="R708" s="0" t="str">
        <f aca="false">IFERROR(__xludf.dummyfunction("""COMPUTED_VALUE"""),"")</f>
        <v/>
      </c>
      <c r="T708" s="6" t="e">
        <f aca="false">SUM(R708-P708)</f>
        <v>#VALUE!</v>
      </c>
      <c r="V708" s="6" t="e">
        <f aca="false">SUM(N708-T708)</f>
        <v>#VALUE!</v>
      </c>
      <c r="X708" s="7"/>
    </row>
    <row r="709" customFormat="false" ht="13.8" hidden="false" customHeight="false" outlineLevel="0" collapsed="false">
      <c r="B709" s="0" t="str">
        <f aca="false">IFERROR(__xludf.dummyfunction("""COMPUTED_VALUE"""),"")</f>
        <v/>
      </c>
      <c r="D709" s="0" t="str">
        <f aca="false">IFERROR(__xludf.dummyfunction("""COMPUTED_VALUE"""),"")</f>
        <v/>
      </c>
      <c r="F709" s="0" t="str">
        <f aca="false">IFERROR(__xludf.dummyfunction("""COMPUTED_VALUE"""),"")</f>
        <v/>
      </c>
      <c r="H709" s="0" t="str">
        <f aca="false">IFERROR(__xludf.dummyfunction("""COMPUTED_VALUE"""),"")</f>
        <v/>
      </c>
      <c r="J709" s="0" t="str">
        <f aca="false">IFERROR(__xludf.dummyfunction("""COMPUTED_VALUE"""),"")</f>
        <v/>
      </c>
      <c r="L709" s="0" t="str">
        <f aca="false">IFERROR(__xludf.dummyfunction("""COMPUTED_VALUE"""),"")</f>
        <v/>
      </c>
      <c r="N709" s="6" t="e">
        <f aca="false">SUM(L709-J709)</f>
        <v>#VALUE!</v>
      </c>
      <c r="P709" s="0" t="str">
        <f aca="false">IFERROR(__xludf.dummyfunction("""COMPUTED_VALUE"""),"")</f>
        <v/>
      </c>
      <c r="R709" s="0" t="str">
        <f aca="false">IFERROR(__xludf.dummyfunction("""COMPUTED_VALUE"""),"")</f>
        <v/>
      </c>
      <c r="T709" s="6" t="e">
        <f aca="false">SUM(R709-P709)</f>
        <v>#VALUE!</v>
      </c>
      <c r="V709" s="6" t="e">
        <f aca="false">SUM(N709-T709)</f>
        <v>#VALUE!</v>
      </c>
      <c r="X709" s="7"/>
    </row>
    <row r="710" customFormat="false" ht="13.8" hidden="false" customHeight="false" outlineLevel="0" collapsed="false">
      <c r="B710" s="0" t="str">
        <f aca="false">IFERROR(__xludf.dummyfunction("""COMPUTED_VALUE"""),"")</f>
        <v/>
      </c>
      <c r="D710" s="0" t="str">
        <f aca="false">IFERROR(__xludf.dummyfunction("""COMPUTED_VALUE"""),"")</f>
        <v/>
      </c>
      <c r="F710" s="0" t="str">
        <f aca="false">IFERROR(__xludf.dummyfunction("""COMPUTED_VALUE"""),"")</f>
        <v/>
      </c>
      <c r="H710" s="0" t="str">
        <f aca="false">IFERROR(__xludf.dummyfunction("""COMPUTED_VALUE"""),"")</f>
        <v/>
      </c>
      <c r="J710" s="0" t="str">
        <f aca="false">IFERROR(__xludf.dummyfunction("""COMPUTED_VALUE"""),"")</f>
        <v/>
      </c>
      <c r="L710" s="0" t="str">
        <f aca="false">IFERROR(__xludf.dummyfunction("""COMPUTED_VALUE"""),"")</f>
        <v/>
      </c>
      <c r="N710" s="6" t="e">
        <f aca="false">SUM(L710-J710)</f>
        <v>#VALUE!</v>
      </c>
      <c r="P710" s="0" t="str">
        <f aca="false">IFERROR(__xludf.dummyfunction("""COMPUTED_VALUE"""),"")</f>
        <v/>
      </c>
      <c r="R710" s="0" t="str">
        <f aca="false">IFERROR(__xludf.dummyfunction("""COMPUTED_VALUE"""),"")</f>
        <v/>
      </c>
      <c r="T710" s="6" t="e">
        <f aca="false">SUM(R710-P710)</f>
        <v>#VALUE!</v>
      </c>
      <c r="V710" s="6" t="e">
        <f aca="false">SUM(N710-T710)</f>
        <v>#VALUE!</v>
      </c>
      <c r="X710" s="7"/>
    </row>
    <row r="711" customFormat="false" ht="13.8" hidden="false" customHeight="false" outlineLevel="0" collapsed="false">
      <c r="B711" s="0" t="str">
        <f aca="false">IFERROR(__xludf.dummyfunction("""COMPUTED_VALUE"""),"")</f>
        <v/>
      </c>
      <c r="D711" s="0" t="str">
        <f aca="false">IFERROR(__xludf.dummyfunction("""COMPUTED_VALUE"""),"")</f>
        <v/>
      </c>
      <c r="F711" s="0" t="str">
        <f aca="false">IFERROR(__xludf.dummyfunction("""COMPUTED_VALUE"""),"")</f>
        <v/>
      </c>
      <c r="H711" s="0" t="str">
        <f aca="false">IFERROR(__xludf.dummyfunction("""COMPUTED_VALUE"""),"")</f>
        <v/>
      </c>
      <c r="J711" s="0" t="str">
        <f aca="false">IFERROR(__xludf.dummyfunction("""COMPUTED_VALUE"""),"")</f>
        <v/>
      </c>
      <c r="L711" s="0" t="str">
        <f aca="false">IFERROR(__xludf.dummyfunction("""COMPUTED_VALUE"""),"")</f>
        <v/>
      </c>
      <c r="N711" s="6" t="e">
        <f aca="false">SUM(L711-J711)</f>
        <v>#VALUE!</v>
      </c>
      <c r="P711" s="0" t="str">
        <f aca="false">IFERROR(__xludf.dummyfunction("""COMPUTED_VALUE"""),"")</f>
        <v/>
      </c>
      <c r="R711" s="0" t="str">
        <f aca="false">IFERROR(__xludf.dummyfunction("""COMPUTED_VALUE"""),"")</f>
        <v/>
      </c>
      <c r="T711" s="6" t="e">
        <f aca="false">SUM(R711-P711)</f>
        <v>#VALUE!</v>
      </c>
      <c r="V711" s="6" t="e">
        <f aca="false">SUM(N711-T711)</f>
        <v>#VALUE!</v>
      </c>
      <c r="X711" s="7"/>
    </row>
    <row r="712" customFormat="false" ht="13.8" hidden="false" customHeight="false" outlineLevel="0" collapsed="false">
      <c r="B712" s="0" t="str">
        <f aca="false">IFERROR(__xludf.dummyfunction("""COMPUTED_VALUE"""),"")</f>
        <v/>
      </c>
      <c r="D712" s="0" t="str">
        <f aca="false">IFERROR(__xludf.dummyfunction("""COMPUTED_VALUE"""),"")</f>
        <v/>
      </c>
      <c r="F712" s="0" t="str">
        <f aca="false">IFERROR(__xludf.dummyfunction("""COMPUTED_VALUE"""),"")</f>
        <v/>
      </c>
      <c r="H712" s="0" t="str">
        <f aca="false">IFERROR(__xludf.dummyfunction("""COMPUTED_VALUE"""),"")</f>
        <v/>
      </c>
      <c r="J712" s="0" t="str">
        <f aca="false">IFERROR(__xludf.dummyfunction("""COMPUTED_VALUE"""),"")</f>
        <v/>
      </c>
      <c r="L712" s="0" t="str">
        <f aca="false">IFERROR(__xludf.dummyfunction("""COMPUTED_VALUE"""),"")</f>
        <v/>
      </c>
      <c r="N712" s="6" t="e">
        <f aca="false">SUM(L712-J712)</f>
        <v>#VALUE!</v>
      </c>
      <c r="P712" s="0" t="str">
        <f aca="false">IFERROR(__xludf.dummyfunction("""COMPUTED_VALUE"""),"")</f>
        <v/>
      </c>
      <c r="R712" s="0" t="str">
        <f aca="false">IFERROR(__xludf.dummyfunction("""COMPUTED_VALUE"""),"")</f>
        <v/>
      </c>
      <c r="T712" s="6" t="e">
        <f aca="false">SUM(R712-P712)</f>
        <v>#VALUE!</v>
      </c>
      <c r="V712" s="6" t="e">
        <f aca="false">SUM(N712-T712)</f>
        <v>#VALUE!</v>
      </c>
      <c r="X712" s="7"/>
    </row>
    <row r="713" customFormat="false" ht="13.8" hidden="false" customHeight="false" outlineLevel="0" collapsed="false">
      <c r="B713" s="0" t="str">
        <f aca="false">IFERROR(__xludf.dummyfunction("""COMPUTED_VALUE"""),"")</f>
        <v/>
      </c>
      <c r="D713" s="0" t="str">
        <f aca="false">IFERROR(__xludf.dummyfunction("""COMPUTED_VALUE"""),"")</f>
        <v/>
      </c>
      <c r="F713" s="0" t="str">
        <f aca="false">IFERROR(__xludf.dummyfunction("""COMPUTED_VALUE"""),"")</f>
        <v/>
      </c>
      <c r="H713" s="0" t="str">
        <f aca="false">IFERROR(__xludf.dummyfunction("""COMPUTED_VALUE"""),"")</f>
        <v/>
      </c>
      <c r="J713" s="0" t="str">
        <f aca="false">IFERROR(__xludf.dummyfunction("""COMPUTED_VALUE"""),"")</f>
        <v/>
      </c>
      <c r="L713" s="0" t="str">
        <f aca="false">IFERROR(__xludf.dummyfunction("""COMPUTED_VALUE"""),"")</f>
        <v/>
      </c>
      <c r="N713" s="6" t="e">
        <f aca="false">SUM(L713-J713)</f>
        <v>#VALUE!</v>
      </c>
      <c r="P713" s="0" t="str">
        <f aca="false">IFERROR(__xludf.dummyfunction("""COMPUTED_VALUE"""),"")</f>
        <v/>
      </c>
      <c r="R713" s="0" t="str">
        <f aca="false">IFERROR(__xludf.dummyfunction("""COMPUTED_VALUE"""),"")</f>
        <v/>
      </c>
      <c r="T713" s="6" t="e">
        <f aca="false">SUM(R713-P713)</f>
        <v>#VALUE!</v>
      </c>
      <c r="V713" s="6" t="e">
        <f aca="false">SUM(N713-T713)</f>
        <v>#VALUE!</v>
      </c>
      <c r="X713" s="7"/>
    </row>
    <row r="714" customFormat="false" ht="13.8" hidden="false" customHeight="false" outlineLevel="0" collapsed="false">
      <c r="B714" s="0" t="str">
        <f aca="false">IFERROR(__xludf.dummyfunction("""COMPUTED_VALUE"""),"")</f>
        <v/>
      </c>
      <c r="D714" s="0" t="str">
        <f aca="false">IFERROR(__xludf.dummyfunction("""COMPUTED_VALUE"""),"")</f>
        <v/>
      </c>
      <c r="F714" s="0" t="str">
        <f aca="false">IFERROR(__xludf.dummyfunction("""COMPUTED_VALUE"""),"")</f>
        <v/>
      </c>
      <c r="H714" s="0" t="str">
        <f aca="false">IFERROR(__xludf.dummyfunction("""COMPUTED_VALUE"""),"")</f>
        <v/>
      </c>
      <c r="J714" s="0" t="str">
        <f aca="false">IFERROR(__xludf.dummyfunction("""COMPUTED_VALUE"""),"")</f>
        <v/>
      </c>
      <c r="L714" s="0" t="str">
        <f aca="false">IFERROR(__xludf.dummyfunction("""COMPUTED_VALUE"""),"")</f>
        <v/>
      </c>
      <c r="N714" s="6" t="e">
        <f aca="false">SUM(L714-J714)</f>
        <v>#VALUE!</v>
      </c>
      <c r="P714" s="0" t="str">
        <f aca="false">IFERROR(__xludf.dummyfunction("""COMPUTED_VALUE"""),"")</f>
        <v/>
      </c>
      <c r="R714" s="0" t="str">
        <f aca="false">IFERROR(__xludf.dummyfunction("""COMPUTED_VALUE"""),"")</f>
        <v/>
      </c>
      <c r="T714" s="6" t="e">
        <f aca="false">SUM(R714-P714)</f>
        <v>#VALUE!</v>
      </c>
      <c r="V714" s="6" t="e">
        <f aca="false">SUM(N714-T714)</f>
        <v>#VALUE!</v>
      </c>
      <c r="X714" s="7"/>
    </row>
    <row r="715" customFormat="false" ht="13.8" hidden="false" customHeight="false" outlineLevel="0" collapsed="false">
      <c r="B715" s="0" t="str">
        <f aca="false">IFERROR(__xludf.dummyfunction("""COMPUTED_VALUE"""),"")</f>
        <v/>
      </c>
      <c r="D715" s="0" t="str">
        <f aca="false">IFERROR(__xludf.dummyfunction("""COMPUTED_VALUE"""),"")</f>
        <v/>
      </c>
      <c r="F715" s="0" t="str">
        <f aca="false">IFERROR(__xludf.dummyfunction("""COMPUTED_VALUE"""),"")</f>
        <v/>
      </c>
      <c r="H715" s="0" t="str">
        <f aca="false">IFERROR(__xludf.dummyfunction("""COMPUTED_VALUE"""),"")</f>
        <v/>
      </c>
      <c r="J715" s="0" t="str">
        <f aca="false">IFERROR(__xludf.dummyfunction("""COMPUTED_VALUE"""),"")</f>
        <v/>
      </c>
      <c r="L715" s="0" t="str">
        <f aca="false">IFERROR(__xludf.dummyfunction("""COMPUTED_VALUE"""),"")</f>
        <v/>
      </c>
      <c r="N715" s="6" t="e">
        <f aca="false">SUM(L715-J715)</f>
        <v>#VALUE!</v>
      </c>
      <c r="P715" s="0" t="str">
        <f aca="false">IFERROR(__xludf.dummyfunction("""COMPUTED_VALUE"""),"")</f>
        <v/>
      </c>
      <c r="R715" s="0" t="str">
        <f aca="false">IFERROR(__xludf.dummyfunction("""COMPUTED_VALUE"""),"")</f>
        <v/>
      </c>
      <c r="T715" s="6" t="e">
        <f aca="false">SUM(R715-P715)</f>
        <v>#VALUE!</v>
      </c>
      <c r="V715" s="6" t="e">
        <f aca="false">SUM(N715-T715)</f>
        <v>#VALUE!</v>
      </c>
      <c r="X715" s="7"/>
    </row>
    <row r="716" customFormat="false" ht="13.8" hidden="false" customHeight="false" outlineLevel="0" collapsed="false">
      <c r="B716" s="0" t="str">
        <f aca="false">IFERROR(__xludf.dummyfunction("""COMPUTED_VALUE"""),"")</f>
        <v/>
      </c>
      <c r="D716" s="0" t="str">
        <f aca="false">IFERROR(__xludf.dummyfunction("""COMPUTED_VALUE"""),"")</f>
        <v/>
      </c>
      <c r="F716" s="0" t="str">
        <f aca="false">IFERROR(__xludf.dummyfunction("""COMPUTED_VALUE"""),"")</f>
        <v/>
      </c>
      <c r="H716" s="0" t="str">
        <f aca="false">IFERROR(__xludf.dummyfunction("""COMPUTED_VALUE"""),"")</f>
        <v/>
      </c>
      <c r="J716" s="0" t="str">
        <f aca="false">IFERROR(__xludf.dummyfunction("""COMPUTED_VALUE"""),"")</f>
        <v/>
      </c>
      <c r="L716" s="0" t="str">
        <f aca="false">IFERROR(__xludf.dummyfunction("""COMPUTED_VALUE"""),"")</f>
        <v/>
      </c>
      <c r="N716" s="6" t="e">
        <f aca="false">SUM(L716-J716)</f>
        <v>#VALUE!</v>
      </c>
      <c r="P716" s="0" t="str">
        <f aca="false">IFERROR(__xludf.dummyfunction("""COMPUTED_VALUE"""),"")</f>
        <v/>
      </c>
      <c r="R716" s="0" t="str">
        <f aca="false">IFERROR(__xludf.dummyfunction("""COMPUTED_VALUE"""),"")</f>
        <v/>
      </c>
      <c r="T716" s="6" t="e">
        <f aca="false">SUM(R716-P716)</f>
        <v>#VALUE!</v>
      </c>
      <c r="V716" s="6" t="e">
        <f aca="false">SUM(N716-T716)</f>
        <v>#VALUE!</v>
      </c>
      <c r="X716" s="7"/>
    </row>
    <row r="717" customFormat="false" ht="13.8" hidden="false" customHeight="false" outlineLevel="0" collapsed="false">
      <c r="B717" s="0" t="str">
        <f aca="false">IFERROR(__xludf.dummyfunction("""COMPUTED_VALUE"""),"")</f>
        <v/>
      </c>
      <c r="D717" s="0" t="str">
        <f aca="false">IFERROR(__xludf.dummyfunction("""COMPUTED_VALUE"""),"")</f>
        <v/>
      </c>
      <c r="F717" s="0" t="str">
        <f aca="false">IFERROR(__xludf.dummyfunction("""COMPUTED_VALUE"""),"")</f>
        <v/>
      </c>
      <c r="H717" s="0" t="str">
        <f aca="false">IFERROR(__xludf.dummyfunction("""COMPUTED_VALUE"""),"")</f>
        <v/>
      </c>
      <c r="J717" s="0" t="str">
        <f aca="false">IFERROR(__xludf.dummyfunction("""COMPUTED_VALUE"""),"")</f>
        <v/>
      </c>
      <c r="L717" s="0" t="str">
        <f aca="false">IFERROR(__xludf.dummyfunction("""COMPUTED_VALUE"""),"")</f>
        <v/>
      </c>
      <c r="N717" s="6" t="e">
        <f aca="false">SUM(L717-J717)</f>
        <v>#VALUE!</v>
      </c>
      <c r="P717" s="0" t="str">
        <f aca="false">IFERROR(__xludf.dummyfunction("""COMPUTED_VALUE"""),"")</f>
        <v/>
      </c>
      <c r="R717" s="0" t="str">
        <f aca="false">IFERROR(__xludf.dummyfunction("""COMPUTED_VALUE"""),"")</f>
        <v/>
      </c>
      <c r="T717" s="6" t="e">
        <f aca="false">SUM(R717-P717)</f>
        <v>#VALUE!</v>
      </c>
      <c r="V717" s="6" t="e">
        <f aca="false">SUM(N717-T717)</f>
        <v>#VALUE!</v>
      </c>
      <c r="X717" s="7"/>
    </row>
    <row r="718" customFormat="false" ht="13.8" hidden="false" customHeight="false" outlineLevel="0" collapsed="false">
      <c r="B718" s="0" t="str">
        <f aca="false">IFERROR(__xludf.dummyfunction("""COMPUTED_VALUE"""),"")</f>
        <v/>
      </c>
      <c r="D718" s="0" t="str">
        <f aca="false">IFERROR(__xludf.dummyfunction("""COMPUTED_VALUE"""),"")</f>
        <v/>
      </c>
      <c r="F718" s="0" t="str">
        <f aca="false">IFERROR(__xludf.dummyfunction("""COMPUTED_VALUE"""),"")</f>
        <v/>
      </c>
      <c r="H718" s="0" t="str">
        <f aca="false">IFERROR(__xludf.dummyfunction("""COMPUTED_VALUE"""),"")</f>
        <v/>
      </c>
      <c r="J718" s="0" t="str">
        <f aca="false">IFERROR(__xludf.dummyfunction("""COMPUTED_VALUE"""),"")</f>
        <v/>
      </c>
      <c r="L718" s="0" t="str">
        <f aca="false">IFERROR(__xludf.dummyfunction("""COMPUTED_VALUE"""),"")</f>
        <v/>
      </c>
      <c r="N718" s="6" t="e">
        <f aca="false">SUM(L718-J718)</f>
        <v>#VALUE!</v>
      </c>
      <c r="P718" s="0" t="str">
        <f aca="false">IFERROR(__xludf.dummyfunction("""COMPUTED_VALUE"""),"")</f>
        <v/>
      </c>
      <c r="R718" s="0" t="str">
        <f aca="false">IFERROR(__xludf.dummyfunction("""COMPUTED_VALUE"""),"")</f>
        <v/>
      </c>
      <c r="T718" s="6" t="e">
        <f aca="false">SUM(R718-P718)</f>
        <v>#VALUE!</v>
      </c>
      <c r="V718" s="6" t="e">
        <f aca="false">SUM(N718-T718)</f>
        <v>#VALUE!</v>
      </c>
      <c r="X718" s="7"/>
    </row>
    <row r="719" customFormat="false" ht="13.8" hidden="false" customHeight="false" outlineLevel="0" collapsed="false">
      <c r="B719" s="0" t="str">
        <f aca="false">IFERROR(__xludf.dummyfunction("""COMPUTED_VALUE"""),"")</f>
        <v/>
      </c>
      <c r="D719" s="0" t="str">
        <f aca="false">IFERROR(__xludf.dummyfunction("""COMPUTED_VALUE"""),"")</f>
        <v/>
      </c>
      <c r="F719" s="0" t="str">
        <f aca="false">IFERROR(__xludf.dummyfunction("""COMPUTED_VALUE"""),"")</f>
        <v/>
      </c>
      <c r="H719" s="0" t="str">
        <f aca="false">IFERROR(__xludf.dummyfunction("""COMPUTED_VALUE"""),"")</f>
        <v/>
      </c>
      <c r="J719" s="0" t="str">
        <f aca="false">IFERROR(__xludf.dummyfunction("""COMPUTED_VALUE"""),"")</f>
        <v/>
      </c>
      <c r="L719" s="0" t="str">
        <f aca="false">IFERROR(__xludf.dummyfunction("""COMPUTED_VALUE"""),"")</f>
        <v/>
      </c>
      <c r="N719" s="6" t="e">
        <f aca="false">SUM(L719-J719)</f>
        <v>#VALUE!</v>
      </c>
      <c r="P719" s="0" t="str">
        <f aca="false">IFERROR(__xludf.dummyfunction("""COMPUTED_VALUE"""),"")</f>
        <v/>
      </c>
      <c r="R719" s="0" t="str">
        <f aca="false">IFERROR(__xludf.dummyfunction("""COMPUTED_VALUE"""),"")</f>
        <v/>
      </c>
      <c r="T719" s="6" t="e">
        <f aca="false">SUM(R719-P719)</f>
        <v>#VALUE!</v>
      </c>
      <c r="V719" s="6" t="e">
        <f aca="false">SUM(N719-T719)</f>
        <v>#VALUE!</v>
      </c>
      <c r="X719" s="7"/>
    </row>
    <row r="720" customFormat="false" ht="13.8" hidden="false" customHeight="false" outlineLevel="0" collapsed="false">
      <c r="B720" s="0" t="str">
        <f aca="false">IFERROR(__xludf.dummyfunction("""COMPUTED_VALUE"""),"")</f>
        <v/>
      </c>
      <c r="D720" s="0" t="str">
        <f aca="false">IFERROR(__xludf.dummyfunction("""COMPUTED_VALUE"""),"")</f>
        <v/>
      </c>
      <c r="F720" s="0" t="str">
        <f aca="false">IFERROR(__xludf.dummyfunction("""COMPUTED_VALUE"""),"")</f>
        <v/>
      </c>
      <c r="H720" s="0" t="str">
        <f aca="false">IFERROR(__xludf.dummyfunction("""COMPUTED_VALUE"""),"")</f>
        <v/>
      </c>
      <c r="J720" s="0" t="str">
        <f aca="false">IFERROR(__xludf.dummyfunction("""COMPUTED_VALUE"""),"")</f>
        <v/>
      </c>
      <c r="L720" s="0" t="str">
        <f aca="false">IFERROR(__xludf.dummyfunction("""COMPUTED_VALUE"""),"")</f>
        <v/>
      </c>
      <c r="N720" s="6" t="e">
        <f aca="false">SUM(L720-J720)</f>
        <v>#VALUE!</v>
      </c>
      <c r="P720" s="0" t="str">
        <f aca="false">IFERROR(__xludf.dummyfunction("""COMPUTED_VALUE"""),"")</f>
        <v/>
      </c>
      <c r="R720" s="0" t="str">
        <f aca="false">IFERROR(__xludf.dummyfunction("""COMPUTED_VALUE"""),"")</f>
        <v/>
      </c>
      <c r="T720" s="6" t="e">
        <f aca="false">SUM(R720-P720)</f>
        <v>#VALUE!</v>
      </c>
      <c r="V720" s="6" t="e">
        <f aca="false">SUM(N720-T720)</f>
        <v>#VALUE!</v>
      </c>
      <c r="X720" s="7"/>
    </row>
    <row r="721" customFormat="false" ht="13.8" hidden="false" customHeight="false" outlineLevel="0" collapsed="false">
      <c r="B721" s="0" t="str">
        <f aca="false">IFERROR(__xludf.dummyfunction("""COMPUTED_VALUE"""),"")</f>
        <v/>
      </c>
      <c r="D721" s="0" t="str">
        <f aca="false">IFERROR(__xludf.dummyfunction("""COMPUTED_VALUE"""),"")</f>
        <v/>
      </c>
      <c r="F721" s="0" t="str">
        <f aca="false">IFERROR(__xludf.dummyfunction("""COMPUTED_VALUE"""),"")</f>
        <v/>
      </c>
      <c r="H721" s="0" t="str">
        <f aca="false">IFERROR(__xludf.dummyfunction("""COMPUTED_VALUE"""),"")</f>
        <v/>
      </c>
      <c r="J721" s="0" t="str">
        <f aca="false">IFERROR(__xludf.dummyfunction("""COMPUTED_VALUE"""),"")</f>
        <v/>
      </c>
      <c r="L721" s="0" t="str">
        <f aca="false">IFERROR(__xludf.dummyfunction("""COMPUTED_VALUE"""),"")</f>
        <v/>
      </c>
      <c r="N721" s="6" t="e">
        <f aca="false">SUM(L721-J721)</f>
        <v>#VALUE!</v>
      </c>
      <c r="P721" s="0" t="str">
        <f aca="false">IFERROR(__xludf.dummyfunction("""COMPUTED_VALUE"""),"")</f>
        <v/>
      </c>
      <c r="R721" s="0" t="str">
        <f aca="false">IFERROR(__xludf.dummyfunction("""COMPUTED_VALUE"""),"")</f>
        <v/>
      </c>
      <c r="T721" s="6" t="e">
        <f aca="false">SUM(R721-P721)</f>
        <v>#VALUE!</v>
      </c>
      <c r="V721" s="6" t="e">
        <f aca="false">SUM(N721-T721)</f>
        <v>#VALUE!</v>
      </c>
      <c r="X721" s="7"/>
    </row>
    <row r="722" customFormat="false" ht="13.8" hidden="false" customHeight="false" outlineLevel="0" collapsed="false">
      <c r="B722" s="0" t="str">
        <f aca="false">IFERROR(__xludf.dummyfunction("""COMPUTED_VALUE"""),"")</f>
        <v/>
      </c>
      <c r="D722" s="0" t="str">
        <f aca="false">IFERROR(__xludf.dummyfunction("""COMPUTED_VALUE"""),"")</f>
        <v/>
      </c>
      <c r="F722" s="0" t="str">
        <f aca="false">IFERROR(__xludf.dummyfunction("""COMPUTED_VALUE"""),"")</f>
        <v/>
      </c>
      <c r="H722" s="0" t="str">
        <f aca="false">IFERROR(__xludf.dummyfunction("""COMPUTED_VALUE"""),"")</f>
        <v/>
      </c>
      <c r="J722" s="0" t="str">
        <f aca="false">IFERROR(__xludf.dummyfunction("""COMPUTED_VALUE"""),"")</f>
        <v/>
      </c>
      <c r="L722" s="0" t="str">
        <f aca="false">IFERROR(__xludf.dummyfunction("""COMPUTED_VALUE"""),"")</f>
        <v/>
      </c>
      <c r="N722" s="6" t="e">
        <f aca="false">SUM(L722-J722)</f>
        <v>#VALUE!</v>
      </c>
      <c r="P722" s="0" t="str">
        <f aca="false">IFERROR(__xludf.dummyfunction("""COMPUTED_VALUE"""),"")</f>
        <v/>
      </c>
      <c r="R722" s="0" t="str">
        <f aca="false">IFERROR(__xludf.dummyfunction("""COMPUTED_VALUE"""),"")</f>
        <v/>
      </c>
      <c r="T722" s="6" t="e">
        <f aca="false">SUM(R722-P722)</f>
        <v>#VALUE!</v>
      </c>
      <c r="V722" s="6" t="e">
        <f aca="false">SUM(N722-T722)</f>
        <v>#VALUE!</v>
      </c>
      <c r="X722" s="7"/>
    </row>
    <row r="723" customFormat="false" ht="13.8" hidden="false" customHeight="false" outlineLevel="0" collapsed="false">
      <c r="B723" s="0" t="str">
        <f aca="false">IFERROR(__xludf.dummyfunction("""COMPUTED_VALUE"""),"")</f>
        <v/>
      </c>
      <c r="D723" s="0" t="str">
        <f aca="false">IFERROR(__xludf.dummyfunction("""COMPUTED_VALUE"""),"")</f>
        <v/>
      </c>
      <c r="F723" s="0" t="str">
        <f aca="false">IFERROR(__xludf.dummyfunction("""COMPUTED_VALUE"""),"")</f>
        <v/>
      </c>
      <c r="H723" s="0" t="str">
        <f aca="false">IFERROR(__xludf.dummyfunction("""COMPUTED_VALUE"""),"")</f>
        <v/>
      </c>
      <c r="J723" s="0" t="str">
        <f aca="false">IFERROR(__xludf.dummyfunction("""COMPUTED_VALUE"""),"")</f>
        <v/>
      </c>
      <c r="L723" s="0" t="str">
        <f aca="false">IFERROR(__xludf.dummyfunction("""COMPUTED_VALUE"""),"")</f>
        <v/>
      </c>
      <c r="N723" s="6" t="e">
        <f aca="false">SUM(L723-J723)</f>
        <v>#VALUE!</v>
      </c>
      <c r="P723" s="0" t="str">
        <f aca="false">IFERROR(__xludf.dummyfunction("""COMPUTED_VALUE"""),"")</f>
        <v/>
      </c>
      <c r="R723" s="0" t="str">
        <f aca="false">IFERROR(__xludf.dummyfunction("""COMPUTED_VALUE"""),"")</f>
        <v/>
      </c>
      <c r="T723" s="6" t="e">
        <f aca="false">SUM(R723-P723)</f>
        <v>#VALUE!</v>
      </c>
      <c r="V723" s="6" t="e">
        <f aca="false">SUM(N723-T723)</f>
        <v>#VALUE!</v>
      </c>
      <c r="X723" s="7"/>
    </row>
    <row r="724" customFormat="false" ht="13.8" hidden="false" customHeight="false" outlineLevel="0" collapsed="false">
      <c r="B724" s="0" t="str">
        <f aca="false">IFERROR(__xludf.dummyfunction("""COMPUTED_VALUE"""),"")</f>
        <v/>
      </c>
      <c r="D724" s="0" t="str">
        <f aca="false">IFERROR(__xludf.dummyfunction("""COMPUTED_VALUE"""),"")</f>
        <v/>
      </c>
      <c r="F724" s="0" t="str">
        <f aca="false">IFERROR(__xludf.dummyfunction("""COMPUTED_VALUE"""),"")</f>
        <v/>
      </c>
      <c r="H724" s="0" t="str">
        <f aca="false">IFERROR(__xludf.dummyfunction("""COMPUTED_VALUE"""),"")</f>
        <v/>
      </c>
      <c r="J724" s="0" t="str">
        <f aca="false">IFERROR(__xludf.dummyfunction("""COMPUTED_VALUE"""),"")</f>
        <v/>
      </c>
      <c r="L724" s="0" t="str">
        <f aca="false">IFERROR(__xludf.dummyfunction("""COMPUTED_VALUE"""),"")</f>
        <v/>
      </c>
      <c r="N724" s="6" t="e">
        <f aca="false">SUM(L724-J724)</f>
        <v>#VALUE!</v>
      </c>
      <c r="P724" s="0" t="str">
        <f aca="false">IFERROR(__xludf.dummyfunction("""COMPUTED_VALUE"""),"")</f>
        <v/>
      </c>
      <c r="R724" s="0" t="str">
        <f aca="false">IFERROR(__xludf.dummyfunction("""COMPUTED_VALUE"""),"")</f>
        <v/>
      </c>
      <c r="T724" s="6" t="e">
        <f aca="false">SUM(R724-P724)</f>
        <v>#VALUE!</v>
      </c>
      <c r="V724" s="6" t="e">
        <f aca="false">SUM(N724-T724)</f>
        <v>#VALUE!</v>
      </c>
      <c r="X724" s="7"/>
    </row>
    <row r="725" customFormat="false" ht="13.8" hidden="false" customHeight="false" outlineLevel="0" collapsed="false">
      <c r="B725" s="0" t="str">
        <f aca="false">IFERROR(__xludf.dummyfunction("""COMPUTED_VALUE"""),"")</f>
        <v/>
      </c>
      <c r="D725" s="0" t="str">
        <f aca="false">IFERROR(__xludf.dummyfunction("""COMPUTED_VALUE"""),"")</f>
        <v/>
      </c>
      <c r="F725" s="0" t="str">
        <f aca="false">IFERROR(__xludf.dummyfunction("""COMPUTED_VALUE"""),"")</f>
        <v/>
      </c>
      <c r="H725" s="0" t="str">
        <f aca="false">IFERROR(__xludf.dummyfunction("""COMPUTED_VALUE"""),"")</f>
        <v/>
      </c>
      <c r="J725" s="0" t="str">
        <f aca="false">IFERROR(__xludf.dummyfunction("""COMPUTED_VALUE"""),"")</f>
        <v/>
      </c>
      <c r="L725" s="0" t="str">
        <f aca="false">IFERROR(__xludf.dummyfunction("""COMPUTED_VALUE"""),"")</f>
        <v/>
      </c>
      <c r="N725" s="6" t="e">
        <f aca="false">SUM(L725-J725)</f>
        <v>#VALUE!</v>
      </c>
      <c r="P725" s="0" t="str">
        <f aca="false">IFERROR(__xludf.dummyfunction("""COMPUTED_VALUE"""),"")</f>
        <v/>
      </c>
      <c r="R725" s="0" t="str">
        <f aca="false">IFERROR(__xludf.dummyfunction("""COMPUTED_VALUE"""),"")</f>
        <v/>
      </c>
      <c r="T725" s="6" t="e">
        <f aca="false">SUM(R725-P725)</f>
        <v>#VALUE!</v>
      </c>
      <c r="V725" s="6" t="e">
        <f aca="false">SUM(N725-T725)</f>
        <v>#VALUE!</v>
      </c>
      <c r="X725" s="7"/>
    </row>
    <row r="726" customFormat="false" ht="13.8" hidden="false" customHeight="false" outlineLevel="0" collapsed="false">
      <c r="B726" s="0" t="str">
        <f aca="false">IFERROR(__xludf.dummyfunction("""COMPUTED_VALUE"""),"")</f>
        <v/>
      </c>
      <c r="D726" s="0" t="str">
        <f aca="false">IFERROR(__xludf.dummyfunction("""COMPUTED_VALUE"""),"")</f>
        <v/>
      </c>
      <c r="F726" s="0" t="str">
        <f aca="false">IFERROR(__xludf.dummyfunction("""COMPUTED_VALUE"""),"")</f>
        <v/>
      </c>
      <c r="H726" s="0" t="str">
        <f aca="false">IFERROR(__xludf.dummyfunction("""COMPUTED_VALUE"""),"")</f>
        <v/>
      </c>
      <c r="J726" s="0" t="str">
        <f aca="false">IFERROR(__xludf.dummyfunction("""COMPUTED_VALUE"""),"")</f>
        <v/>
      </c>
      <c r="L726" s="0" t="str">
        <f aca="false">IFERROR(__xludf.dummyfunction("""COMPUTED_VALUE"""),"")</f>
        <v/>
      </c>
      <c r="N726" s="6" t="e">
        <f aca="false">SUM(L726-J726)</f>
        <v>#VALUE!</v>
      </c>
      <c r="P726" s="0" t="str">
        <f aca="false">IFERROR(__xludf.dummyfunction("""COMPUTED_VALUE"""),"")</f>
        <v/>
      </c>
      <c r="R726" s="0" t="str">
        <f aca="false">IFERROR(__xludf.dummyfunction("""COMPUTED_VALUE"""),"")</f>
        <v/>
      </c>
      <c r="T726" s="6" t="e">
        <f aca="false">SUM(R726-P726)</f>
        <v>#VALUE!</v>
      </c>
      <c r="V726" s="6" t="e">
        <f aca="false">SUM(N726-T726)</f>
        <v>#VALUE!</v>
      </c>
      <c r="X726" s="7"/>
    </row>
    <row r="727" customFormat="false" ht="13.8" hidden="false" customHeight="false" outlineLevel="0" collapsed="false">
      <c r="B727" s="0" t="str">
        <f aca="false">IFERROR(__xludf.dummyfunction("""COMPUTED_VALUE"""),"")</f>
        <v/>
      </c>
      <c r="D727" s="0" t="str">
        <f aca="false">IFERROR(__xludf.dummyfunction("""COMPUTED_VALUE"""),"")</f>
        <v/>
      </c>
      <c r="F727" s="0" t="str">
        <f aca="false">IFERROR(__xludf.dummyfunction("""COMPUTED_VALUE"""),"")</f>
        <v/>
      </c>
      <c r="H727" s="0" t="str">
        <f aca="false">IFERROR(__xludf.dummyfunction("""COMPUTED_VALUE"""),"")</f>
        <v/>
      </c>
      <c r="J727" s="0" t="str">
        <f aca="false">IFERROR(__xludf.dummyfunction("""COMPUTED_VALUE"""),"")</f>
        <v/>
      </c>
      <c r="L727" s="0" t="str">
        <f aca="false">IFERROR(__xludf.dummyfunction("""COMPUTED_VALUE"""),"")</f>
        <v/>
      </c>
      <c r="N727" s="6" t="e">
        <f aca="false">SUM(L727-J727)</f>
        <v>#VALUE!</v>
      </c>
      <c r="P727" s="0" t="str">
        <f aca="false">IFERROR(__xludf.dummyfunction("""COMPUTED_VALUE"""),"")</f>
        <v/>
      </c>
      <c r="R727" s="0" t="str">
        <f aca="false">IFERROR(__xludf.dummyfunction("""COMPUTED_VALUE"""),"")</f>
        <v/>
      </c>
      <c r="T727" s="6" t="e">
        <f aca="false">SUM(R727-P727)</f>
        <v>#VALUE!</v>
      </c>
      <c r="V727" s="6" t="e">
        <f aca="false">SUM(N727-T727)</f>
        <v>#VALUE!</v>
      </c>
      <c r="X727" s="7"/>
    </row>
    <row r="728" customFormat="false" ht="13.8" hidden="false" customHeight="false" outlineLevel="0" collapsed="false">
      <c r="B728" s="0" t="str">
        <f aca="false">IFERROR(__xludf.dummyfunction("""COMPUTED_VALUE"""),"")</f>
        <v/>
      </c>
      <c r="D728" s="0" t="str">
        <f aca="false">IFERROR(__xludf.dummyfunction("""COMPUTED_VALUE"""),"")</f>
        <v/>
      </c>
      <c r="F728" s="0" t="str">
        <f aca="false">IFERROR(__xludf.dummyfunction("""COMPUTED_VALUE"""),"")</f>
        <v/>
      </c>
      <c r="H728" s="0" t="str">
        <f aca="false">IFERROR(__xludf.dummyfunction("""COMPUTED_VALUE"""),"")</f>
        <v/>
      </c>
      <c r="J728" s="0" t="str">
        <f aca="false">IFERROR(__xludf.dummyfunction("""COMPUTED_VALUE"""),"")</f>
        <v/>
      </c>
      <c r="L728" s="0" t="str">
        <f aca="false">IFERROR(__xludf.dummyfunction("""COMPUTED_VALUE"""),"")</f>
        <v/>
      </c>
      <c r="N728" s="6" t="e">
        <f aca="false">SUM(L728-J728)</f>
        <v>#VALUE!</v>
      </c>
      <c r="P728" s="0" t="str">
        <f aca="false">IFERROR(__xludf.dummyfunction("""COMPUTED_VALUE"""),"")</f>
        <v/>
      </c>
      <c r="R728" s="0" t="str">
        <f aca="false">IFERROR(__xludf.dummyfunction("""COMPUTED_VALUE"""),"")</f>
        <v/>
      </c>
      <c r="T728" s="6" t="e">
        <f aca="false">SUM(R728-P728)</f>
        <v>#VALUE!</v>
      </c>
      <c r="V728" s="6" t="e">
        <f aca="false">SUM(N728-T728)</f>
        <v>#VALUE!</v>
      </c>
      <c r="X728" s="7"/>
    </row>
    <row r="729" customFormat="false" ht="13.8" hidden="false" customHeight="false" outlineLevel="0" collapsed="false">
      <c r="B729" s="0" t="str">
        <f aca="false">IFERROR(__xludf.dummyfunction("""COMPUTED_VALUE"""),"")</f>
        <v/>
      </c>
      <c r="D729" s="0" t="str">
        <f aca="false">IFERROR(__xludf.dummyfunction("""COMPUTED_VALUE"""),"")</f>
        <v/>
      </c>
      <c r="F729" s="0" t="str">
        <f aca="false">IFERROR(__xludf.dummyfunction("""COMPUTED_VALUE"""),"")</f>
        <v/>
      </c>
      <c r="H729" s="0" t="str">
        <f aca="false">IFERROR(__xludf.dummyfunction("""COMPUTED_VALUE"""),"")</f>
        <v/>
      </c>
      <c r="J729" s="0" t="str">
        <f aca="false">IFERROR(__xludf.dummyfunction("""COMPUTED_VALUE"""),"")</f>
        <v/>
      </c>
      <c r="L729" s="0" t="str">
        <f aca="false">IFERROR(__xludf.dummyfunction("""COMPUTED_VALUE"""),"")</f>
        <v/>
      </c>
      <c r="N729" s="6" t="e">
        <f aca="false">SUM(L729-J729)</f>
        <v>#VALUE!</v>
      </c>
      <c r="P729" s="0" t="str">
        <f aca="false">IFERROR(__xludf.dummyfunction("""COMPUTED_VALUE"""),"")</f>
        <v/>
      </c>
      <c r="R729" s="0" t="str">
        <f aca="false">IFERROR(__xludf.dummyfunction("""COMPUTED_VALUE"""),"")</f>
        <v/>
      </c>
      <c r="T729" s="6" t="e">
        <f aca="false">SUM(R729-P729)</f>
        <v>#VALUE!</v>
      </c>
      <c r="V729" s="6" t="e">
        <f aca="false">SUM(N729-T729)</f>
        <v>#VALUE!</v>
      </c>
      <c r="X729" s="7"/>
    </row>
    <row r="730" customFormat="false" ht="13.8" hidden="false" customHeight="false" outlineLevel="0" collapsed="false">
      <c r="B730" s="0" t="str">
        <f aca="false">IFERROR(__xludf.dummyfunction("""COMPUTED_VALUE"""),"")</f>
        <v/>
      </c>
      <c r="D730" s="0" t="str">
        <f aca="false">IFERROR(__xludf.dummyfunction("""COMPUTED_VALUE"""),"")</f>
        <v/>
      </c>
      <c r="F730" s="0" t="str">
        <f aca="false">IFERROR(__xludf.dummyfunction("""COMPUTED_VALUE"""),"")</f>
        <v/>
      </c>
      <c r="H730" s="0" t="str">
        <f aca="false">IFERROR(__xludf.dummyfunction("""COMPUTED_VALUE"""),"")</f>
        <v/>
      </c>
      <c r="J730" s="0" t="str">
        <f aca="false">IFERROR(__xludf.dummyfunction("""COMPUTED_VALUE"""),"")</f>
        <v/>
      </c>
      <c r="L730" s="0" t="str">
        <f aca="false">IFERROR(__xludf.dummyfunction("""COMPUTED_VALUE"""),"")</f>
        <v/>
      </c>
      <c r="N730" s="6" t="e">
        <f aca="false">SUM(L730-J730)</f>
        <v>#VALUE!</v>
      </c>
      <c r="P730" s="0" t="str">
        <f aca="false">IFERROR(__xludf.dummyfunction("""COMPUTED_VALUE"""),"")</f>
        <v/>
      </c>
      <c r="R730" s="0" t="str">
        <f aca="false">IFERROR(__xludf.dummyfunction("""COMPUTED_VALUE"""),"")</f>
        <v/>
      </c>
      <c r="T730" s="6" t="e">
        <f aca="false">SUM(R730-P730)</f>
        <v>#VALUE!</v>
      </c>
      <c r="V730" s="6" t="e">
        <f aca="false">SUM(N730-T730)</f>
        <v>#VALUE!</v>
      </c>
      <c r="X730" s="7"/>
    </row>
    <row r="731" customFormat="false" ht="13.8" hidden="false" customHeight="false" outlineLevel="0" collapsed="false">
      <c r="B731" s="0" t="str">
        <f aca="false">IFERROR(__xludf.dummyfunction("""COMPUTED_VALUE"""),"")</f>
        <v/>
      </c>
      <c r="D731" s="0" t="str">
        <f aca="false">IFERROR(__xludf.dummyfunction("""COMPUTED_VALUE"""),"")</f>
        <v/>
      </c>
      <c r="F731" s="0" t="str">
        <f aca="false">IFERROR(__xludf.dummyfunction("""COMPUTED_VALUE"""),"")</f>
        <v/>
      </c>
      <c r="H731" s="0" t="str">
        <f aca="false">IFERROR(__xludf.dummyfunction("""COMPUTED_VALUE"""),"")</f>
        <v/>
      </c>
      <c r="J731" s="0" t="str">
        <f aca="false">IFERROR(__xludf.dummyfunction("""COMPUTED_VALUE"""),"")</f>
        <v/>
      </c>
      <c r="L731" s="0" t="str">
        <f aca="false">IFERROR(__xludf.dummyfunction("""COMPUTED_VALUE"""),"")</f>
        <v/>
      </c>
      <c r="N731" s="6" t="e">
        <f aca="false">SUM(L731-J731)</f>
        <v>#VALUE!</v>
      </c>
      <c r="P731" s="0" t="str">
        <f aca="false">IFERROR(__xludf.dummyfunction("""COMPUTED_VALUE"""),"")</f>
        <v/>
      </c>
      <c r="R731" s="0" t="str">
        <f aca="false">IFERROR(__xludf.dummyfunction("""COMPUTED_VALUE"""),"")</f>
        <v/>
      </c>
      <c r="T731" s="6" t="e">
        <f aca="false">SUM(R731-P731)</f>
        <v>#VALUE!</v>
      </c>
      <c r="V731" s="6" t="e">
        <f aca="false">SUM(N731-T731)</f>
        <v>#VALUE!</v>
      </c>
      <c r="X731" s="7"/>
    </row>
    <row r="732" customFormat="false" ht="13.8" hidden="false" customHeight="false" outlineLevel="0" collapsed="false">
      <c r="B732" s="0" t="str">
        <f aca="false">IFERROR(__xludf.dummyfunction("""COMPUTED_VALUE"""),"")</f>
        <v/>
      </c>
      <c r="D732" s="0" t="str">
        <f aca="false">IFERROR(__xludf.dummyfunction("""COMPUTED_VALUE"""),"")</f>
        <v/>
      </c>
      <c r="F732" s="0" t="str">
        <f aca="false">IFERROR(__xludf.dummyfunction("""COMPUTED_VALUE"""),"")</f>
        <v/>
      </c>
      <c r="H732" s="0" t="str">
        <f aca="false">IFERROR(__xludf.dummyfunction("""COMPUTED_VALUE"""),"")</f>
        <v/>
      </c>
      <c r="J732" s="0" t="str">
        <f aca="false">IFERROR(__xludf.dummyfunction("""COMPUTED_VALUE"""),"")</f>
        <v/>
      </c>
      <c r="L732" s="0" t="str">
        <f aca="false">IFERROR(__xludf.dummyfunction("""COMPUTED_VALUE"""),"")</f>
        <v/>
      </c>
      <c r="N732" s="6" t="e">
        <f aca="false">SUM(L732-J732)</f>
        <v>#VALUE!</v>
      </c>
      <c r="P732" s="0" t="str">
        <f aca="false">IFERROR(__xludf.dummyfunction("""COMPUTED_VALUE"""),"")</f>
        <v/>
      </c>
      <c r="R732" s="0" t="str">
        <f aca="false">IFERROR(__xludf.dummyfunction("""COMPUTED_VALUE"""),"")</f>
        <v/>
      </c>
      <c r="T732" s="6" t="e">
        <f aca="false">SUM(R732-P732)</f>
        <v>#VALUE!</v>
      </c>
      <c r="V732" s="6" t="e">
        <f aca="false">SUM(N732-T732)</f>
        <v>#VALUE!</v>
      </c>
      <c r="X732" s="7"/>
    </row>
    <row r="733" customFormat="false" ht="13.8" hidden="false" customHeight="false" outlineLevel="0" collapsed="false">
      <c r="B733" s="0" t="str">
        <f aca="false">IFERROR(__xludf.dummyfunction("""COMPUTED_VALUE"""),"")</f>
        <v/>
      </c>
      <c r="D733" s="0" t="str">
        <f aca="false">IFERROR(__xludf.dummyfunction("""COMPUTED_VALUE"""),"")</f>
        <v/>
      </c>
      <c r="F733" s="0" t="str">
        <f aca="false">IFERROR(__xludf.dummyfunction("""COMPUTED_VALUE"""),"")</f>
        <v/>
      </c>
      <c r="H733" s="0" t="str">
        <f aca="false">IFERROR(__xludf.dummyfunction("""COMPUTED_VALUE"""),"")</f>
        <v/>
      </c>
      <c r="J733" s="0" t="str">
        <f aca="false">IFERROR(__xludf.dummyfunction("""COMPUTED_VALUE"""),"")</f>
        <v/>
      </c>
      <c r="L733" s="0" t="str">
        <f aca="false">IFERROR(__xludf.dummyfunction("""COMPUTED_VALUE"""),"")</f>
        <v/>
      </c>
      <c r="N733" s="6" t="e">
        <f aca="false">SUM(L733-J733)</f>
        <v>#VALUE!</v>
      </c>
      <c r="P733" s="0" t="str">
        <f aca="false">IFERROR(__xludf.dummyfunction("""COMPUTED_VALUE"""),"")</f>
        <v/>
      </c>
      <c r="R733" s="0" t="str">
        <f aca="false">IFERROR(__xludf.dummyfunction("""COMPUTED_VALUE"""),"")</f>
        <v/>
      </c>
      <c r="T733" s="6" t="e">
        <f aca="false">SUM(R733-P733)</f>
        <v>#VALUE!</v>
      </c>
      <c r="V733" s="6" t="e">
        <f aca="false">SUM(N733-T733)</f>
        <v>#VALUE!</v>
      </c>
      <c r="X733" s="7"/>
    </row>
    <row r="734" customFormat="false" ht="13.8" hidden="false" customHeight="false" outlineLevel="0" collapsed="false">
      <c r="B734" s="0" t="str">
        <f aca="false">IFERROR(__xludf.dummyfunction("""COMPUTED_VALUE"""),"")</f>
        <v/>
      </c>
      <c r="D734" s="0" t="str">
        <f aca="false">IFERROR(__xludf.dummyfunction("""COMPUTED_VALUE"""),"")</f>
        <v/>
      </c>
      <c r="F734" s="0" t="str">
        <f aca="false">IFERROR(__xludf.dummyfunction("""COMPUTED_VALUE"""),"")</f>
        <v/>
      </c>
      <c r="H734" s="0" t="str">
        <f aca="false">IFERROR(__xludf.dummyfunction("""COMPUTED_VALUE"""),"")</f>
        <v/>
      </c>
      <c r="J734" s="0" t="str">
        <f aca="false">IFERROR(__xludf.dummyfunction("""COMPUTED_VALUE"""),"")</f>
        <v/>
      </c>
      <c r="L734" s="0" t="str">
        <f aca="false">IFERROR(__xludf.dummyfunction("""COMPUTED_VALUE"""),"")</f>
        <v/>
      </c>
      <c r="N734" s="6" t="e">
        <f aca="false">SUM(L734-J734)</f>
        <v>#VALUE!</v>
      </c>
      <c r="P734" s="0" t="str">
        <f aca="false">IFERROR(__xludf.dummyfunction("""COMPUTED_VALUE"""),"")</f>
        <v/>
      </c>
      <c r="R734" s="0" t="str">
        <f aca="false">IFERROR(__xludf.dummyfunction("""COMPUTED_VALUE"""),"")</f>
        <v/>
      </c>
      <c r="T734" s="6" t="e">
        <f aca="false">SUM(R734-P734)</f>
        <v>#VALUE!</v>
      </c>
      <c r="V734" s="6" t="e">
        <f aca="false">SUM(N734-T734)</f>
        <v>#VALUE!</v>
      </c>
      <c r="X734" s="7"/>
    </row>
    <row r="735" customFormat="false" ht="13.8" hidden="false" customHeight="false" outlineLevel="0" collapsed="false">
      <c r="B735" s="0" t="str">
        <f aca="false">IFERROR(__xludf.dummyfunction("""COMPUTED_VALUE"""),"")</f>
        <v/>
      </c>
      <c r="D735" s="0" t="str">
        <f aca="false">IFERROR(__xludf.dummyfunction("""COMPUTED_VALUE"""),"")</f>
        <v/>
      </c>
      <c r="F735" s="0" t="str">
        <f aca="false">IFERROR(__xludf.dummyfunction("""COMPUTED_VALUE"""),"")</f>
        <v/>
      </c>
      <c r="H735" s="0" t="str">
        <f aca="false">IFERROR(__xludf.dummyfunction("""COMPUTED_VALUE"""),"")</f>
        <v/>
      </c>
      <c r="J735" s="0" t="str">
        <f aca="false">IFERROR(__xludf.dummyfunction("""COMPUTED_VALUE"""),"")</f>
        <v/>
      </c>
      <c r="L735" s="0" t="str">
        <f aca="false">IFERROR(__xludf.dummyfunction("""COMPUTED_VALUE"""),"")</f>
        <v/>
      </c>
      <c r="N735" s="6" t="e">
        <f aca="false">SUM(L735-J735)</f>
        <v>#VALUE!</v>
      </c>
      <c r="P735" s="0" t="str">
        <f aca="false">IFERROR(__xludf.dummyfunction("""COMPUTED_VALUE"""),"")</f>
        <v/>
      </c>
      <c r="R735" s="0" t="str">
        <f aca="false">IFERROR(__xludf.dummyfunction("""COMPUTED_VALUE"""),"")</f>
        <v/>
      </c>
      <c r="T735" s="6" t="e">
        <f aca="false">SUM(R735-P735)</f>
        <v>#VALUE!</v>
      </c>
      <c r="V735" s="6" t="e">
        <f aca="false">SUM(N735-T735)</f>
        <v>#VALUE!</v>
      </c>
      <c r="X735" s="7"/>
    </row>
    <row r="736" customFormat="false" ht="13.8" hidden="false" customHeight="false" outlineLevel="0" collapsed="false">
      <c r="B736" s="0" t="str">
        <f aca="false">IFERROR(__xludf.dummyfunction("""COMPUTED_VALUE"""),"")</f>
        <v/>
      </c>
      <c r="D736" s="0" t="str">
        <f aca="false">IFERROR(__xludf.dummyfunction("""COMPUTED_VALUE"""),"")</f>
        <v/>
      </c>
      <c r="F736" s="0" t="str">
        <f aca="false">IFERROR(__xludf.dummyfunction("""COMPUTED_VALUE"""),"")</f>
        <v/>
      </c>
      <c r="H736" s="0" t="str">
        <f aca="false">IFERROR(__xludf.dummyfunction("""COMPUTED_VALUE"""),"")</f>
        <v/>
      </c>
      <c r="J736" s="0" t="str">
        <f aca="false">IFERROR(__xludf.dummyfunction("""COMPUTED_VALUE"""),"")</f>
        <v/>
      </c>
      <c r="L736" s="0" t="str">
        <f aca="false">IFERROR(__xludf.dummyfunction("""COMPUTED_VALUE"""),"")</f>
        <v/>
      </c>
      <c r="N736" s="6" t="e">
        <f aca="false">SUM(L736-J736)</f>
        <v>#VALUE!</v>
      </c>
      <c r="P736" s="0" t="str">
        <f aca="false">IFERROR(__xludf.dummyfunction("""COMPUTED_VALUE"""),"")</f>
        <v/>
      </c>
      <c r="R736" s="0" t="str">
        <f aca="false">IFERROR(__xludf.dummyfunction("""COMPUTED_VALUE"""),"")</f>
        <v/>
      </c>
      <c r="T736" s="6" t="e">
        <f aca="false">SUM(R736-P736)</f>
        <v>#VALUE!</v>
      </c>
      <c r="V736" s="6" t="e">
        <f aca="false">SUM(N736-T736)</f>
        <v>#VALUE!</v>
      </c>
      <c r="X736" s="7"/>
    </row>
    <row r="737" customFormat="false" ht="13.8" hidden="false" customHeight="false" outlineLevel="0" collapsed="false">
      <c r="B737" s="0" t="str">
        <f aca="false">IFERROR(__xludf.dummyfunction("""COMPUTED_VALUE"""),"")</f>
        <v/>
      </c>
      <c r="D737" s="0" t="str">
        <f aca="false">IFERROR(__xludf.dummyfunction("""COMPUTED_VALUE"""),"")</f>
        <v/>
      </c>
      <c r="F737" s="0" t="str">
        <f aca="false">IFERROR(__xludf.dummyfunction("""COMPUTED_VALUE"""),"")</f>
        <v/>
      </c>
      <c r="H737" s="0" t="str">
        <f aca="false">IFERROR(__xludf.dummyfunction("""COMPUTED_VALUE"""),"")</f>
        <v/>
      </c>
      <c r="J737" s="0" t="str">
        <f aca="false">IFERROR(__xludf.dummyfunction("""COMPUTED_VALUE"""),"")</f>
        <v/>
      </c>
      <c r="L737" s="0" t="str">
        <f aca="false">IFERROR(__xludf.dummyfunction("""COMPUTED_VALUE"""),"")</f>
        <v/>
      </c>
      <c r="N737" s="6" t="e">
        <f aca="false">SUM(L737-J737)</f>
        <v>#VALUE!</v>
      </c>
      <c r="P737" s="0" t="str">
        <f aca="false">IFERROR(__xludf.dummyfunction("""COMPUTED_VALUE"""),"")</f>
        <v/>
      </c>
      <c r="R737" s="0" t="str">
        <f aca="false">IFERROR(__xludf.dummyfunction("""COMPUTED_VALUE"""),"")</f>
        <v/>
      </c>
      <c r="T737" s="6" t="e">
        <f aca="false">SUM(R737-P737)</f>
        <v>#VALUE!</v>
      </c>
      <c r="V737" s="6" t="e">
        <f aca="false">SUM(N737-T737)</f>
        <v>#VALUE!</v>
      </c>
      <c r="X737" s="7"/>
    </row>
    <row r="738" customFormat="false" ht="13.8" hidden="false" customHeight="false" outlineLevel="0" collapsed="false">
      <c r="B738" s="0" t="str">
        <f aca="false">IFERROR(__xludf.dummyfunction("""COMPUTED_VALUE"""),"")</f>
        <v/>
      </c>
      <c r="D738" s="0" t="str">
        <f aca="false">IFERROR(__xludf.dummyfunction("""COMPUTED_VALUE"""),"")</f>
        <v/>
      </c>
      <c r="F738" s="0" t="str">
        <f aca="false">IFERROR(__xludf.dummyfunction("""COMPUTED_VALUE"""),"")</f>
        <v/>
      </c>
      <c r="H738" s="0" t="str">
        <f aca="false">IFERROR(__xludf.dummyfunction("""COMPUTED_VALUE"""),"")</f>
        <v/>
      </c>
      <c r="J738" s="0" t="str">
        <f aca="false">IFERROR(__xludf.dummyfunction("""COMPUTED_VALUE"""),"")</f>
        <v/>
      </c>
      <c r="L738" s="0" t="str">
        <f aca="false">IFERROR(__xludf.dummyfunction("""COMPUTED_VALUE"""),"")</f>
        <v/>
      </c>
      <c r="N738" s="6" t="e">
        <f aca="false">SUM(L738-J738)</f>
        <v>#VALUE!</v>
      </c>
      <c r="P738" s="0" t="str">
        <f aca="false">IFERROR(__xludf.dummyfunction("""COMPUTED_VALUE"""),"")</f>
        <v/>
      </c>
      <c r="R738" s="0" t="str">
        <f aca="false">IFERROR(__xludf.dummyfunction("""COMPUTED_VALUE"""),"")</f>
        <v/>
      </c>
      <c r="T738" s="6" t="e">
        <f aca="false">SUM(R738-P738)</f>
        <v>#VALUE!</v>
      </c>
      <c r="V738" s="6" t="e">
        <f aca="false">SUM(N738-T738)</f>
        <v>#VALUE!</v>
      </c>
      <c r="X738" s="7"/>
    </row>
    <row r="739" customFormat="false" ht="13.8" hidden="false" customHeight="false" outlineLevel="0" collapsed="false">
      <c r="B739" s="0" t="str">
        <f aca="false">IFERROR(__xludf.dummyfunction("""COMPUTED_VALUE"""),"")</f>
        <v/>
      </c>
      <c r="D739" s="0" t="str">
        <f aca="false">IFERROR(__xludf.dummyfunction("""COMPUTED_VALUE"""),"")</f>
        <v/>
      </c>
      <c r="F739" s="0" t="str">
        <f aca="false">IFERROR(__xludf.dummyfunction("""COMPUTED_VALUE"""),"")</f>
        <v/>
      </c>
      <c r="H739" s="0" t="str">
        <f aca="false">IFERROR(__xludf.dummyfunction("""COMPUTED_VALUE"""),"")</f>
        <v/>
      </c>
      <c r="J739" s="0" t="str">
        <f aca="false">IFERROR(__xludf.dummyfunction("""COMPUTED_VALUE"""),"")</f>
        <v/>
      </c>
      <c r="L739" s="0" t="str">
        <f aca="false">IFERROR(__xludf.dummyfunction("""COMPUTED_VALUE"""),"")</f>
        <v/>
      </c>
      <c r="N739" s="6" t="e">
        <f aca="false">SUM(L739-J739)</f>
        <v>#VALUE!</v>
      </c>
      <c r="P739" s="0" t="str">
        <f aca="false">IFERROR(__xludf.dummyfunction("""COMPUTED_VALUE"""),"")</f>
        <v/>
      </c>
      <c r="R739" s="0" t="str">
        <f aca="false">IFERROR(__xludf.dummyfunction("""COMPUTED_VALUE"""),"")</f>
        <v/>
      </c>
      <c r="T739" s="6" t="e">
        <f aca="false">SUM(R739-P739)</f>
        <v>#VALUE!</v>
      </c>
      <c r="V739" s="6" t="e">
        <f aca="false">SUM(N739-T739)</f>
        <v>#VALUE!</v>
      </c>
      <c r="X739" s="7"/>
    </row>
    <row r="740" customFormat="false" ht="13.8" hidden="false" customHeight="false" outlineLevel="0" collapsed="false">
      <c r="B740" s="0" t="str">
        <f aca="false">IFERROR(__xludf.dummyfunction("""COMPUTED_VALUE"""),"")</f>
        <v/>
      </c>
      <c r="D740" s="0" t="str">
        <f aca="false">IFERROR(__xludf.dummyfunction("""COMPUTED_VALUE"""),"")</f>
        <v/>
      </c>
      <c r="F740" s="0" t="str">
        <f aca="false">IFERROR(__xludf.dummyfunction("""COMPUTED_VALUE"""),"")</f>
        <v/>
      </c>
      <c r="H740" s="0" t="str">
        <f aca="false">IFERROR(__xludf.dummyfunction("""COMPUTED_VALUE"""),"")</f>
        <v/>
      </c>
      <c r="J740" s="0" t="str">
        <f aca="false">IFERROR(__xludf.dummyfunction("""COMPUTED_VALUE"""),"")</f>
        <v/>
      </c>
      <c r="L740" s="0" t="str">
        <f aca="false">IFERROR(__xludf.dummyfunction("""COMPUTED_VALUE"""),"")</f>
        <v/>
      </c>
      <c r="N740" s="6" t="e">
        <f aca="false">SUM(L740-J740)</f>
        <v>#VALUE!</v>
      </c>
      <c r="P740" s="0" t="str">
        <f aca="false">IFERROR(__xludf.dummyfunction("""COMPUTED_VALUE"""),"")</f>
        <v/>
      </c>
      <c r="R740" s="0" t="str">
        <f aca="false">IFERROR(__xludf.dummyfunction("""COMPUTED_VALUE"""),"")</f>
        <v/>
      </c>
      <c r="T740" s="6" t="e">
        <f aca="false">SUM(R740-P740)</f>
        <v>#VALUE!</v>
      </c>
      <c r="V740" s="6" t="e">
        <f aca="false">SUM(N740-T740)</f>
        <v>#VALUE!</v>
      </c>
      <c r="X740" s="7"/>
    </row>
    <row r="741" customFormat="false" ht="13.8" hidden="false" customHeight="false" outlineLevel="0" collapsed="false">
      <c r="B741" s="0" t="str">
        <f aca="false">IFERROR(__xludf.dummyfunction("""COMPUTED_VALUE"""),"")</f>
        <v/>
      </c>
      <c r="D741" s="0" t="str">
        <f aca="false">IFERROR(__xludf.dummyfunction("""COMPUTED_VALUE"""),"")</f>
        <v/>
      </c>
      <c r="F741" s="0" t="str">
        <f aca="false">IFERROR(__xludf.dummyfunction("""COMPUTED_VALUE"""),"")</f>
        <v/>
      </c>
      <c r="H741" s="0" t="str">
        <f aca="false">IFERROR(__xludf.dummyfunction("""COMPUTED_VALUE"""),"")</f>
        <v/>
      </c>
      <c r="J741" s="0" t="str">
        <f aca="false">IFERROR(__xludf.dummyfunction("""COMPUTED_VALUE"""),"")</f>
        <v/>
      </c>
      <c r="L741" s="0" t="str">
        <f aca="false">IFERROR(__xludf.dummyfunction("""COMPUTED_VALUE"""),"")</f>
        <v/>
      </c>
      <c r="N741" s="6" t="e">
        <f aca="false">SUM(L741-J741)</f>
        <v>#VALUE!</v>
      </c>
      <c r="P741" s="0" t="str">
        <f aca="false">IFERROR(__xludf.dummyfunction("""COMPUTED_VALUE"""),"")</f>
        <v/>
      </c>
      <c r="R741" s="0" t="str">
        <f aca="false">IFERROR(__xludf.dummyfunction("""COMPUTED_VALUE"""),"")</f>
        <v/>
      </c>
      <c r="T741" s="6" t="e">
        <f aca="false">SUM(R741-P741)</f>
        <v>#VALUE!</v>
      </c>
      <c r="V741" s="6" t="e">
        <f aca="false">SUM(N741-T741)</f>
        <v>#VALUE!</v>
      </c>
      <c r="X741" s="7"/>
    </row>
    <row r="742" customFormat="false" ht="13.8" hidden="false" customHeight="false" outlineLevel="0" collapsed="false">
      <c r="B742" s="0" t="str">
        <f aca="false">IFERROR(__xludf.dummyfunction("""COMPUTED_VALUE"""),"")</f>
        <v/>
      </c>
      <c r="D742" s="0" t="str">
        <f aca="false">IFERROR(__xludf.dummyfunction("""COMPUTED_VALUE"""),"")</f>
        <v/>
      </c>
      <c r="F742" s="0" t="str">
        <f aca="false">IFERROR(__xludf.dummyfunction("""COMPUTED_VALUE"""),"")</f>
        <v/>
      </c>
      <c r="H742" s="0" t="str">
        <f aca="false">IFERROR(__xludf.dummyfunction("""COMPUTED_VALUE"""),"")</f>
        <v/>
      </c>
      <c r="J742" s="0" t="str">
        <f aca="false">IFERROR(__xludf.dummyfunction("""COMPUTED_VALUE"""),"")</f>
        <v/>
      </c>
      <c r="L742" s="0" t="str">
        <f aca="false">IFERROR(__xludf.dummyfunction("""COMPUTED_VALUE"""),"")</f>
        <v/>
      </c>
      <c r="N742" s="6" t="e">
        <f aca="false">SUM(L742-J742)</f>
        <v>#VALUE!</v>
      </c>
      <c r="P742" s="0" t="str">
        <f aca="false">IFERROR(__xludf.dummyfunction("""COMPUTED_VALUE"""),"")</f>
        <v/>
      </c>
      <c r="R742" s="0" t="str">
        <f aca="false">IFERROR(__xludf.dummyfunction("""COMPUTED_VALUE"""),"")</f>
        <v/>
      </c>
      <c r="T742" s="6" t="e">
        <f aca="false">SUM(R742-P742)</f>
        <v>#VALUE!</v>
      </c>
      <c r="V742" s="6" t="e">
        <f aca="false">SUM(N742-T742)</f>
        <v>#VALUE!</v>
      </c>
      <c r="X742" s="7"/>
    </row>
    <row r="743" customFormat="false" ht="13.8" hidden="false" customHeight="false" outlineLevel="0" collapsed="false">
      <c r="B743" s="0" t="str">
        <f aca="false">IFERROR(__xludf.dummyfunction("""COMPUTED_VALUE"""),"")</f>
        <v/>
      </c>
      <c r="D743" s="0" t="str">
        <f aca="false">IFERROR(__xludf.dummyfunction("""COMPUTED_VALUE"""),"")</f>
        <v/>
      </c>
      <c r="F743" s="0" t="str">
        <f aca="false">IFERROR(__xludf.dummyfunction("""COMPUTED_VALUE"""),"")</f>
        <v/>
      </c>
      <c r="H743" s="0" t="str">
        <f aca="false">IFERROR(__xludf.dummyfunction("""COMPUTED_VALUE"""),"")</f>
        <v/>
      </c>
      <c r="J743" s="0" t="str">
        <f aca="false">IFERROR(__xludf.dummyfunction("""COMPUTED_VALUE"""),"")</f>
        <v/>
      </c>
      <c r="L743" s="0" t="str">
        <f aca="false">IFERROR(__xludf.dummyfunction("""COMPUTED_VALUE"""),"")</f>
        <v/>
      </c>
      <c r="N743" s="6" t="e">
        <f aca="false">SUM(L743-J743)</f>
        <v>#VALUE!</v>
      </c>
      <c r="P743" s="0" t="str">
        <f aca="false">IFERROR(__xludf.dummyfunction("""COMPUTED_VALUE"""),"")</f>
        <v/>
      </c>
      <c r="R743" s="0" t="str">
        <f aca="false">IFERROR(__xludf.dummyfunction("""COMPUTED_VALUE"""),"")</f>
        <v/>
      </c>
      <c r="T743" s="6" t="e">
        <f aca="false">SUM(R743-P743)</f>
        <v>#VALUE!</v>
      </c>
      <c r="V743" s="6" t="e">
        <f aca="false">SUM(N743-T743)</f>
        <v>#VALUE!</v>
      </c>
      <c r="X743" s="7"/>
    </row>
    <row r="744" customFormat="false" ht="13.8" hidden="false" customHeight="false" outlineLevel="0" collapsed="false">
      <c r="B744" s="0" t="str">
        <f aca="false">IFERROR(__xludf.dummyfunction("""COMPUTED_VALUE"""),"")</f>
        <v/>
      </c>
      <c r="D744" s="0" t="str">
        <f aca="false">IFERROR(__xludf.dummyfunction("""COMPUTED_VALUE"""),"")</f>
        <v/>
      </c>
      <c r="F744" s="0" t="str">
        <f aca="false">IFERROR(__xludf.dummyfunction("""COMPUTED_VALUE"""),"")</f>
        <v/>
      </c>
      <c r="H744" s="0" t="str">
        <f aca="false">IFERROR(__xludf.dummyfunction("""COMPUTED_VALUE"""),"")</f>
        <v/>
      </c>
      <c r="J744" s="0" t="str">
        <f aca="false">IFERROR(__xludf.dummyfunction("""COMPUTED_VALUE"""),"")</f>
        <v/>
      </c>
      <c r="L744" s="0" t="str">
        <f aca="false">IFERROR(__xludf.dummyfunction("""COMPUTED_VALUE"""),"")</f>
        <v/>
      </c>
      <c r="N744" s="6" t="e">
        <f aca="false">SUM(L744-J744)</f>
        <v>#VALUE!</v>
      </c>
      <c r="P744" s="0" t="str">
        <f aca="false">IFERROR(__xludf.dummyfunction("""COMPUTED_VALUE"""),"")</f>
        <v/>
      </c>
      <c r="R744" s="0" t="str">
        <f aca="false">IFERROR(__xludf.dummyfunction("""COMPUTED_VALUE"""),"")</f>
        <v/>
      </c>
      <c r="T744" s="6" t="e">
        <f aca="false">SUM(R744-P744)</f>
        <v>#VALUE!</v>
      </c>
      <c r="V744" s="6" t="e">
        <f aca="false">SUM(N744-T744)</f>
        <v>#VALUE!</v>
      </c>
      <c r="X744" s="7"/>
    </row>
    <row r="745" customFormat="false" ht="13.8" hidden="false" customHeight="false" outlineLevel="0" collapsed="false">
      <c r="B745" s="0" t="str">
        <f aca="false">IFERROR(__xludf.dummyfunction("""COMPUTED_VALUE"""),"")</f>
        <v/>
      </c>
      <c r="D745" s="0" t="str">
        <f aca="false">IFERROR(__xludf.dummyfunction("""COMPUTED_VALUE"""),"")</f>
        <v/>
      </c>
      <c r="F745" s="0" t="str">
        <f aca="false">IFERROR(__xludf.dummyfunction("""COMPUTED_VALUE"""),"")</f>
        <v/>
      </c>
      <c r="H745" s="0" t="str">
        <f aca="false">IFERROR(__xludf.dummyfunction("""COMPUTED_VALUE"""),"")</f>
        <v/>
      </c>
      <c r="J745" s="0" t="str">
        <f aca="false">IFERROR(__xludf.dummyfunction("""COMPUTED_VALUE"""),"")</f>
        <v/>
      </c>
      <c r="L745" s="0" t="str">
        <f aca="false">IFERROR(__xludf.dummyfunction("""COMPUTED_VALUE"""),"")</f>
        <v/>
      </c>
      <c r="N745" s="6" t="e">
        <f aca="false">SUM(L745-J745)</f>
        <v>#VALUE!</v>
      </c>
      <c r="P745" s="0" t="str">
        <f aca="false">IFERROR(__xludf.dummyfunction("""COMPUTED_VALUE"""),"")</f>
        <v/>
      </c>
      <c r="R745" s="0" t="str">
        <f aca="false">IFERROR(__xludf.dummyfunction("""COMPUTED_VALUE"""),"")</f>
        <v/>
      </c>
      <c r="T745" s="6" t="e">
        <f aca="false">SUM(R745-P745)</f>
        <v>#VALUE!</v>
      </c>
      <c r="V745" s="6" t="e">
        <f aca="false">SUM(N745-T745)</f>
        <v>#VALUE!</v>
      </c>
      <c r="X745" s="7"/>
    </row>
    <row r="746" customFormat="false" ht="13.8" hidden="false" customHeight="false" outlineLevel="0" collapsed="false">
      <c r="B746" s="0" t="str">
        <f aca="false">IFERROR(__xludf.dummyfunction("""COMPUTED_VALUE"""),"")</f>
        <v/>
      </c>
      <c r="D746" s="0" t="str">
        <f aca="false">IFERROR(__xludf.dummyfunction("""COMPUTED_VALUE"""),"")</f>
        <v/>
      </c>
      <c r="F746" s="0" t="str">
        <f aca="false">IFERROR(__xludf.dummyfunction("""COMPUTED_VALUE"""),"")</f>
        <v/>
      </c>
      <c r="H746" s="0" t="str">
        <f aca="false">IFERROR(__xludf.dummyfunction("""COMPUTED_VALUE"""),"")</f>
        <v/>
      </c>
      <c r="J746" s="0" t="str">
        <f aca="false">IFERROR(__xludf.dummyfunction("""COMPUTED_VALUE"""),"")</f>
        <v/>
      </c>
      <c r="L746" s="0" t="str">
        <f aca="false">IFERROR(__xludf.dummyfunction("""COMPUTED_VALUE"""),"")</f>
        <v/>
      </c>
      <c r="N746" s="6" t="e">
        <f aca="false">SUM(L746-J746)</f>
        <v>#VALUE!</v>
      </c>
      <c r="P746" s="0" t="str">
        <f aca="false">IFERROR(__xludf.dummyfunction("""COMPUTED_VALUE"""),"")</f>
        <v/>
      </c>
      <c r="R746" s="0" t="str">
        <f aca="false">IFERROR(__xludf.dummyfunction("""COMPUTED_VALUE"""),"")</f>
        <v/>
      </c>
      <c r="T746" s="6" t="e">
        <f aca="false">SUM(R746-P746)</f>
        <v>#VALUE!</v>
      </c>
      <c r="V746" s="6" t="e">
        <f aca="false">SUM(N746-T746)</f>
        <v>#VALUE!</v>
      </c>
      <c r="X746" s="7"/>
    </row>
    <row r="747" customFormat="false" ht="13.8" hidden="false" customHeight="false" outlineLevel="0" collapsed="false">
      <c r="B747" s="0" t="str">
        <f aca="false">IFERROR(__xludf.dummyfunction("""COMPUTED_VALUE"""),"")</f>
        <v/>
      </c>
      <c r="D747" s="0" t="str">
        <f aca="false">IFERROR(__xludf.dummyfunction("""COMPUTED_VALUE"""),"")</f>
        <v/>
      </c>
      <c r="F747" s="0" t="str">
        <f aca="false">IFERROR(__xludf.dummyfunction("""COMPUTED_VALUE"""),"")</f>
        <v/>
      </c>
      <c r="H747" s="0" t="str">
        <f aca="false">IFERROR(__xludf.dummyfunction("""COMPUTED_VALUE"""),"")</f>
        <v/>
      </c>
      <c r="J747" s="0" t="str">
        <f aca="false">IFERROR(__xludf.dummyfunction("""COMPUTED_VALUE"""),"")</f>
        <v/>
      </c>
      <c r="L747" s="0" t="str">
        <f aca="false">IFERROR(__xludf.dummyfunction("""COMPUTED_VALUE"""),"")</f>
        <v/>
      </c>
      <c r="N747" s="6" t="e">
        <f aca="false">SUM(L747-J747)</f>
        <v>#VALUE!</v>
      </c>
      <c r="P747" s="0" t="str">
        <f aca="false">IFERROR(__xludf.dummyfunction("""COMPUTED_VALUE"""),"")</f>
        <v/>
      </c>
      <c r="R747" s="0" t="str">
        <f aca="false">IFERROR(__xludf.dummyfunction("""COMPUTED_VALUE"""),"")</f>
        <v/>
      </c>
      <c r="T747" s="6" t="e">
        <f aca="false">SUM(R747-P747)</f>
        <v>#VALUE!</v>
      </c>
      <c r="V747" s="6" t="e">
        <f aca="false">SUM(N747-T747)</f>
        <v>#VALUE!</v>
      </c>
      <c r="X747" s="7"/>
    </row>
    <row r="748" customFormat="false" ht="13.8" hidden="false" customHeight="false" outlineLevel="0" collapsed="false">
      <c r="B748" s="0" t="str">
        <f aca="false">IFERROR(__xludf.dummyfunction("""COMPUTED_VALUE"""),"")</f>
        <v/>
      </c>
      <c r="D748" s="0" t="str">
        <f aca="false">IFERROR(__xludf.dummyfunction("""COMPUTED_VALUE"""),"")</f>
        <v/>
      </c>
      <c r="F748" s="0" t="str">
        <f aca="false">IFERROR(__xludf.dummyfunction("""COMPUTED_VALUE"""),"")</f>
        <v/>
      </c>
      <c r="H748" s="0" t="str">
        <f aca="false">IFERROR(__xludf.dummyfunction("""COMPUTED_VALUE"""),"")</f>
        <v/>
      </c>
      <c r="J748" s="0" t="str">
        <f aca="false">IFERROR(__xludf.dummyfunction("""COMPUTED_VALUE"""),"")</f>
        <v/>
      </c>
      <c r="L748" s="0" t="str">
        <f aca="false">IFERROR(__xludf.dummyfunction("""COMPUTED_VALUE"""),"")</f>
        <v/>
      </c>
      <c r="N748" s="6" t="e">
        <f aca="false">SUM(L748-J748)</f>
        <v>#VALUE!</v>
      </c>
      <c r="P748" s="0" t="str">
        <f aca="false">IFERROR(__xludf.dummyfunction("""COMPUTED_VALUE"""),"")</f>
        <v/>
      </c>
      <c r="R748" s="0" t="str">
        <f aca="false">IFERROR(__xludf.dummyfunction("""COMPUTED_VALUE"""),"")</f>
        <v/>
      </c>
      <c r="T748" s="6" t="e">
        <f aca="false">SUM(R748-P748)</f>
        <v>#VALUE!</v>
      </c>
      <c r="V748" s="6" t="e">
        <f aca="false">SUM(N748-T748)</f>
        <v>#VALUE!</v>
      </c>
      <c r="X748" s="7"/>
    </row>
    <row r="749" customFormat="false" ht="13.8" hidden="false" customHeight="false" outlineLevel="0" collapsed="false">
      <c r="B749" s="0" t="str">
        <f aca="false">IFERROR(__xludf.dummyfunction("""COMPUTED_VALUE"""),"")</f>
        <v/>
      </c>
      <c r="D749" s="0" t="str">
        <f aca="false">IFERROR(__xludf.dummyfunction("""COMPUTED_VALUE"""),"")</f>
        <v/>
      </c>
      <c r="F749" s="0" t="str">
        <f aca="false">IFERROR(__xludf.dummyfunction("""COMPUTED_VALUE"""),"")</f>
        <v/>
      </c>
      <c r="H749" s="0" t="str">
        <f aca="false">IFERROR(__xludf.dummyfunction("""COMPUTED_VALUE"""),"")</f>
        <v/>
      </c>
      <c r="J749" s="0" t="str">
        <f aca="false">IFERROR(__xludf.dummyfunction("""COMPUTED_VALUE"""),"")</f>
        <v/>
      </c>
      <c r="L749" s="0" t="str">
        <f aca="false">IFERROR(__xludf.dummyfunction("""COMPUTED_VALUE"""),"")</f>
        <v/>
      </c>
      <c r="N749" s="6" t="e">
        <f aca="false">SUM(L749-J749)</f>
        <v>#VALUE!</v>
      </c>
      <c r="P749" s="0" t="str">
        <f aca="false">IFERROR(__xludf.dummyfunction("""COMPUTED_VALUE"""),"")</f>
        <v/>
      </c>
      <c r="R749" s="0" t="str">
        <f aca="false">IFERROR(__xludf.dummyfunction("""COMPUTED_VALUE"""),"")</f>
        <v/>
      </c>
      <c r="T749" s="6" t="e">
        <f aca="false">SUM(R749-P749)</f>
        <v>#VALUE!</v>
      </c>
      <c r="V749" s="6" t="e">
        <f aca="false">SUM(N749-T749)</f>
        <v>#VALUE!</v>
      </c>
      <c r="X749" s="7"/>
    </row>
    <row r="750" customFormat="false" ht="13.8" hidden="false" customHeight="false" outlineLevel="0" collapsed="false">
      <c r="B750" s="0" t="str">
        <f aca="false">IFERROR(__xludf.dummyfunction("""COMPUTED_VALUE"""),"")</f>
        <v/>
      </c>
      <c r="D750" s="0" t="str">
        <f aca="false">IFERROR(__xludf.dummyfunction("""COMPUTED_VALUE"""),"")</f>
        <v/>
      </c>
      <c r="F750" s="0" t="str">
        <f aca="false">IFERROR(__xludf.dummyfunction("""COMPUTED_VALUE"""),"")</f>
        <v/>
      </c>
      <c r="H750" s="0" t="str">
        <f aca="false">IFERROR(__xludf.dummyfunction("""COMPUTED_VALUE"""),"")</f>
        <v/>
      </c>
      <c r="J750" s="0" t="str">
        <f aca="false">IFERROR(__xludf.dummyfunction("""COMPUTED_VALUE"""),"")</f>
        <v/>
      </c>
      <c r="L750" s="0" t="str">
        <f aca="false">IFERROR(__xludf.dummyfunction("""COMPUTED_VALUE"""),"")</f>
        <v/>
      </c>
      <c r="N750" s="6" t="e">
        <f aca="false">SUM(L750-J750)</f>
        <v>#VALUE!</v>
      </c>
      <c r="P750" s="0" t="str">
        <f aca="false">IFERROR(__xludf.dummyfunction("""COMPUTED_VALUE"""),"")</f>
        <v/>
      </c>
      <c r="R750" s="0" t="str">
        <f aca="false">IFERROR(__xludf.dummyfunction("""COMPUTED_VALUE"""),"")</f>
        <v/>
      </c>
      <c r="T750" s="6" t="e">
        <f aca="false">SUM(R750-P750)</f>
        <v>#VALUE!</v>
      </c>
      <c r="V750" s="6" t="e">
        <f aca="false">SUM(N750-T750)</f>
        <v>#VALUE!</v>
      </c>
      <c r="X750" s="7"/>
    </row>
    <row r="751" customFormat="false" ht="13.8" hidden="false" customHeight="false" outlineLevel="0" collapsed="false">
      <c r="B751" s="0" t="str">
        <f aca="false">IFERROR(__xludf.dummyfunction("""COMPUTED_VALUE"""),"")</f>
        <v/>
      </c>
      <c r="D751" s="0" t="str">
        <f aca="false">IFERROR(__xludf.dummyfunction("""COMPUTED_VALUE"""),"")</f>
        <v/>
      </c>
      <c r="F751" s="0" t="str">
        <f aca="false">IFERROR(__xludf.dummyfunction("""COMPUTED_VALUE"""),"")</f>
        <v/>
      </c>
      <c r="H751" s="0" t="str">
        <f aca="false">IFERROR(__xludf.dummyfunction("""COMPUTED_VALUE"""),"")</f>
        <v/>
      </c>
      <c r="J751" s="0" t="str">
        <f aca="false">IFERROR(__xludf.dummyfunction("""COMPUTED_VALUE"""),"")</f>
        <v/>
      </c>
      <c r="L751" s="0" t="str">
        <f aca="false">IFERROR(__xludf.dummyfunction("""COMPUTED_VALUE"""),"")</f>
        <v/>
      </c>
      <c r="N751" s="6" t="e">
        <f aca="false">SUM(L751-J751)</f>
        <v>#VALUE!</v>
      </c>
      <c r="P751" s="0" t="str">
        <f aca="false">IFERROR(__xludf.dummyfunction("""COMPUTED_VALUE"""),"")</f>
        <v/>
      </c>
      <c r="R751" s="0" t="str">
        <f aca="false">IFERROR(__xludf.dummyfunction("""COMPUTED_VALUE"""),"")</f>
        <v/>
      </c>
      <c r="T751" s="6" t="e">
        <f aca="false">SUM(R751-P751)</f>
        <v>#VALUE!</v>
      </c>
      <c r="V751" s="6" t="e">
        <f aca="false">SUM(N751-T751)</f>
        <v>#VALUE!</v>
      </c>
      <c r="X751" s="7"/>
    </row>
    <row r="752" customFormat="false" ht="13.8" hidden="false" customHeight="false" outlineLevel="0" collapsed="false">
      <c r="B752" s="0" t="str">
        <f aca="false">IFERROR(__xludf.dummyfunction("""COMPUTED_VALUE"""),"")</f>
        <v/>
      </c>
      <c r="D752" s="0" t="str">
        <f aca="false">IFERROR(__xludf.dummyfunction("""COMPUTED_VALUE"""),"")</f>
        <v/>
      </c>
      <c r="F752" s="0" t="str">
        <f aca="false">IFERROR(__xludf.dummyfunction("""COMPUTED_VALUE"""),"")</f>
        <v/>
      </c>
      <c r="H752" s="0" t="str">
        <f aca="false">IFERROR(__xludf.dummyfunction("""COMPUTED_VALUE"""),"")</f>
        <v/>
      </c>
      <c r="J752" s="0" t="str">
        <f aca="false">IFERROR(__xludf.dummyfunction("""COMPUTED_VALUE"""),"")</f>
        <v/>
      </c>
      <c r="L752" s="0" t="str">
        <f aca="false">IFERROR(__xludf.dummyfunction("""COMPUTED_VALUE"""),"")</f>
        <v/>
      </c>
      <c r="N752" s="6" t="e">
        <f aca="false">SUM(L752-J752)</f>
        <v>#VALUE!</v>
      </c>
      <c r="P752" s="0" t="str">
        <f aca="false">IFERROR(__xludf.dummyfunction("""COMPUTED_VALUE"""),"")</f>
        <v/>
      </c>
      <c r="R752" s="0" t="str">
        <f aca="false">IFERROR(__xludf.dummyfunction("""COMPUTED_VALUE"""),"")</f>
        <v/>
      </c>
      <c r="T752" s="6" t="e">
        <f aca="false">SUM(R752-P752)</f>
        <v>#VALUE!</v>
      </c>
      <c r="V752" s="6" t="e">
        <f aca="false">SUM(N752-T752)</f>
        <v>#VALUE!</v>
      </c>
      <c r="X752" s="7"/>
    </row>
    <row r="753" customFormat="false" ht="13.8" hidden="false" customHeight="false" outlineLevel="0" collapsed="false">
      <c r="B753" s="0" t="str">
        <f aca="false">IFERROR(__xludf.dummyfunction("""COMPUTED_VALUE"""),"")</f>
        <v/>
      </c>
      <c r="D753" s="0" t="str">
        <f aca="false">IFERROR(__xludf.dummyfunction("""COMPUTED_VALUE"""),"")</f>
        <v/>
      </c>
      <c r="F753" s="0" t="str">
        <f aca="false">IFERROR(__xludf.dummyfunction("""COMPUTED_VALUE"""),"")</f>
        <v/>
      </c>
      <c r="H753" s="0" t="str">
        <f aca="false">IFERROR(__xludf.dummyfunction("""COMPUTED_VALUE"""),"")</f>
        <v/>
      </c>
      <c r="J753" s="0" t="str">
        <f aca="false">IFERROR(__xludf.dummyfunction("""COMPUTED_VALUE"""),"")</f>
        <v/>
      </c>
      <c r="L753" s="0" t="str">
        <f aca="false">IFERROR(__xludf.dummyfunction("""COMPUTED_VALUE"""),"")</f>
        <v/>
      </c>
      <c r="N753" s="6" t="e">
        <f aca="false">SUM(L753-J753)</f>
        <v>#VALUE!</v>
      </c>
      <c r="P753" s="0" t="str">
        <f aca="false">IFERROR(__xludf.dummyfunction("""COMPUTED_VALUE"""),"")</f>
        <v/>
      </c>
      <c r="R753" s="0" t="str">
        <f aca="false">IFERROR(__xludf.dummyfunction("""COMPUTED_VALUE"""),"")</f>
        <v/>
      </c>
      <c r="T753" s="6" t="e">
        <f aca="false">SUM(R753-P753)</f>
        <v>#VALUE!</v>
      </c>
      <c r="V753" s="6" t="e">
        <f aca="false">SUM(N753-T753)</f>
        <v>#VALUE!</v>
      </c>
      <c r="X753" s="7"/>
    </row>
    <row r="754" customFormat="false" ht="13.8" hidden="false" customHeight="false" outlineLevel="0" collapsed="false">
      <c r="B754" s="0" t="str">
        <f aca="false">IFERROR(__xludf.dummyfunction("""COMPUTED_VALUE"""),"")</f>
        <v/>
      </c>
      <c r="D754" s="0" t="str">
        <f aca="false">IFERROR(__xludf.dummyfunction("""COMPUTED_VALUE"""),"")</f>
        <v/>
      </c>
      <c r="F754" s="0" t="str">
        <f aca="false">IFERROR(__xludf.dummyfunction("""COMPUTED_VALUE"""),"")</f>
        <v/>
      </c>
      <c r="H754" s="0" t="str">
        <f aca="false">IFERROR(__xludf.dummyfunction("""COMPUTED_VALUE"""),"")</f>
        <v/>
      </c>
      <c r="J754" s="0" t="str">
        <f aca="false">IFERROR(__xludf.dummyfunction("""COMPUTED_VALUE"""),"")</f>
        <v/>
      </c>
      <c r="L754" s="0" t="str">
        <f aca="false">IFERROR(__xludf.dummyfunction("""COMPUTED_VALUE"""),"")</f>
        <v/>
      </c>
      <c r="N754" s="6" t="e">
        <f aca="false">SUM(L754-J754)</f>
        <v>#VALUE!</v>
      </c>
      <c r="P754" s="0" t="str">
        <f aca="false">IFERROR(__xludf.dummyfunction("""COMPUTED_VALUE"""),"")</f>
        <v/>
      </c>
      <c r="R754" s="0" t="str">
        <f aca="false">IFERROR(__xludf.dummyfunction("""COMPUTED_VALUE"""),"")</f>
        <v/>
      </c>
      <c r="T754" s="6" t="e">
        <f aca="false">SUM(R754-P754)</f>
        <v>#VALUE!</v>
      </c>
      <c r="V754" s="6" t="e">
        <f aca="false">SUM(N754-T754)</f>
        <v>#VALUE!</v>
      </c>
      <c r="X754" s="7"/>
    </row>
    <row r="755" customFormat="false" ht="13.8" hidden="false" customHeight="false" outlineLevel="0" collapsed="false">
      <c r="B755" s="0" t="str">
        <f aca="false">IFERROR(__xludf.dummyfunction("""COMPUTED_VALUE"""),"")</f>
        <v/>
      </c>
      <c r="D755" s="0" t="str">
        <f aca="false">IFERROR(__xludf.dummyfunction("""COMPUTED_VALUE"""),"")</f>
        <v/>
      </c>
      <c r="F755" s="0" t="str">
        <f aca="false">IFERROR(__xludf.dummyfunction("""COMPUTED_VALUE"""),"")</f>
        <v/>
      </c>
      <c r="H755" s="0" t="str">
        <f aca="false">IFERROR(__xludf.dummyfunction("""COMPUTED_VALUE"""),"")</f>
        <v/>
      </c>
      <c r="J755" s="0" t="str">
        <f aca="false">IFERROR(__xludf.dummyfunction("""COMPUTED_VALUE"""),"")</f>
        <v/>
      </c>
      <c r="L755" s="0" t="str">
        <f aca="false">IFERROR(__xludf.dummyfunction("""COMPUTED_VALUE"""),"")</f>
        <v/>
      </c>
      <c r="N755" s="6" t="e">
        <f aca="false">SUM(L755-J755)</f>
        <v>#VALUE!</v>
      </c>
      <c r="P755" s="0" t="str">
        <f aca="false">IFERROR(__xludf.dummyfunction("""COMPUTED_VALUE"""),"")</f>
        <v/>
      </c>
      <c r="R755" s="0" t="str">
        <f aca="false">IFERROR(__xludf.dummyfunction("""COMPUTED_VALUE"""),"")</f>
        <v/>
      </c>
      <c r="T755" s="6" t="e">
        <f aca="false">SUM(R755-P755)</f>
        <v>#VALUE!</v>
      </c>
      <c r="V755" s="6" t="e">
        <f aca="false">SUM(N755-T755)</f>
        <v>#VALUE!</v>
      </c>
      <c r="X755" s="7"/>
    </row>
    <row r="756" customFormat="false" ht="13.8" hidden="false" customHeight="false" outlineLevel="0" collapsed="false">
      <c r="B756" s="0" t="str">
        <f aca="false">IFERROR(__xludf.dummyfunction("""COMPUTED_VALUE"""),"")</f>
        <v/>
      </c>
      <c r="D756" s="0" t="str">
        <f aca="false">IFERROR(__xludf.dummyfunction("""COMPUTED_VALUE"""),"")</f>
        <v/>
      </c>
      <c r="F756" s="0" t="str">
        <f aca="false">IFERROR(__xludf.dummyfunction("""COMPUTED_VALUE"""),"")</f>
        <v/>
      </c>
      <c r="H756" s="0" t="str">
        <f aca="false">IFERROR(__xludf.dummyfunction("""COMPUTED_VALUE"""),"")</f>
        <v/>
      </c>
      <c r="J756" s="0" t="str">
        <f aca="false">IFERROR(__xludf.dummyfunction("""COMPUTED_VALUE"""),"")</f>
        <v/>
      </c>
      <c r="L756" s="0" t="str">
        <f aca="false">IFERROR(__xludf.dummyfunction("""COMPUTED_VALUE"""),"")</f>
        <v/>
      </c>
      <c r="N756" s="6" t="e">
        <f aca="false">SUM(L756-J756)</f>
        <v>#VALUE!</v>
      </c>
      <c r="P756" s="0" t="str">
        <f aca="false">IFERROR(__xludf.dummyfunction("""COMPUTED_VALUE"""),"")</f>
        <v/>
      </c>
      <c r="R756" s="0" t="str">
        <f aca="false">IFERROR(__xludf.dummyfunction("""COMPUTED_VALUE"""),"")</f>
        <v/>
      </c>
      <c r="T756" s="6" t="e">
        <f aca="false">SUM(R756-P756)</f>
        <v>#VALUE!</v>
      </c>
      <c r="V756" s="6" t="e">
        <f aca="false">SUM(N756-T756)</f>
        <v>#VALUE!</v>
      </c>
      <c r="X756" s="7"/>
    </row>
    <row r="757" customFormat="false" ht="13.8" hidden="false" customHeight="false" outlineLevel="0" collapsed="false">
      <c r="B757" s="0" t="str">
        <f aca="false">IFERROR(__xludf.dummyfunction("""COMPUTED_VALUE"""),"")</f>
        <v/>
      </c>
      <c r="D757" s="0" t="str">
        <f aca="false">IFERROR(__xludf.dummyfunction("""COMPUTED_VALUE"""),"")</f>
        <v/>
      </c>
      <c r="F757" s="0" t="str">
        <f aca="false">IFERROR(__xludf.dummyfunction("""COMPUTED_VALUE"""),"")</f>
        <v/>
      </c>
      <c r="H757" s="0" t="str">
        <f aca="false">IFERROR(__xludf.dummyfunction("""COMPUTED_VALUE"""),"")</f>
        <v/>
      </c>
      <c r="J757" s="0" t="str">
        <f aca="false">IFERROR(__xludf.dummyfunction("""COMPUTED_VALUE"""),"")</f>
        <v/>
      </c>
      <c r="L757" s="0" t="str">
        <f aca="false">IFERROR(__xludf.dummyfunction("""COMPUTED_VALUE"""),"")</f>
        <v/>
      </c>
      <c r="N757" s="6" t="e">
        <f aca="false">SUM(L757-J757)</f>
        <v>#VALUE!</v>
      </c>
      <c r="P757" s="0" t="str">
        <f aca="false">IFERROR(__xludf.dummyfunction("""COMPUTED_VALUE"""),"")</f>
        <v/>
      </c>
      <c r="R757" s="0" t="str">
        <f aca="false">IFERROR(__xludf.dummyfunction("""COMPUTED_VALUE"""),"")</f>
        <v/>
      </c>
      <c r="T757" s="6" t="e">
        <f aca="false">SUM(R757-P757)</f>
        <v>#VALUE!</v>
      </c>
      <c r="V757" s="6" t="e">
        <f aca="false">SUM(N757-T757)</f>
        <v>#VALUE!</v>
      </c>
      <c r="X757" s="7"/>
    </row>
    <row r="758" customFormat="false" ht="13.8" hidden="false" customHeight="false" outlineLevel="0" collapsed="false">
      <c r="B758" s="0" t="str">
        <f aca="false">IFERROR(__xludf.dummyfunction("""COMPUTED_VALUE"""),"")</f>
        <v/>
      </c>
      <c r="D758" s="0" t="str">
        <f aca="false">IFERROR(__xludf.dummyfunction("""COMPUTED_VALUE"""),"")</f>
        <v/>
      </c>
      <c r="F758" s="0" t="str">
        <f aca="false">IFERROR(__xludf.dummyfunction("""COMPUTED_VALUE"""),"")</f>
        <v/>
      </c>
      <c r="H758" s="0" t="str">
        <f aca="false">IFERROR(__xludf.dummyfunction("""COMPUTED_VALUE"""),"")</f>
        <v/>
      </c>
      <c r="J758" s="0" t="str">
        <f aca="false">IFERROR(__xludf.dummyfunction("""COMPUTED_VALUE"""),"")</f>
        <v/>
      </c>
      <c r="L758" s="0" t="str">
        <f aca="false">IFERROR(__xludf.dummyfunction("""COMPUTED_VALUE"""),"")</f>
        <v/>
      </c>
      <c r="N758" s="6" t="e">
        <f aca="false">SUM(L758-J758)</f>
        <v>#VALUE!</v>
      </c>
      <c r="P758" s="0" t="str">
        <f aca="false">IFERROR(__xludf.dummyfunction("""COMPUTED_VALUE"""),"")</f>
        <v/>
      </c>
      <c r="R758" s="0" t="str">
        <f aca="false">IFERROR(__xludf.dummyfunction("""COMPUTED_VALUE"""),"")</f>
        <v/>
      </c>
      <c r="T758" s="6" t="e">
        <f aca="false">SUM(R758-P758)</f>
        <v>#VALUE!</v>
      </c>
      <c r="V758" s="6" t="e">
        <f aca="false">SUM(N758-T758)</f>
        <v>#VALUE!</v>
      </c>
      <c r="X758" s="7"/>
    </row>
    <row r="759" customFormat="false" ht="13.8" hidden="false" customHeight="false" outlineLevel="0" collapsed="false">
      <c r="B759" s="0" t="str">
        <f aca="false">IFERROR(__xludf.dummyfunction("""COMPUTED_VALUE"""),"")</f>
        <v/>
      </c>
      <c r="D759" s="0" t="str">
        <f aca="false">IFERROR(__xludf.dummyfunction("""COMPUTED_VALUE"""),"")</f>
        <v/>
      </c>
      <c r="F759" s="0" t="str">
        <f aca="false">IFERROR(__xludf.dummyfunction("""COMPUTED_VALUE"""),"")</f>
        <v/>
      </c>
      <c r="H759" s="0" t="str">
        <f aca="false">IFERROR(__xludf.dummyfunction("""COMPUTED_VALUE"""),"")</f>
        <v/>
      </c>
      <c r="J759" s="0" t="str">
        <f aca="false">IFERROR(__xludf.dummyfunction("""COMPUTED_VALUE"""),"")</f>
        <v/>
      </c>
      <c r="L759" s="0" t="str">
        <f aca="false">IFERROR(__xludf.dummyfunction("""COMPUTED_VALUE"""),"")</f>
        <v/>
      </c>
      <c r="N759" s="6" t="e">
        <f aca="false">SUM(L759-J759)</f>
        <v>#VALUE!</v>
      </c>
      <c r="P759" s="0" t="str">
        <f aca="false">IFERROR(__xludf.dummyfunction("""COMPUTED_VALUE"""),"")</f>
        <v/>
      </c>
      <c r="R759" s="0" t="str">
        <f aca="false">IFERROR(__xludf.dummyfunction("""COMPUTED_VALUE"""),"")</f>
        <v/>
      </c>
      <c r="T759" s="6" t="e">
        <f aca="false">SUM(R759-P759)</f>
        <v>#VALUE!</v>
      </c>
      <c r="V759" s="6" t="e">
        <f aca="false">SUM(N759-T759)</f>
        <v>#VALUE!</v>
      </c>
      <c r="X759" s="7"/>
    </row>
    <row r="760" customFormat="false" ht="13.8" hidden="false" customHeight="false" outlineLevel="0" collapsed="false">
      <c r="B760" s="0" t="str">
        <f aca="false">IFERROR(__xludf.dummyfunction("""COMPUTED_VALUE"""),"")</f>
        <v/>
      </c>
      <c r="D760" s="0" t="str">
        <f aca="false">IFERROR(__xludf.dummyfunction("""COMPUTED_VALUE"""),"")</f>
        <v/>
      </c>
      <c r="F760" s="0" t="str">
        <f aca="false">IFERROR(__xludf.dummyfunction("""COMPUTED_VALUE"""),"")</f>
        <v/>
      </c>
      <c r="H760" s="0" t="str">
        <f aca="false">IFERROR(__xludf.dummyfunction("""COMPUTED_VALUE"""),"")</f>
        <v/>
      </c>
      <c r="J760" s="0" t="str">
        <f aca="false">IFERROR(__xludf.dummyfunction("""COMPUTED_VALUE"""),"")</f>
        <v/>
      </c>
      <c r="L760" s="0" t="str">
        <f aca="false">IFERROR(__xludf.dummyfunction("""COMPUTED_VALUE"""),"")</f>
        <v/>
      </c>
      <c r="N760" s="6" t="e">
        <f aca="false">SUM(L760-J760)</f>
        <v>#VALUE!</v>
      </c>
      <c r="P760" s="0" t="str">
        <f aca="false">IFERROR(__xludf.dummyfunction("""COMPUTED_VALUE"""),"")</f>
        <v/>
      </c>
      <c r="R760" s="0" t="str">
        <f aca="false">IFERROR(__xludf.dummyfunction("""COMPUTED_VALUE"""),"")</f>
        <v/>
      </c>
      <c r="T760" s="6" t="e">
        <f aca="false">SUM(R760-P760)</f>
        <v>#VALUE!</v>
      </c>
      <c r="V760" s="6" t="e">
        <f aca="false">SUM(N760-T760)</f>
        <v>#VALUE!</v>
      </c>
      <c r="X760" s="7"/>
    </row>
    <row r="761" customFormat="false" ht="13.8" hidden="false" customHeight="false" outlineLevel="0" collapsed="false">
      <c r="B761" s="0" t="str">
        <f aca="false">IFERROR(__xludf.dummyfunction("""COMPUTED_VALUE"""),"")</f>
        <v/>
      </c>
      <c r="D761" s="0" t="str">
        <f aca="false">IFERROR(__xludf.dummyfunction("""COMPUTED_VALUE"""),"")</f>
        <v/>
      </c>
      <c r="F761" s="0" t="str">
        <f aca="false">IFERROR(__xludf.dummyfunction("""COMPUTED_VALUE"""),"")</f>
        <v/>
      </c>
      <c r="H761" s="0" t="str">
        <f aca="false">IFERROR(__xludf.dummyfunction("""COMPUTED_VALUE"""),"")</f>
        <v/>
      </c>
      <c r="J761" s="0" t="str">
        <f aca="false">IFERROR(__xludf.dummyfunction("""COMPUTED_VALUE"""),"")</f>
        <v/>
      </c>
      <c r="L761" s="0" t="str">
        <f aca="false">IFERROR(__xludf.dummyfunction("""COMPUTED_VALUE"""),"")</f>
        <v/>
      </c>
      <c r="N761" s="6" t="e">
        <f aca="false">SUM(L761-J761)</f>
        <v>#VALUE!</v>
      </c>
      <c r="P761" s="0" t="str">
        <f aca="false">IFERROR(__xludf.dummyfunction("""COMPUTED_VALUE"""),"")</f>
        <v/>
      </c>
      <c r="R761" s="0" t="str">
        <f aca="false">IFERROR(__xludf.dummyfunction("""COMPUTED_VALUE"""),"")</f>
        <v/>
      </c>
      <c r="T761" s="6" t="e">
        <f aca="false">SUM(R761-P761)</f>
        <v>#VALUE!</v>
      </c>
      <c r="V761" s="6" t="e">
        <f aca="false">SUM(N761-T761)</f>
        <v>#VALUE!</v>
      </c>
      <c r="X761" s="7"/>
    </row>
    <row r="762" customFormat="false" ht="13.8" hidden="false" customHeight="false" outlineLevel="0" collapsed="false">
      <c r="B762" s="0" t="str">
        <f aca="false">IFERROR(__xludf.dummyfunction("""COMPUTED_VALUE"""),"")</f>
        <v/>
      </c>
      <c r="D762" s="0" t="str">
        <f aca="false">IFERROR(__xludf.dummyfunction("""COMPUTED_VALUE"""),"")</f>
        <v/>
      </c>
      <c r="F762" s="0" t="str">
        <f aca="false">IFERROR(__xludf.dummyfunction("""COMPUTED_VALUE"""),"")</f>
        <v/>
      </c>
      <c r="H762" s="0" t="str">
        <f aca="false">IFERROR(__xludf.dummyfunction("""COMPUTED_VALUE"""),"")</f>
        <v/>
      </c>
      <c r="J762" s="0" t="str">
        <f aca="false">IFERROR(__xludf.dummyfunction("""COMPUTED_VALUE"""),"")</f>
        <v/>
      </c>
      <c r="L762" s="0" t="str">
        <f aca="false">IFERROR(__xludf.dummyfunction("""COMPUTED_VALUE"""),"")</f>
        <v/>
      </c>
      <c r="N762" s="6" t="e">
        <f aca="false">SUM(L762-J762)</f>
        <v>#VALUE!</v>
      </c>
      <c r="P762" s="0" t="str">
        <f aca="false">IFERROR(__xludf.dummyfunction("""COMPUTED_VALUE"""),"")</f>
        <v/>
      </c>
      <c r="R762" s="0" t="str">
        <f aca="false">IFERROR(__xludf.dummyfunction("""COMPUTED_VALUE"""),"")</f>
        <v/>
      </c>
      <c r="T762" s="6" t="e">
        <f aca="false">SUM(R762-P762)</f>
        <v>#VALUE!</v>
      </c>
      <c r="V762" s="6" t="e">
        <f aca="false">SUM(N762-T762)</f>
        <v>#VALUE!</v>
      </c>
      <c r="X762" s="7"/>
    </row>
    <row r="763" customFormat="false" ht="13.8" hidden="false" customHeight="false" outlineLevel="0" collapsed="false">
      <c r="B763" s="0" t="str">
        <f aca="false">IFERROR(__xludf.dummyfunction("""COMPUTED_VALUE"""),"")</f>
        <v/>
      </c>
      <c r="D763" s="0" t="str">
        <f aca="false">IFERROR(__xludf.dummyfunction("""COMPUTED_VALUE"""),"")</f>
        <v/>
      </c>
      <c r="F763" s="0" t="str">
        <f aca="false">IFERROR(__xludf.dummyfunction("""COMPUTED_VALUE"""),"")</f>
        <v/>
      </c>
      <c r="H763" s="0" t="str">
        <f aca="false">IFERROR(__xludf.dummyfunction("""COMPUTED_VALUE"""),"")</f>
        <v/>
      </c>
      <c r="J763" s="0" t="str">
        <f aca="false">IFERROR(__xludf.dummyfunction("""COMPUTED_VALUE"""),"")</f>
        <v/>
      </c>
      <c r="L763" s="0" t="str">
        <f aca="false">IFERROR(__xludf.dummyfunction("""COMPUTED_VALUE"""),"")</f>
        <v/>
      </c>
      <c r="N763" s="6" t="e">
        <f aca="false">SUM(L763-J763)</f>
        <v>#VALUE!</v>
      </c>
      <c r="P763" s="0" t="str">
        <f aca="false">IFERROR(__xludf.dummyfunction("""COMPUTED_VALUE"""),"")</f>
        <v/>
      </c>
      <c r="R763" s="0" t="str">
        <f aca="false">IFERROR(__xludf.dummyfunction("""COMPUTED_VALUE"""),"")</f>
        <v/>
      </c>
      <c r="T763" s="6" t="e">
        <f aca="false">SUM(R763-P763)</f>
        <v>#VALUE!</v>
      </c>
      <c r="V763" s="6" t="e">
        <f aca="false">SUM(N763-T763)</f>
        <v>#VALUE!</v>
      </c>
      <c r="X763" s="7"/>
    </row>
    <row r="764" customFormat="false" ht="13.8" hidden="false" customHeight="false" outlineLevel="0" collapsed="false">
      <c r="B764" s="0" t="str">
        <f aca="false">IFERROR(__xludf.dummyfunction("""COMPUTED_VALUE"""),"")</f>
        <v/>
      </c>
      <c r="D764" s="0" t="str">
        <f aca="false">IFERROR(__xludf.dummyfunction("""COMPUTED_VALUE"""),"")</f>
        <v/>
      </c>
      <c r="F764" s="0" t="str">
        <f aca="false">IFERROR(__xludf.dummyfunction("""COMPUTED_VALUE"""),"")</f>
        <v/>
      </c>
      <c r="H764" s="0" t="str">
        <f aca="false">IFERROR(__xludf.dummyfunction("""COMPUTED_VALUE"""),"")</f>
        <v/>
      </c>
      <c r="J764" s="0" t="str">
        <f aca="false">IFERROR(__xludf.dummyfunction("""COMPUTED_VALUE"""),"")</f>
        <v/>
      </c>
      <c r="L764" s="0" t="str">
        <f aca="false">IFERROR(__xludf.dummyfunction("""COMPUTED_VALUE"""),"")</f>
        <v/>
      </c>
      <c r="N764" s="6" t="e">
        <f aca="false">SUM(L764-J764)</f>
        <v>#VALUE!</v>
      </c>
      <c r="P764" s="0" t="str">
        <f aca="false">IFERROR(__xludf.dummyfunction("""COMPUTED_VALUE"""),"")</f>
        <v/>
      </c>
      <c r="R764" s="0" t="str">
        <f aca="false">IFERROR(__xludf.dummyfunction("""COMPUTED_VALUE"""),"")</f>
        <v/>
      </c>
      <c r="T764" s="6" t="e">
        <f aca="false">SUM(R764-P764)</f>
        <v>#VALUE!</v>
      </c>
      <c r="V764" s="6" t="e">
        <f aca="false">SUM(N764-T764)</f>
        <v>#VALUE!</v>
      </c>
      <c r="X764" s="7"/>
    </row>
    <row r="765" customFormat="false" ht="13.8" hidden="false" customHeight="false" outlineLevel="0" collapsed="false">
      <c r="B765" s="0" t="str">
        <f aca="false">IFERROR(__xludf.dummyfunction("""COMPUTED_VALUE"""),"")</f>
        <v/>
      </c>
      <c r="D765" s="0" t="str">
        <f aca="false">IFERROR(__xludf.dummyfunction("""COMPUTED_VALUE"""),"")</f>
        <v/>
      </c>
      <c r="F765" s="0" t="str">
        <f aca="false">IFERROR(__xludf.dummyfunction("""COMPUTED_VALUE"""),"")</f>
        <v/>
      </c>
      <c r="H765" s="0" t="str">
        <f aca="false">IFERROR(__xludf.dummyfunction("""COMPUTED_VALUE"""),"")</f>
        <v/>
      </c>
      <c r="J765" s="0" t="str">
        <f aca="false">IFERROR(__xludf.dummyfunction("""COMPUTED_VALUE"""),"")</f>
        <v/>
      </c>
      <c r="L765" s="0" t="str">
        <f aca="false">IFERROR(__xludf.dummyfunction("""COMPUTED_VALUE"""),"")</f>
        <v/>
      </c>
      <c r="N765" s="6" t="e">
        <f aca="false">SUM(L765-J765)</f>
        <v>#VALUE!</v>
      </c>
      <c r="P765" s="0" t="str">
        <f aca="false">IFERROR(__xludf.dummyfunction("""COMPUTED_VALUE"""),"")</f>
        <v/>
      </c>
      <c r="R765" s="0" t="str">
        <f aca="false">IFERROR(__xludf.dummyfunction("""COMPUTED_VALUE"""),"")</f>
        <v/>
      </c>
      <c r="T765" s="6" t="e">
        <f aca="false">SUM(R765-P765)</f>
        <v>#VALUE!</v>
      </c>
      <c r="V765" s="6" t="e">
        <f aca="false">SUM(N765-T765)</f>
        <v>#VALUE!</v>
      </c>
      <c r="X765" s="7"/>
    </row>
    <row r="766" customFormat="false" ht="13.8" hidden="false" customHeight="false" outlineLevel="0" collapsed="false">
      <c r="B766" s="0" t="str">
        <f aca="false">IFERROR(__xludf.dummyfunction("""COMPUTED_VALUE"""),"")</f>
        <v/>
      </c>
      <c r="D766" s="0" t="str">
        <f aca="false">IFERROR(__xludf.dummyfunction("""COMPUTED_VALUE"""),"")</f>
        <v/>
      </c>
      <c r="F766" s="0" t="str">
        <f aca="false">IFERROR(__xludf.dummyfunction("""COMPUTED_VALUE"""),"")</f>
        <v/>
      </c>
      <c r="H766" s="0" t="str">
        <f aca="false">IFERROR(__xludf.dummyfunction("""COMPUTED_VALUE"""),"")</f>
        <v/>
      </c>
      <c r="J766" s="0" t="str">
        <f aca="false">IFERROR(__xludf.dummyfunction("""COMPUTED_VALUE"""),"")</f>
        <v/>
      </c>
      <c r="L766" s="0" t="str">
        <f aca="false">IFERROR(__xludf.dummyfunction("""COMPUTED_VALUE"""),"")</f>
        <v/>
      </c>
      <c r="N766" s="6" t="e">
        <f aca="false">SUM(L766-J766)</f>
        <v>#VALUE!</v>
      </c>
      <c r="P766" s="0" t="str">
        <f aca="false">IFERROR(__xludf.dummyfunction("""COMPUTED_VALUE"""),"")</f>
        <v/>
      </c>
      <c r="R766" s="0" t="str">
        <f aca="false">IFERROR(__xludf.dummyfunction("""COMPUTED_VALUE"""),"")</f>
        <v/>
      </c>
      <c r="T766" s="6" t="e">
        <f aca="false">SUM(R766-P766)</f>
        <v>#VALUE!</v>
      </c>
      <c r="V766" s="6" t="e">
        <f aca="false">SUM(N766-T766)</f>
        <v>#VALUE!</v>
      </c>
      <c r="X766" s="7"/>
    </row>
    <row r="767" customFormat="false" ht="13.8" hidden="false" customHeight="false" outlineLevel="0" collapsed="false">
      <c r="B767" s="0" t="str">
        <f aca="false">IFERROR(__xludf.dummyfunction("""COMPUTED_VALUE"""),"")</f>
        <v/>
      </c>
      <c r="D767" s="0" t="str">
        <f aca="false">IFERROR(__xludf.dummyfunction("""COMPUTED_VALUE"""),"")</f>
        <v/>
      </c>
      <c r="F767" s="0" t="str">
        <f aca="false">IFERROR(__xludf.dummyfunction("""COMPUTED_VALUE"""),"")</f>
        <v/>
      </c>
      <c r="H767" s="0" t="str">
        <f aca="false">IFERROR(__xludf.dummyfunction("""COMPUTED_VALUE"""),"")</f>
        <v/>
      </c>
      <c r="J767" s="0" t="str">
        <f aca="false">IFERROR(__xludf.dummyfunction("""COMPUTED_VALUE"""),"")</f>
        <v/>
      </c>
      <c r="L767" s="0" t="str">
        <f aca="false">IFERROR(__xludf.dummyfunction("""COMPUTED_VALUE"""),"")</f>
        <v/>
      </c>
      <c r="N767" s="6" t="e">
        <f aca="false">SUM(L767-J767)</f>
        <v>#VALUE!</v>
      </c>
      <c r="P767" s="0" t="str">
        <f aca="false">IFERROR(__xludf.dummyfunction("""COMPUTED_VALUE"""),"")</f>
        <v/>
      </c>
      <c r="R767" s="0" t="str">
        <f aca="false">IFERROR(__xludf.dummyfunction("""COMPUTED_VALUE"""),"")</f>
        <v/>
      </c>
      <c r="T767" s="6" t="e">
        <f aca="false">SUM(R767-P767)</f>
        <v>#VALUE!</v>
      </c>
      <c r="V767" s="6" t="e">
        <f aca="false">SUM(N767-T767)</f>
        <v>#VALUE!</v>
      </c>
      <c r="X767" s="7"/>
    </row>
    <row r="768" customFormat="false" ht="13.8" hidden="false" customHeight="false" outlineLevel="0" collapsed="false">
      <c r="B768" s="0" t="str">
        <f aca="false">IFERROR(__xludf.dummyfunction("""COMPUTED_VALUE"""),"")</f>
        <v/>
      </c>
      <c r="D768" s="0" t="str">
        <f aca="false">IFERROR(__xludf.dummyfunction("""COMPUTED_VALUE"""),"")</f>
        <v/>
      </c>
      <c r="F768" s="0" t="str">
        <f aca="false">IFERROR(__xludf.dummyfunction("""COMPUTED_VALUE"""),"")</f>
        <v/>
      </c>
      <c r="H768" s="0" t="str">
        <f aca="false">IFERROR(__xludf.dummyfunction("""COMPUTED_VALUE"""),"")</f>
        <v/>
      </c>
      <c r="J768" s="0" t="str">
        <f aca="false">IFERROR(__xludf.dummyfunction("""COMPUTED_VALUE"""),"")</f>
        <v/>
      </c>
      <c r="L768" s="0" t="str">
        <f aca="false">IFERROR(__xludf.dummyfunction("""COMPUTED_VALUE"""),"")</f>
        <v/>
      </c>
      <c r="N768" s="6" t="e">
        <f aca="false">SUM(L768-J768)</f>
        <v>#VALUE!</v>
      </c>
      <c r="P768" s="0" t="str">
        <f aca="false">IFERROR(__xludf.dummyfunction("""COMPUTED_VALUE"""),"")</f>
        <v/>
      </c>
      <c r="R768" s="0" t="str">
        <f aca="false">IFERROR(__xludf.dummyfunction("""COMPUTED_VALUE"""),"")</f>
        <v/>
      </c>
      <c r="T768" s="6" t="e">
        <f aca="false">SUM(R768-P768)</f>
        <v>#VALUE!</v>
      </c>
      <c r="V768" s="6" t="e">
        <f aca="false">SUM(N768-T768)</f>
        <v>#VALUE!</v>
      </c>
      <c r="X768" s="7"/>
    </row>
    <row r="769" customFormat="false" ht="13.8" hidden="false" customHeight="false" outlineLevel="0" collapsed="false">
      <c r="B769" s="0" t="str">
        <f aca="false">IFERROR(__xludf.dummyfunction("""COMPUTED_VALUE"""),"")</f>
        <v/>
      </c>
      <c r="D769" s="0" t="str">
        <f aca="false">IFERROR(__xludf.dummyfunction("""COMPUTED_VALUE"""),"")</f>
        <v/>
      </c>
      <c r="F769" s="0" t="str">
        <f aca="false">IFERROR(__xludf.dummyfunction("""COMPUTED_VALUE"""),"")</f>
        <v/>
      </c>
      <c r="H769" s="0" t="str">
        <f aca="false">IFERROR(__xludf.dummyfunction("""COMPUTED_VALUE"""),"")</f>
        <v/>
      </c>
      <c r="J769" s="0" t="str">
        <f aca="false">IFERROR(__xludf.dummyfunction("""COMPUTED_VALUE"""),"")</f>
        <v/>
      </c>
      <c r="L769" s="0" t="str">
        <f aca="false">IFERROR(__xludf.dummyfunction("""COMPUTED_VALUE"""),"")</f>
        <v/>
      </c>
      <c r="N769" s="6" t="e">
        <f aca="false">SUM(L769-J769)</f>
        <v>#VALUE!</v>
      </c>
      <c r="P769" s="0" t="str">
        <f aca="false">IFERROR(__xludf.dummyfunction("""COMPUTED_VALUE"""),"")</f>
        <v/>
      </c>
      <c r="R769" s="0" t="str">
        <f aca="false">IFERROR(__xludf.dummyfunction("""COMPUTED_VALUE"""),"")</f>
        <v/>
      </c>
      <c r="T769" s="6" t="e">
        <f aca="false">SUM(R769-P769)</f>
        <v>#VALUE!</v>
      </c>
      <c r="V769" s="6" t="e">
        <f aca="false">SUM(N769-T769)</f>
        <v>#VALUE!</v>
      </c>
      <c r="X769" s="7"/>
    </row>
    <row r="770" customFormat="false" ht="13.8" hidden="false" customHeight="false" outlineLevel="0" collapsed="false">
      <c r="B770" s="0" t="str">
        <f aca="false">IFERROR(__xludf.dummyfunction("""COMPUTED_VALUE"""),"")</f>
        <v/>
      </c>
      <c r="D770" s="0" t="str">
        <f aca="false">IFERROR(__xludf.dummyfunction("""COMPUTED_VALUE"""),"")</f>
        <v/>
      </c>
      <c r="F770" s="0" t="str">
        <f aca="false">IFERROR(__xludf.dummyfunction("""COMPUTED_VALUE"""),"")</f>
        <v/>
      </c>
      <c r="H770" s="0" t="str">
        <f aca="false">IFERROR(__xludf.dummyfunction("""COMPUTED_VALUE"""),"")</f>
        <v/>
      </c>
      <c r="J770" s="0" t="str">
        <f aca="false">IFERROR(__xludf.dummyfunction("""COMPUTED_VALUE"""),"")</f>
        <v/>
      </c>
      <c r="L770" s="0" t="str">
        <f aca="false">IFERROR(__xludf.dummyfunction("""COMPUTED_VALUE"""),"")</f>
        <v/>
      </c>
      <c r="N770" s="6" t="e">
        <f aca="false">SUM(L770-J770)</f>
        <v>#VALUE!</v>
      </c>
      <c r="P770" s="0" t="str">
        <f aca="false">IFERROR(__xludf.dummyfunction("""COMPUTED_VALUE"""),"")</f>
        <v/>
      </c>
      <c r="R770" s="0" t="str">
        <f aca="false">IFERROR(__xludf.dummyfunction("""COMPUTED_VALUE"""),"")</f>
        <v/>
      </c>
      <c r="T770" s="6" t="e">
        <f aca="false">SUM(R770-P770)</f>
        <v>#VALUE!</v>
      </c>
      <c r="V770" s="6" t="e">
        <f aca="false">SUM(N770-T770)</f>
        <v>#VALUE!</v>
      </c>
      <c r="X770" s="7"/>
    </row>
    <row r="771" customFormat="false" ht="13.8" hidden="false" customHeight="false" outlineLevel="0" collapsed="false">
      <c r="B771" s="0" t="str">
        <f aca="false">IFERROR(__xludf.dummyfunction("""COMPUTED_VALUE"""),"")</f>
        <v/>
      </c>
      <c r="D771" s="0" t="str">
        <f aca="false">IFERROR(__xludf.dummyfunction("""COMPUTED_VALUE"""),"")</f>
        <v/>
      </c>
      <c r="F771" s="0" t="str">
        <f aca="false">IFERROR(__xludf.dummyfunction("""COMPUTED_VALUE"""),"")</f>
        <v/>
      </c>
      <c r="H771" s="0" t="str">
        <f aca="false">IFERROR(__xludf.dummyfunction("""COMPUTED_VALUE"""),"")</f>
        <v/>
      </c>
      <c r="J771" s="0" t="str">
        <f aca="false">IFERROR(__xludf.dummyfunction("""COMPUTED_VALUE"""),"")</f>
        <v/>
      </c>
      <c r="L771" s="0" t="str">
        <f aca="false">IFERROR(__xludf.dummyfunction("""COMPUTED_VALUE"""),"")</f>
        <v/>
      </c>
      <c r="N771" s="6" t="e">
        <f aca="false">SUM(L771-J771)</f>
        <v>#VALUE!</v>
      </c>
      <c r="P771" s="0" t="str">
        <f aca="false">IFERROR(__xludf.dummyfunction("""COMPUTED_VALUE"""),"")</f>
        <v/>
      </c>
      <c r="R771" s="0" t="str">
        <f aca="false">IFERROR(__xludf.dummyfunction("""COMPUTED_VALUE"""),"")</f>
        <v/>
      </c>
      <c r="T771" s="6" t="e">
        <f aca="false">SUM(R771-P771)</f>
        <v>#VALUE!</v>
      </c>
      <c r="V771" s="6" t="e">
        <f aca="false">SUM(N771-T771)</f>
        <v>#VALUE!</v>
      </c>
      <c r="X771" s="7"/>
    </row>
    <row r="772" customFormat="false" ht="13.8" hidden="false" customHeight="false" outlineLevel="0" collapsed="false">
      <c r="B772" s="0" t="str">
        <f aca="false">IFERROR(__xludf.dummyfunction("""COMPUTED_VALUE"""),"")</f>
        <v/>
      </c>
      <c r="D772" s="0" t="str">
        <f aca="false">IFERROR(__xludf.dummyfunction("""COMPUTED_VALUE"""),"")</f>
        <v/>
      </c>
      <c r="F772" s="0" t="str">
        <f aca="false">IFERROR(__xludf.dummyfunction("""COMPUTED_VALUE"""),"")</f>
        <v/>
      </c>
      <c r="H772" s="0" t="str">
        <f aca="false">IFERROR(__xludf.dummyfunction("""COMPUTED_VALUE"""),"")</f>
        <v/>
      </c>
      <c r="J772" s="0" t="str">
        <f aca="false">IFERROR(__xludf.dummyfunction("""COMPUTED_VALUE"""),"")</f>
        <v/>
      </c>
      <c r="L772" s="0" t="str">
        <f aca="false">IFERROR(__xludf.dummyfunction("""COMPUTED_VALUE"""),"")</f>
        <v/>
      </c>
      <c r="N772" s="6" t="e">
        <f aca="false">SUM(L772-J772)</f>
        <v>#VALUE!</v>
      </c>
      <c r="P772" s="0" t="str">
        <f aca="false">IFERROR(__xludf.dummyfunction("""COMPUTED_VALUE"""),"")</f>
        <v/>
      </c>
      <c r="R772" s="0" t="str">
        <f aca="false">IFERROR(__xludf.dummyfunction("""COMPUTED_VALUE"""),"")</f>
        <v/>
      </c>
      <c r="T772" s="6" t="e">
        <f aca="false">SUM(R772-P772)</f>
        <v>#VALUE!</v>
      </c>
      <c r="V772" s="6" t="e">
        <f aca="false">SUM(N772-T772)</f>
        <v>#VALUE!</v>
      </c>
      <c r="X772" s="7"/>
    </row>
    <row r="773" customFormat="false" ht="13.8" hidden="false" customHeight="false" outlineLevel="0" collapsed="false">
      <c r="B773" s="0" t="str">
        <f aca="false">IFERROR(__xludf.dummyfunction("""COMPUTED_VALUE"""),"")</f>
        <v/>
      </c>
      <c r="D773" s="0" t="str">
        <f aca="false">IFERROR(__xludf.dummyfunction("""COMPUTED_VALUE"""),"")</f>
        <v/>
      </c>
      <c r="F773" s="0" t="str">
        <f aca="false">IFERROR(__xludf.dummyfunction("""COMPUTED_VALUE"""),"")</f>
        <v/>
      </c>
      <c r="H773" s="0" t="str">
        <f aca="false">IFERROR(__xludf.dummyfunction("""COMPUTED_VALUE"""),"")</f>
        <v/>
      </c>
      <c r="J773" s="0" t="str">
        <f aca="false">IFERROR(__xludf.dummyfunction("""COMPUTED_VALUE"""),"")</f>
        <v/>
      </c>
      <c r="L773" s="0" t="str">
        <f aca="false">IFERROR(__xludf.dummyfunction("""COMPUTED_VALUE"""),"")</f>
        <v/>
      </c>
      <c r="N773" s="6" t="e">
        <f aca="false">SUM(L773-J773)</f>
        <v>#VALUE!</v>
      </c>
      <c r="P773" s="0" t="str">
        <f aca="false">IFERROR(__xludf.dummyfunction("""COMPUTED_VALUE"""),"")</f>
        <v/>
      </c>
      <c r="R773" s="0" t="str">
        <f aca="false">IFERROR(__xludf.dummyfunction("""COMPUTED_VALUE"""),"")</f>
        <v/>
      </c>
      <c r="T773" s="6" t="e">
        <f aca="false">SUM(R773-P773)</f>
        <v>#VALUE!</v>
      </c>
      <c r="V773" s="6" t="e">
        <f aca="false">SUM(N773-T773)</f>
        <v>#VALUE!</v>
      </c>
      <c r="X773" s="7"/>
    </row>
    <row r="774" customFormat="false" ht="13.8" hidden="false" customHeight="false" outlineLevel="0" collapsed="false">
      <c r="B774" s="0" t="str">
        <f aca="false">IFERROR(__xludf.dummyfunction("""COMPUTED_VALUE"""),"")</f>
        <v/>
      </c>
      <c r="D774" s="0" t="str">
        <f aca="false">IFERROR(__xludf.dummyfunction("""COMPUTED_VALUE"""),"")</f>
        <v/>
      </c>
      <c r="F774" s="0" t="str">
        <f aca="false">IFERROR(__xludf.dummyfunction("""COMPUTED_VALUE"""),"")</f>
        <v/>
      </c>
      <c r="H774" s="0" t="str">
        <f aca="false">IFERROR(__xludf.dummyfunction("""COMPUTED_VALUE"""),"")</f>
        <v/>
      </c>
      <c r="J774" s="0" t="str">
        <f aca="false">IFERROR(__xludf.dummyfunction("""COMPUTED_VALUE"""),"")</f>
        <v/>
      </c>
      <c r="L774" s="0" t="str">
        <f aca="false">IFERROR(__xludf.dummyfunction("""COMPUTED_VALUE"""),"")</f>
        <v/>
      </c>
      <c r="N774" s="6" t="e">
        <f aca="false">SUM(L774-J774)</f>
        <v>#VALUE!</v>
      </c>
      <c r="P774" s="0" t="str">
        <f aca="false">IFERROR(__xludf.dummyfunction("""COMPUTED_VALUE"""),"")</f>
        <v/>
      </c>
      <c r="R774" s="0" t="str">
        <f aca="false">IFERROR(__xludf.dummyfunction("""COMPUTED_VALUE"""),"")</f>
        <v/>
      </c>
      <c r="T774" s="6" t="e">
        <f aca="false">SUM(R774-P774)</f>
        <v>#VALUE!</v>
      </c>
      <c r="V774" s="6" t="e">
        <f aca="false">SUM(N774-T774)</f>
        <v>#VALUE!</v>
      </c>
      <c r="X774" s="7"/>
    </row>
    <row r="775" customFormat="false" ht="13.8" hidden="false" customHeight="false" outlineLevel="0" collapsed="false">
      <c r="B775" s="0" t="str">
        <f aca="false">IFERROR(__xludf.dummyfunction("""COMPUTED_VALUE"""),"")</f>
        <v/>
      </c>
      <c r="D775" s="0" t="str">
        <f aca="false">IFERROR(__xludf.dummyfunction("""COMPUTED_VALUE"""),"")</f>
        <v/>
      </c>
      <c r="F775" s="0" t="str">
        <f aca="false">IFERROR(__xludf.dummyfunction("""COMPUTED_VALUE"""),"")</f>
        <v/>
      </c>
      <c r="H775" s="0" t="str">
        <f aca="false">IFERROR(__xludf.dummyfunction("""COMPUTED_VALUE"""),"")</f>
        <v/>
      </c>
      <c r="J775" s="0" t="str">
        <f aca="false">IFERROR(__xludf.dummyfunction("""COMPUTED_VALUE"""),"")</f>
        <v/>
      </c>
      <c r="L775" s="0" t="str">
        <f aca="false">IFERROR(__xludf.dummyfunction("""COMPUTED_VALUE"""),"")</f>
        <v/>
      </c>
      <c r="N775" s="6" t="e">
        <f aca="false">SUM(L775-J775)</f>
        <v>#VALUE!</v>
      </c>
      <c r="P775" s="0" t="str">
        <f aca="false">IFERROR(__xludf.dummyfunction("""COMPUTED_VALUE"""),"")</f>
        <v/>
      </c>
      <c r="R775" s="0" t="str">
        <f aca="false">IFERROR(__xludf.dummyfunction("""COMPUTED_VALUE"""),"")</f>
        <v/>
      </c>
      <c r="T775" s="6" t="e">
        <f aca="false">SUM(R775-P775)</f>
        <v>#VALUE!</v>
      </c>
      <c r="V775" s="6" t="e">
        <f aca="false">SUM(N775-T775)</f>
        <v>#VALUE!</v>
      </c>
      <c r="X775" s="7"/>
    </row>
    <row r="776" customFormat="false" ht="13.8" hidden="false" customHeight="false" outlineLevel="0" collapsed="false">
      <c r="B776" s="0" t="str">
        <f aca="false">IFERROR(__xludf.dummyfunction("""COMPUTED_VALUE"""),"")</f>
        <v/>
      </c>
      <c r="D776" s="0" t="str">
        <f aca="false">IFERROR(__xludf.dummyfunction("""COMPUTED_VALUE"""),"")</f>
        <v/>
      </c>
      <c r="F776" s="0" t="str">
        <f aca="false">IFERROR(__xludf.dummyfunction("""COMPUTED_VALUE"""),"")</f>
        <v/>
      </c>
      <c r="H776" s="0" t="str">
        <f aca="false">IFERROR(__xludf.dummyfunction("""COMPUTED_VALUE"""),"")</f>
        <v/>
      </c>
      <c r="J776" s="0" t="str">
        <f aca="false">IFERROR(__xludf.dummyfunction("""COMPUTED_VALUE"""),"")</f>
        <v/>
      </c>
      <c r="L776" s="0" t="str">
        <f aca="false">IFERROR(__xludf.dummyfunction("""COMPUTED_VALUE"""),"")</f>
        <v/>
      </c>
      <c r="N776" s="6" t="e">
        <f aca="false">SUM(L776-J776)</f>
        <v>#VALUE!</v>
      </c>
      <c r="P776" s="0" t="str">
        <f aca="false">IFERROR(__xludf.dummyfunction("""COMPUTED_VALUE"""),"")</f>
        <v/>
      </c>
      <c r="R776" s="0" t="str">
        <f aca="false">IFERROR(__xludf.dummyfunction("""COMPUTED_VALUE"""),"")</f>
        <v/>
      </c>
      <c r="T776" s="6" t="e">
        <f aca="false">SUM(R776-P776)</f>
        <v>#VALUE!</v>
      </c>
      <c r="V776" s="6" t="e">
        <f aca="false">SUM(N776-T776)</f>
        <v>#VALUE!</v>
      </c>
      <c r="X776" s="7"/>
    </row>
    <row r="777" customFormat="false" ht="13.8" hidden="false" customHeight="false" outlineLevel="0" collapsed="false">
      <c r="B777" s="0" t="str">
        <f aca="false">IFERROR(__xludf.dummyfunction("""COMPUTED_VALUE"""),"")</f>
        <v/>
      </c>
      <c r="D777" s="0" t="str">
        <f aca="false">IFERROR(__xludf.dummyfunction("""COMPUTED_VALUE"""),"")</f>
        <v/>
      </c>
      <c r="F777" s="0" t="str">
        <f aca="false">IFERROR(__xludf.dummyfunction("""COMPUTED_VALUE"""),"")</f>
        <v/>
      </c>
      <c r="H777" s="0" t="str">
        <f aca="false">IFERROR(__xludf.dummyfunction("""COMPUTED_VALUE"""),"")</f>
        <v/>
      </c>
      <c r="J777" s="0" t="str">
        <f aca="false">IFERROR(__xludf.dummyfunction("""COMPUTED_VALUE"""),"")</f>
        <v/>
      </c>
      <c r="L777" s="0" t="str">
        <f aca="false">IFERROR(__xludf.dummyfunction("""COMPUTED_VALUE"""),"")</f>
        <v/>
      </c>
      <c r="N777" s="6" t="e">
        <f aca="false">SUM(L777-J777)</f>
        <v>#VALUE!</v>
      </c>
      <c r="P777" s="0" t="str">
        <f aca="false">IFERROR(__xludf.dummyfunction("""COMPUTED_VALUE"""),"")</f>
        <v/>
      </c>
      <c r="R777" s="0" t="str">
        <f aca="false">IFERROR(__xludf.dummyfunction("""COMPUTED_VALUE"""),"")</f>
        <v/>
      </c>
      <c r="T777" s="6" t="e">
        <f aca="false">SUM(R777-P777)</f>
        <v>#VALUE!</v>
      </c>
      <c r="V777" s="6" t="e">
        <f aca="false">SUM(N777-T777)</f>
        <v>#VALUE!</v>
      </c>
      <c r="X777" s="7"/>
    </row>
    <row r="778" customFormat="false" ht="13.8" hidden="false" customHeight="false" outlineLevel="0" collapsed="false">
      <c r="B778" s="0" t="str">
        <f aca="false">IFERROR(__xludf.dummyfunction("""COMPUTED_VALUE"""),"")</f>
        <v/>
      </c>
      <c r="D778" s="0" t="str">
        <f aca="false">IFERROR(__xludf.dummyfunction("""COMPUTED_VALUE"""),"")</f>
        <v/>
      </c>
      <c r="F778" s="0" t="str">
        <f aca="false">IFERROR(__xludf.dummyfunction("""COMPUTED_VALUE"""),"")</f>
        <v/>
      </c>
      <c r="H778" s="0" t="str">
        <f aca="false">IFERROR(__xludf.dummyfunction("""COMPUTED_VALUE"""),"")</f>
        <v/>
      </c>
      <c r="J778" s="0" t="str">
        <f aca="false">IFERROR(__xludf.dummyfunction("""COMPUTED_VALUE"""),"")</f>
        <v/>
      </c>
      <c r="L778" s="0" t="str">
        <f aca="false">IFERROR(__xludf.dummyfunction("""COMPUTED_VALUE"""),"")</f>
        <v/>
      </c>
      <c r="N778" s="6" t="e">
        <f aca="false">SUM(L778-J778)</f>
        <v>#VALUE!</v>
      </c>
      <c r="P778" s="0" t="str">
        <f aca="false">IFERROR(__xludf.dummyfunction("""COMPUTED_VALUE"""),"")</f>
        <v/>
      </c>
      <c r="R778" s="0" t="str">
        <f aca="false">IFERROR(__xludf.dummyfunction("""COMPUTED_VALUE"""),"")</f>
        <v/>
      </c>
      <c r="T778" s="6" t="e">
        <f aca="false">SUM(R778-P778)</f>
        <v>#VALUE!</v>
      </c>
      <c r="V778" s="6" t="e">
        <f aca="false">SUM(N778-T778)</f>
        <v>#VALUE!</v>
      </c>
      <c r="X778" s="7"/>
    </row>
    <row r="779" customFormat="false" ht="13.8" hidden="false" customHeight="false" outlineLevel="0" collapsed="false">
      <c r="B779" s="0" t="str">
        <f aca="false">IFERROR(__xludf.dummyfunction("""COMPUTED_VALUE"""),"")</f>
        <v/>
      </c>
      <c r="D779" s="0" t="str">
        <f aca="false">IFERROR(__xludf.dummyfunction("""COMPUTED_VALUE"""),"")</f>
        <v/>
      </c>
      <c r="F779" s="0" t="str">
        <f aca="false">IFERROR(__xludf.dummyfunction("""COMPUTED_VALUE"""),"")</f>
        <v/>
      </c>
      <c r="H779" s="0" t="str">
        <f aca="false">IFERROR(__xludf.dummyfunction("""COMPUTED_VALUE"""),"")</f>
        <v/>
      </c>
      <c r="J779" s="0" t="str">
        <f aca="false">IFERROR(__xludf.dummyfunction("""COMPUTED_VALUE"""),"")</f>
        <v/>
      </c>
      <c r="L779" s="0" t="str">
        <f aca="false">IFERROR(__xludf.dummyfunction("""COMPUTED_VALUE"""),"")</f>
        <v/>
      </c>
      <c r="N779" s="6" t="e">
        <f aca="false">SUM(L779-J779)</f>
        <v>#VALUE!</v>
      </c>
      <c r="P779" s="0" t="str">
        <f aca="false">IFERROR(__xludf.dummyfunction("""COMPUTED_VALUE"""),"")</f>
        <v/>
      </c>
      <c r="R779" s="0" t="str">
        <f aca="false">IFERROR(__xludf.dummyfunction("""COMPUTED_VALUE"""),"")</f>
        <v/>
      </c>
      <c r="T779" s="6" t="e">
        <f aca="false">SUM(R779-P779)</f>
        <v>#VALUE!</v>
      </c>
      <c r="V779" s="6" t="e">
        <f aca="false">SUM(N779-T779)</f>
        <v>#VALUE!</v>
      </c>
      <c r="X779" s="7"/>
    </row>
    <row r="780" customFormat="false" ht="13.8" hidden="false" customHeight="false" outlineLevel="0" collapsed="false">
      <c r="B780" s="0" t="str">
        <f aca="false">IFERROR(__xludf.dummyfunction("""COMPUTED_VALUE"""),"")</f>
        <v/>
      </c>
      <c r="D780" s="0" t="str">
        <f aca="false">IFERROR(__xludf.dummyfunction("""COMPUTED_VALUE"""),"")</f>
        <v/>
      </c>
      <c r="F780" s="0" t="str">
        <f aca="false">IFERROR(__xludf.dummyfunction("""COMPUTED_VALUE"""),"")</f>
        <v/>
      </c>
      <c r="H780" s="0" t="str">
        <f aca="false">IFERROR(__xludf.dummyfunction("""COMPUTED_VALUE"""),"")</f>
        <v/>
      </c>
      <c r="J780" s="0" t="str">
        <f aca="false">IFERROR(__xludf.dummyfunction("""COMPUTED_VALUE"""),"")</f>
        <v/>
      </c>
      <c r="L780" s="0" t="str">
        <f aca="false">IFERROR(__xludf.dummyfunction("""COMPUTED_VALUE"""),"")</f>
        <v/>
      </c>
      <c r="N780" s="6" t="e">
        <f aca="false">SUM(L780-J780)</f>
        <v>#VALUE!</v>
      </c>
      <c r="P780" s="0" t="str">
        <f aca="false">IFERROR(__xludf.dummyfunction("""COMPUTED_VALUE"""),"")</f>
        <v/>
      </c>
      <c r="R780" s="0" t="str">
        <f aca="false">IFERROR(__xludf.dummyfunction("""COMPUTED_VALUE"""),"")</f>
        <v/>
      </c>
      <c r="T780" s="6" t="e">
        <f aca="false">SUM(R780-P780)</f>
        <v>#VALUE!</v>
      </c>
      <c r="V780" s="6" t="e">
        <f aca="false">SUM(N780-T780)</f>
        <v>#VALUE!</v>
      </c>
      <c r="X780" s="7"/>
    </row>
    <row r="781" customFormat="false" ht="13.8" hidden="false" customHeight="false" outlineLevel="0" collapsed="false">
      <c r="B781" s="0" t="str">
        <f aca="false">IFERROR(__xludf.dummyfunction("""COMPUTED_VALUE"""),"")</f>
        <v/>
      </c>
      <c r="D781" s="0" t="str">
        <f aca="false">IFERROR(__xludf.dummyfunction("""COMPUTED_VALUE"""),"")</f>
        <v/>
      </c>
      <c r="F781" s="0" t="str">
        <f aca="false">IFERROR(__xludf.dummyfunction("""COMPUTED_VALUE"""),"")</f>
        <v/>
      </c>
      <c r="H781" s="0" t="str">
        <f aca="false">IFERROR(__xludf.dummyfunction("""COMPUTED_VALUE"""),"")</f>
        <v/>
      </c>
      <c r="J781" s="0" t="str">
        <f aca="false">IFERROR(__xludf.dummyfunction("""COMPUTED_VALUE"""),"")</f>
        <v/>
      </c>
      <c r="L781" s="0" t="str">
        <f aca="false">IFERROR(__xludf.dummyfunction("""COMPUTED_VALUE"""),"")</f>
        <v/>
      </c>
      <c r="N781" s="6" t="e">
        <f aca="false">SUM(L781-J781)</f>
        <v>#VALUE!</v>
      </c>
      <c r="P781" s="0" t="str">
        <f aca="false">IFERROR(__xludf.dummyfunction("""COMPUTED_VALUE"""),"")</f>
        <v/>
      </c>
      <c r="R781" s="0" t="str">
        <f aca="false">IFERROR(__xludf.dummyfunction("""COMPUTED_VALUE"""),"")</f>
        <v/>
      </c>
      <c r="T781" s="6" t="e">
        <f aca="false">SUM(R781-P781)</f>
        <v>#VALUE!</v>
      </c>
      <c r="V781" s="6" t="e">
        <f aca="false">SUM(N781-T781)</f>
        <v>#VALUE!</v>
      </c>
      <c r="X781" s="7"/>
    </row>
    <row r="782" customFormat="false" ht="13.8" hidden="false" customHeight="false" outlineLevel="0" collapsed="false">
      <c r="B782" s="0" t="str">
        <f aca="false">IFERROR(__xludf.dummyfunction("""COMPUTED_VALUE"""),"")</f>
        <v/>
      </c>
      <c r="D782" s="0" t="str">
        <f aca="false">IFERROR(__xludf.dummyfunction("""COMPUTED_VALUE"""),"")</f>
        <v/>
      </c>
      <c r="F782" s="0" t="str">
        <f aca="false">IFERROR(__xludf.dummyfunction("""COMPUTED_VALUE"""),"")</f>
        <v/>
      </c>
      <c r="H782" s="0" t="str">
        <f aca="false">IFERROR(__xludf.dummyfunction("""COMPUTED_VALUE"""),"")</f>
        <v/>
      </c>
      <c r="J782" s="0" t="str">
        <f aca="false">IFERROR(__xludf.dummyfunction("""COMPUTED_VALUE"""),"")</f>
        <v/>
      </c>
      <c r="L782" s="0" t="str">
        <f aca="false">IFERROR(__xludf.dummyfunction("""COMPUTED_VALUE"""),"")</f>
        <v/>
      </c>
      <c r="N782" s="6" t="e">
        <f aca="false">SUM(L782-J782)</f>
        <v>#VALUE!</v>
      </c>
      <c r="P782" s="0" t="str">
        <f aca="false">IFERROR(__xludf.dummyfunction("""COMPUTED_VALUE"""),"")</f>
        <v/>
      </c>
      <c r="R782" s="0" t="str">
        <f aca="false">IFERROR(__xludf.dummyfunction("""COMPUTED_VALUE"""),"")</f>
        <v/>
      </c>
      <c r="T782" s="6" t="e">
        <f aca="false">SUM(R782-P782)</f>
        <v>#VALUE!</v>
      </c>
      <c r="V782" s="6" t="e">
        <f aca="false">SUM(N782-T782)</f>
        <v>#VALUE!</v>
      </c>
      <c r="X782" s="7"/>
    </row>
    <row r="783" customFormat="false" ht="13.8" hidden="false" customHeight="false" outlineLevel="0" collapsed="false">
      <c r="B783" s="0" t="str">
        <f aca="false">IFERROR(__xludf.dummyfunction("""COMPUTED_VALUE"""),"")</f>
        <v/>
      </c>
      <c r="D783" s="0" t="str">
        <f aca="false">IFERROR(__xludf.dummyfunction("""COMPUTED_VALUE"""),"")</f>
        <v/>
      </c>
      <c r="F783" s="0" t="str">
        <f aca="false">IFERROR(__xludf.dummyfunction("""COMPUTED_VALUE"""),"")</f>
        <v/>
      </c>
      <c r="H783" s="0" t="str">
        <f aca="false">IFERROR(__xludf.dummyfunction("""COMPUTED_VALUE"""),"")</f>
        <v/>
      </c>
      <c r="J783" s="0" t="str">
        <f aca="false">IFERROR(__xludf.dummyfunction("""COMPUTED_VALUE"""),"")</f>
        <v/>
      </c>
      <c r="L783" s="0" t="str">
        <f aca="false">IFERROR(__xludf.dummyfunction("""COMPUTED_VALUE"""),"")</f>
        <v/>
      </c>
      <c r="N783" s="6" t="e">
        <f aca="false">SUM(L783-J783)</f>
        <v>#VALUE!</v>
      </c>
      <c r="P783" s="0" t="str">
        <f aca="false">IFERROR(__xludf.dummyfunction("""COMPUTED_VALUE"""),"")</f>
        <v/>
      </c>
      <c r="R783" s="0" t="str">
        <f aca="false">IFERROR(__xludf.dummyfunction("""COMPUTED_VALUE"""),"")</f>
        <v/>
      </c>
      <c r="T783" s="6" t="e">
        <f aca="false">SUM(R783-P783)</f>
        <v>#VALUE!</v>
      </c>
      <c r="V783" s="6" t="e">
        <f aca="false">SUM(N783-T783)</f>
        <v>#VALUE!</v>
      </c>
      <c r="X783" s="7"/>
    </row>
    <row r="784" customFormat="false" ht="13.8" hidden="false" customHeight="false" outlineLevel="0" collapsed="false">
      <c r="B784" s="0" t="str">
        <f aca="false">IFERROR(__xludf.dummyfunction("""COMPUTED_VALUE"""),"")</f>
        <v/>
      </c>
      <c r="D784" s="0" t="str">
        <f aca="false">IFERROR(__xludf.dummyfunction("""COMPUTED_VALUE"""),"")</f>
        <v/>
      </c>
      <c r="F784" s="0" t="str">
        <f aca="false">IFERROR(__xludf.dummyfunction("""COMPUTED_VALUE"""),"")</f>
        <v/>
      </c>
      <c r="H784" s="0" t="str">
        <f aca="false">IFERROR(__xludf.dummyfunction("""COMPUTED_VALUE"""),"")</f>
        <v/>
      </c>
      <c r="J784" s="0" t="str">
        <f aca="false">IFERROR(__xludf.dummyfunction("""COMPUTED_VALUE"""),"")</f>
        <v/>
      </c>
      <c r="L784" s="0" t="str">
        <f aca="false">IFERROR(__xludf.dummyfunction("""COMPUTED_VALUE"""),"")</f>
        <v/>
      </c>
      <c r="N784" s="6" t="e">
        <f aca="false">SUM(L784-J784)</f>
        <v>#VALUE!</v>
      </c>
      <c r="P784" s="0" t="str">
        <f aca="false">IFERROR(__xludf.dummyfunction("""COMPUTED_VALUE"""),"")</f>
        <v/>
      </c>
      <c r="R784" s="0" t="str">
        <f aca="false">IFERROR(__xludf.dummyfunction("""COMPUTED_VALUE"""),"")</f>
        <v/>
      </c>
      <c r="T784" s="6" t="e">
        <f aca="false">SUM(R784-P784)</f>
        <v>#VALUE!</v>
      </c>
      <c r="V784" s="6" t="e">
        <f aca="false">SUM(N784-T784)</f>
        <v>#VALUE!</v>
      </c>
      <c r="X784" s="7"/>
    </row>
    <row r="785" customFormat="false" ht="13.8" hidden="false" customHeight="false" outlineLevel="0" collapsed="false">
      <c r="B785" s="0" t="str">
        <f aca="false">IFERROR(__xludf.dummyfunction("""COMPUTED_VALUE"""),"")</f>
        <v/>
      </c>
      <c r="D785" s="0" t="str">
        <f aca="false">IFERROR(__xludf.dummyfunction("""COMPUTED_VALUE"""),"")</f>
        <v/>
      </c>
      <c r="F785" s="0" t="str">
        <f aca="false">IFERROR(__xludf.dummyfunction("""COMPUTED_VALUE"""),"")</f>
        <v/>
      </c>
      <c r="H785" s="0" t="str">
        <f aca="false">IFERROR(__xludf.dummyfunction("""COMPUTED_VALUE"""),"")</f>
        <v/>
      </c>
      <c r="J785" s="0" t="str">
        <f aca="false">IFERROR(__xludf.dummyfunction("""COMPUTED_VALUE"""),"")</f>
        <v/>
      </c>
      <c r="L785" s="0" t="str">
        <f aca="false">IFERROR(__xludf.dummyfunction("""COMPUTED_VALUE"""),"")</f>
        <v/>
      </c>
      <c r="N785" s="6" t="e">
        <f aca="false">SUM(L785-J785)</f>
        <v>#VALUE!</v>
      </c>
      <c r="P785" s="0" t="str">
        <f aca="false">IFERROR(__xludf.dummyfunction("""COMPUTED_VALUE"""),"")</f>
        <v/>
      </c>
      <c r="R785" s="0" t="str">
        <f aca="false">IFERROR(__xludf.dummyfunction("""COMPUTED_VALUE"""),"")</f>
        <v/>
      </c>
      <c r="T785" s="6" t="e">
        <f aca="false">SUM(R785-P785)</f>
        <v>#VALUE!</v>
      </c>
      <c r="V785" s="6" t="e">
        <f aca="false">SUM(N785-T785)</f>
        <v>#VALUE!</v>
      </c>
      <c r="X785" s="7"/>
    </row>
    <row r="786" customFormat="false" ht="13.8" hidden="false" customHeight="false" outlineLevel="0" collapsed="false">
      <c r="B786" s="0" t="str">
        <f aca="false">IFERROR(__xludf.dummyfunction("""COMPUTED_VALUE"""),"")</f>
        <v/>
      </c>
      <c r="D786" s="0" t="str">
        <f aca="false">IFERROR(__xludf.dummyfunction("""COMPUTED_VALUE"""),"")</f>
        <v/>
      </c>
      <c r="F786" s="0" t="str">
        <f aca="false">IFERROR(__xludf.dummyfunction("""COMPUTED_VALUE"""),"")</f>
        <v/>
      </c>
      <c r="H786" s="0" t="str">
        <f aca="false">IFERROR(__xludf.dummyfunction("""COMPUTED_VALUE"""),"")</f>
        <v/>
      </c>
      <c r="J786" s="0" t="str">
        <f aca="false">IFERROR(__xludf.dummyfunction("""COMPUTED_VALUE"""),"")</f>
        <v/>
      </c>
      <c r="L786" s="0" t="str">
        <f aca="false">IFERROR(__xludf.dummyfunction("""COMPUTED_VALUE"""),"")</f>
        <v/>
      </c>
      <c r="N786" s="6" t="e">
        <f aca="false">SUM(L786-J786)</f>
        <v>#VALUE!</v>
      </c>
      <c r="P786" s="0" t="str">
        <f aca="false">IFERROR(__xludf.dummyfunction("""COMPUTED_VALUE"""),"")</f>
        <v/>
      </c>
      <c r="R786" s="0" t="str">
        <f aca="false">IFERROR(__xludf.dummyfunction("""COMPUTED_VALUE"""),"")</f>
        <v/>
      </c>
      <c r="T786" s="6" t="e">
        <f aca="false">SUM(R786-P786)</f>
        <v>#VALUE!</v>
      </c>
      <c r="V786" s="6" t="e">
        <f aca="false">SUM(N786-T786)</f>
        <v>#VALUE!</v>
      </c>
      <c r="X786" s="7"/>
    </row>
    <row r="787" customFormat="false" ht="13.8" hidden="false" customHeight="false" outlineLevel="0" collapsed="false">
      <c r="B787" s="0" t="str">
        <f aca="false">IFERROR(__xludf.dummyfunction("""COMPUTED_VALUE"""),"")</f>
        <v/>
      </c>
      <c r="D787" s="0" t="str">
        <f aca="false">IFERROR(__xludf.dummyfunction("""COMPUTED_VALUE"""),"")</f>
        <v/>
      </c>
      <c r="F787" s="0" t="str">
        <f aca="false">IFERROR(__xludf.dummyfunction("""COMPUTED_VALUE"""),"")</f>
        <v/>
      </c>
      <c r="H787" s="0" t="str">
        <f aca="false">IFERROR(__xludf.dummyfunction("""COMPUTED_VALUE"""),"")</f>
        <v/>
      </c>
      <c r="J787" s="0" t="str">
        <f aca="false">IFERROR(__xludf.dummyfunction("""COMPUTED_VALUE"""),"")</f>
        <v/>
      </c>
      <c r="L787" s="0" t="str">
        <f aca="false">IFERROR(__xludf.dummyfunction("""COMPUTED_VALUE"""),"")</f>
        <v/>
      </c>
      <c r="N787" s="6" t="e">
        <f aca="false">SUM(L787-J787)</f>
        <v>#VALUE!</v>
      </c>
      <c r="P787" s="0" t="str">
        <f aca="false">IFERROR(__xludf.dummyfunction("""COMPUTED_VALUE"""),"")</f>
        <v/>
      </c>
      <c r="R787" s="0" t="str">
        <f aca="false">IFERROR(__xludf.dummyfunction("""COMPUTED_VALUE"""),"")</f>
        <v/>
      </c>
      <c r="T787" s="6" t="e">
        <f aca="false">SUM(R787-P787)</f>
        <v>#VALUE!</v>
      </c>
      <c r="V787" s="6" t="e">
        <f aca="false">SUM(N787-T787)</f>
        <v>#VALUE!</v>
      </c>
      <c r="X787" s="7"/>
    </row>
    <row r="788" customFormat="false" ht="13.8" hidden="false" customHeight="false" outlineLevel="0" collapsed="false">
      <c r="B788" s="0" t="str">
        <f aca="false">IFERROR(__xludf.dummyfunction("""COMPUTED_VALUE"""),"")</f>
        <v/>
      </c>
      <c r="D788" s="0" t="str">
        <f aca="false">IFERROR(__xludf.dummyfunction("""COMPUTED_VALUE"""),"")</f>
        <v/>
      </c>
      <c r="F788" s="0" t="str">
        <f aca="false">IFERROR(__xludf.dummyfunction("""COMPUTED_VALUE"""),"")</f>
        <v/>
      </c>
      <c r="H788" s="0" t="str">
        <f aca="false">IFERROR(__xludf.dummyfunction("""COMPUTED_VALUE"""),"")</f>
        <v/>
      </c>
      <c r="J788" s="0" t="str">
        <f aca="false">IFERROR(__xludf.dummyfunction("""COMPUTED_VALUE"""),"")</f>
        <v/>
      </c>
      <c r="L788" s="0" t="str">
        <f aca="false">IFERROR(__xludf.dummyfunction("""COMPUTED_VALUE"""),"")</f>
        <v/>
      </c>
      <c r="N788" s="6" t="e">
        <f aca="false">SUM(L788-J788)</f>
        <v>#VALUE!</v>
      </c>
      <c r="P788" s="0" t="str">
        <f aca="false">IFERROR(__xludf.dummyfunction("""COMPUTED_VALUE"""),"")</f>
        <v/>
      </c>
      <c r="R788" s="0" t="str">
        <f aca="false">IFERROR(__xludf.dummyfunction("""COMPUTED_VALUE"""),"")</f>
        <v/>
      </c>
      <c r="T788" s="6" t="e">
        <f aca="false">SUM(R788-P788)</f>
        <v>#VALUE!</v>
      </c>
      <c r="V788" s="6" t="e">
        <f aca="false">SUM(N788-T788)</f>
        <v>#VALUE!</v>
      </c>
      <c r="X788" s="7"/>
    </row>
    <row r="789" customFormat="false" ht="13.8" hidden="false" customHeight="false" outlineLevel="0" collapsed="false">
      <c r="B789" s="0" t="str">
        <f aca="false">IFERROR(__xludf.dummyfunction("""COMPUTED_VALUE"""),"")</f>
        <v/>
      </c>
      <c r="D789" s="0" t="str">
        <f aca="false">IFERROR(__xludf.dummyfunction("""COMPUTED_VALUE"""),"")</f>
        <v/>
      </c>
      <c r="F789" s="0" t="str">
        <f aca="false">IFERROR(__xludf.dummyfunction("""COMPUTED_VALUE"""),"")</f>
        <v/>
      </c>
      <c r="H789" s="0" t="str">
        <f aca="false">IFERROR(__xludf.dummyfunction("""COMPUTED_VALUE"""),"")</f>
        <v/>
      </c>
      <c r="J789" s="0" t="str">
        <f aca="false">IFERROR(__xludf.dummyfunction("""COMPUTED_VALUE"""),"")</f>
        <v/>
      </c>
      <c r="L789" s="0" t="str">
        <f aca="false">IFERROR(__xludf.dummyfunction("""COMPUTED_VALUE"""),"")</f>
        <v/>
      </c>
      <c r="N789" s="6" t="e">
        <f aca="false">SUM(L789-J789)</f>
        <v>#VALUE!</v>
      </c>
      <c r="P789" s="0" t="str">
        <f aca="false">IFERROR(__xludf.dummyfunction("""COMPUTED_VALUE"""),"")</f>
        <v/>
      </c>
      <c r="R789" s="0" t="str">
        <f aca="false">IFERROR(__xludf.dummyfunction("""COMPUTED_VALUE"""),"")</f>
        <v/>
      </c>
      <c r="T789" s="6" t="e">
        <f aca="false">SUM(R789-P789)</f>
        <v>#VALUE!</v>
      </c>
      <c r="V789" s="6" t="e">
        <f aca="false">SUM(N789-T789)</f>
        <v>#VALUE!</v>
      </c>
      <c r="X789" s="7"/>
    </row>
    <row r="790" customFormat="false" ht="13.8" hidden="false" customHeight="false" outlineLevel="0" collapsed="false">
      <c r="B790" s="0" t="str">
        <f aca="false">IFERROR(__xludf.dummyfunction("""COMPUTED_VALUE"""),"")</f>
        <v/>
      </c>
      <c r="D790" s="0" t="str">
        <f aca="false">IFERROR(__xludf.dummyfunction("""COMPUTED_VALUE"""),"")</f>
        <v/>
      </c>
      <c r="F790" s="0" t="str">
        <f aca="false">IFERROR(__xludf.dummyfunction("""COMPUTED_VALUE"""),"")</f>
        <v/>
      </c>
      <c r="H790" s="0" t="str">
        <f aca="false">IFERROR(__xludf.dummyfunction("""COMPUTED_VALUE"""),"")</f>
        <v/>
      </c>
      <c r="J790" s="0" t="str">
        <f aca="false">IFERROR(__xludf.dummyfunction("""COMPUTED_VALUE"""),"")</f>
        <v/>
      </c>
      <c r="L790" s="0" t="str">
        <f aca="false">IFERROR(__xludf.dummyfunction("""COMPUTED_VALUE"""),"")</f>
        <v/>
      </c>
      <c r="N790" s="6" t="e">
        <f aca="false">SUM(L790-J790)</f>
        <v>#VALUE!</v>
      </c>
      <c r="P790" s="0" t="str">
        <f aca="false">IFERROR(__xludf.dummyfunction("""COMPUTED_VALUE"""),"")</f>
        <v/>
      </c>
      <c r="R790" s="0" t="str">
        <f aca="false">IFERROR(__xludf.dummyfunction("""COMPUTED_VALUE"""),"")</f>
        <v/>
      </c>
      <c r="T790" s="6" t="e">
        <f aca="false">SUM(R790-P790)</f>
        <v>#VALUE!</v>
      </c>
      <c r="V790" s="6" t="e">
        <f aca="false">SUM(N790-T790)</f>
        <v>#VALUE!</v>
      </c>
      <c r="X790" s="7"/>
    </row>
    <row r="791" customFormat="false" ht="13.8" hidden="false" customHeight="false" outlineLevel="0" collapsed="false">
      <c r="B791" s="0" t="str">
        <f aca="false">IFERROR(__xludf.dummyfunction("""COMPUTED_VALUE"""),"")</f>
        <v/>
      </c>
      <c r="D791" s="0" t="str">
        <f aca="false">IFERROR(__xludf.dummyfunction("""COMPUTED_VALUE"""),"")</f>
        <v/>
      </c>
      <c r="F791" s="0" t="str">
        <f aca="false">IFERROR(__xludf.dummyfunction("""COMPUTED_VALUE"""),"")</f>
        <v/>
      </c>
      <c r="H791" s="0" t="str">
        <f aca="false">IFERROR(__xludf.dummyfunction("""COMPUTED_VALUE"""),"")</f>
        <v/>
      </c>
      <c r="J791" s="0" t="str">
        <f aca="false">IFERROR(__xludf.dummyfunction("""COMPUTED_VALUE"""),"")</f>
        <v/>
      </c>
      <c r="L791" s="0" t="str">
        <f aca="false">IFERROR(__xludf.dummyfunction("""COMPUTED_VALUE"""),"")</f>
        <v/>
      </c>
      <c r="N791" s="6" t="e">
        <f aca="false">SUM(L791-J791)</f>
        <v>#VALUE!</v>
      </c>
      <c r="P791" s="0" t="str">
        <f aca="false">IFERROR(__xludf.dummyfunction("""COMPUTED_VALUE"""),"")</f>
        <v/>
      </c>
      <c r="R791" s="0" t="str">
        <f aca="false">IFERROR(__xludf.dummyfunction("""COMPUTED_VALUE"""),"")</f>
        <v/>
      </c>
      <c r="T791" s="6" t="e">
        <f aca="false">SUM(R791-P791)</f>
        <v>#VALUE!</v>
      </c>
      <c r="V791" s="6" t="e">
        <f aca="false">SUM(N791-T791)</f>
        <v>#VALUE!</v>
      </c>
      <c r="X791" s="7"/>
    </row>
    <row r="792" customFormat="false" ht="13.8" hidden="false" customHeight="false" outlineLevel="0" collapsed="false">
      <c r="B792" s="0" t="str">
        <f aca="false">IFERROR(__xludf.dummyfunction("""COMPUTED_VALUE"""),"")</f>
        <v/>
      </c>
      <c r="D792" s="0" t="str">
        <f aca="false">IFERROR(__xludf.dummyfunction("""COMPUTED_VALUE"""),"")</f>
        <v/>
      </c>
      <c r="F792" s="0" t="str">
        <f aca="false">IFERROR(__xludf.dummyfunction("""COMPUTED_VALUE"""),"")</f>
        <v/>
      </c>
      <c r="H792" s="0" t="str">
        <f aca="false">IFERROR(__xludf.dummyfunction("""COMPUTED_VALUE"""),"")</f>
        <v/>
      </c>
      <c r="J792" s="0" t="str">
        <f aca="false">IFERROR(__xludf.dummyfunction("""COMPUTED_VALUE"""),"")</f>
        <v/>
      </c>
      <c r="L792" s="0" t="str">
        <f aca="false">IFERROR(__xludf.dummyfunction("""COMPUTED_VALUE"""),"")</f>
        <v/>
      </c>
      <c r="N792" s="6" t="e">
        <f aca="false">SUM(L792-J792)</f>
        <v>#VALUE!</v>
      </c>
      <c r="P792" s="0" t="str">
        <f aca="false">IFERROR(__xludf.dummyfunction("""COMPUTED_VALUE"""),"")</f>
        <v/>
      </c>
      <c r="R792" s="0" t="str">
        <f aca="false">IFERROR(__xludf.dummyfunction("""COMPUTED_VALUE"""),"")</f>
        <v/>
      </c>
      <c r="T792" s="6" t="e">
        <f aca="false">SUM(R792-P792)</f>
        <v>#VALUE!</v>
      </c>
      <c r="V792" s="6" t="e">
        <f aca="false">SUM(N792-T792)</f>
        <v>#VALUE!</v>
      </c>
      <c r="X792" s="7"/>
    </row>
    <row r="793" customFormat="false" ht="13.8" hidden="false" customHeight="false" outlineLevel="0" collapsed="false">
      <c r="B793" s="0" t="str">
        <f aca="false">IFERROR(__xludf.dummyfunction("""COMPUTED_VALUE"""),"")</f>
        <v/>
      </c>
      <c r="D793" s="0" t="str">
        <f aca="false">IFERROR(__xludf.dummyfunction("""COMPUTED_VALUE"""),"")</f>
        <v/>
      </c>
      <c r="F793" s="0" t="str">
        <f aca="false">IFERROR(__xludf.dummyfunction("""COMPUTED_VALUE"""),"")</f>
        <v/>
      </c>
      <c r="H793" s="0" t="str">
        <f aca="false">IFERROR(__xludf.dummyfunction("""COMPUTED_VALUE"""),"")</f>
        <v/>
      </c>
      <c r="J793" s="0" t="str">
        <f aca="false">IFERROR(__xludf.dummyfunction("""COMPUTED_VALUE"""),"")</f>
        <v/>
      </c>
      <c r="L793" s="0" t="str">
        <f aca="false">IFERROR(__xludf.dummyfunction("""COMPUTED_VALUE"""),"")</f>
        <v/>
      </c>
      <c r="N793" s="6" t="e">
        <f aca="false">SUM(L793-J793)</f>
        <v>#VALUE!</v>
      </c>
      <c r="P793" s="0" t="str">
        <f aca="false">IFERROR(__xludf.dummyfunction("""COMPUTED_VALUE"""),"")</f>
        <v/>
      </c>
      <c r="R793" s="0" t="str">
        <f aca="false">IFERROR(__xludf.dummyfunction("""COMPUTED_VALUE"""),"")</f>
        <v/>
      </c>
      <c r="T793" s="6" t="e">
        <f aca="false">SUM(R793-P793)</f>
        <v>#VALUE!</v>
      </c>
      <c r="V793" s="6" t="e">
        <f aca="false">SUM(N793-T793)</f>
        <v>#VALUE!</v>
      </c>
      <c r="X793" s="7"/>
    </row>
    <row r="794" customFormat="false" ht="13.8" hidden="false" customHeight="false" outlineLevel="0" collapsed="false">
      <c r="B794" s="0" t="str">
        <f aca="false">IFERROR(__xludf.dummyfunction("""COMPUTED_VALUE"""),"")</f>
        <v/>
      </c>
      <c r="D794" s="0" t="str">
        <f aca="false">IFERROR(__xludf.dummyfunction("""COMPUTED_VALUE"""),"")</f>
        <v/>
      </c>
      <c r="F794" s="0" t="str">
        <f aca="false">IFERROR(__xludf.dummyfunction("""COMPUTED_VALUE"""),"")</f>
        <v/>
      </c>
      <c r="H794" s="0" t="str">
        <f aca="false">IFERROR(__xludf.dummyfunction("""COMPUTED_VALUE"""),"")</f>
        <v/>
      </c>
      <c r="J794" s="0" t="str">
        <f aca="false">IFERROR(__xludf.dummyfunction("""COMPUTED_VALUE"""),"")</f>
        <v/>
      </c>
      <c r="L794" s="0" t="str">
        <f aca="false">IFERROR(__xludf.dummyfunction("""COMPUTED_VALUE"""),"")</f>
        <v/>
      </c>
      <c r="N794" s="6" t="e">
        <f aca="false">SUM(L794-J794)</f>
        <v>#VALUE!</v>
      </c>
      <c r="P794" s="0" t="str">
        <f aca="false">IFERROR(__xludf.dummyfunction("""COMPUTED_VALUE"""),"")</f>
        <v/>
      </c>
      <c r="R794" s="0" t="str">
        <f aca="false">IFERROR(__xludf.dummyfunction("""COMPUTED_VALUE"""),"")</f>
        <v/>
      </c>
      <c r="T794" s="6" t="e">
        <f aca="false">SUM(R794-P794)</f>
        <v>#VALUE!</v>
      </c>
      <c r="V794" s="6" t="e">
        <f aca="false">SUM(N794-T794)</f>
        <v>#VALUE!</v>
      </c>
      <c r="X794" s="7"/>
    </row>
    <row r="795" customFormat="false" ht="13.8" hidden="false" customHeight="false" outlineLevel="0" collapsed="false">
      <c r="B795" s="0" t="str">
        <f aca="false">IFERROR(__xludf.dummyfunction("""COMPUTED_VALUE"""),"")</f>
        <v/>
      </c>
      <c r="D795" s="0" t="str">
        <f aca="false">IFERROR(__xludf.dummyfunction("""COMPUTED_VALUE"""),"")</f>
        <v/>
      </c>
      <c r="F795" s="0" t="str">
        <f aca="false">IFERROR(__xludf.dummyfunction("""COMPUTED_VALUE"""),"")</f>
        <v/>
      </c>
      <c r="H795" s="0" t="str">
        <f aca="false">IFERROR(__xludf.dummyfunction("""COMPUTED_VALUE"""),"")</f>
        <v/>
      </c>
      <c r="J795" s="0" t="str">
        <f aca="false">IFERROR(__xludf.dummyfunction("""COMPUTED_VALUE"""),"")</f>
        <v/>
      </c>
      <c r="L795" s="0" t="str">
        <f aca="false">IFERROR(__xludf.dummyfunction("""COMPUTED_VALUE"""),"")</f>
        <v/>
      </c>
      <c r="N795" s="6" t="e">
        <f aca="false">SUM(L795-J795)</f>
        <v>#VALUE!</v>
      </c>
      <c r="P795" s="0" t="str">
        <f aca="false">IFERROR(__xludf.dummyfunction("""COMPUTED_VALUE"""),"")</f>
        <v/>
      </c>
      <c r="R795" s="0" t="str">
        <f aca="false">IFERROR(__xludf.dummyfunction("""COMPUTED_VALUE"""),"")</f>
        <v/>
      </c>
      <c r="T795" s="6" t="e">
        <f aca="false">SUM(R795-P795)</f>
        <v>#VALUE!</v>
      </c>
      <c r="V795" s="6" t="e">
        <f aca="false">SUM(N795-T795)</f>
        <v>#VALUE!</v>
      </c>
      <c r="X795" s="7"/>
    </row>
    <row r="796" customFormat="false" ht="13.8" hidden="false" customHeight="false" outlineLevel="0" collapsed="false">
      <c r="B796" s="0" t="str">
        <f aca="false">IFERROR(__xludf.dummyfunction("""COMPUTED_VALUE"""),"")</f>
        <v/>
      </c>
      <c r="D796" s="0" t="str">
        <f aca="false">IFERROR(__xludf.dummyfunction("""COMPUTED_VALUE"""),"")</f>
        <v/>
      </c>
      <c r="F796" s="0" t="str">
        <f aca="false">IFERROR(__xludf.dummyfunction("""COMPUTED_VALUE"""),"")</f>
        <v/>
      </c>
      <c r="H796" s="0" t="str">
        <f aca="false">IFERROR(__xludf.dummyfunction("""COMPUTED_VALUE"""),"")</f>
        <v/>
      </c>
      <c r="J796" s="0" t="str">
        <f aca="false">IFERROR(__xludf.dummyfunction("""COMPUTED_VALUE"""),"")</f>
        <v/>
      </c>
      <c r="L796" s="0" t="str">
        <f aca="false">IFERROR(__xludf.dummyfunction("""COMPUTED_VALUE"""),"")</f>
        <v/>
      </c>
      <c r="N796" s="6" t="e">
        <f aca="false">SUM(L796-J796)</f>
        <v>#VALUE!</v>
      </c>
      <c r="P796" s="0" t="str">
        <f aca="false">IFERROR(__xludf.dummyfunction("""COMPUTED_VALUE"""),"")</f>
        <v/>
      </c>
      <c r="R796" s="0" t="str">
        <f aca="false">IFERROR(__xludf.dummyfunction("""COMPUTED_VALUE"""),"")</f>
        <v/>
      </c>
      <c r="T796" s="6" t="e">
        <f aca="false">SUM(R796-P796)</f>
        <v>#VALUE!</v>
      </c>
      <c r="V796" s="6" t="e">
        <f aca="false">SUM(N796-T796)</f>
        <v>#VALUE!</v>
      </c>
      <c r="X796" s="7"/>
    </row>
    <row r="797" customFormat="false" ht="13.8" hidden="false" customHeight="false" outlineLevel="0" collapsed="false">
      <c r="B797" s="0" t="str">
        <f aca="false">IFERROR(__xludf.dummyfunction("""COMPUTED_VALUE"""),"")</f>
        <v/>
      </c>
      <c r="D797" s="0" t="str">
        <f aca="false">IFERROR(__xludf.dummyfunction("""COMPUTED_VALUE"""),"")</f>
        <v/>
      </c>
      <c r="F797" s="0" t="str">
        <f aca="false">IFERROR(__xludf.dummyfunction("""COMPUTED_VALUE"""),"")</f>
        <v/>
      </c>
      <c r="H797" s="0" t="str">
        <f aca="false">IFERROR(__xludf.dummyfunction("""COMPUTED_VALUE"""),"")</f>
        <v/>
      </c>
      <c r="J797" s="0" t="str">
        <f aca="false">IFERROR(__xludf.dummyfunction("""COMPUTED_VALUE"""),"")</f>
        <v/>
      </c>
      <c r="L797" s="0" t="str">
        <f aca="false">IFERROR(__xludf.dummyfunction("""COMPUTED_VALUE"""),"")</f>
        <v/>
      </c>
      <c r="N797" s="6" t="e">
        <f aca="false">SUM(L797-J797)</f>
        <v>#VALUE!</v>
      </c>
      <c r="P797" s="0" t="str">
        <f aca="false">IFERROR(__xludf.dummyfunction("""COMPUTED_VALUE"""),"")</f>
        <v/>
      </c>
      <c r="R797" s="0" t="str">
        <f aca="false">IFERROR(__xludf.dummyfunction("""COMPUTED_VALUE"""),"")</f>
        <v/>
      </c>
      <c r="T797" s="6" t="e">
        <f aca="false">SUM(R797-P797)</f>
        <v>#VALUE!</v>
      </c>
      <c r="V797" s="6" t="e">
        <f aca="false">SUM(N797-T797)</f>
        <v>#VALUE!</v>
      </c>
      <c r="X797" s="7"/>
    </row>
    <row r="798" customFormat="false" ht="13.8" hidden="false" customHeight="false" outlineLevel="0" collapsed="false">
      <c r="B798" s="0" t="str">
        <f aca="false">IFERROR(__xludf.dummyfunction("""COMPUTED_VALUE"""),"")</f>
        <v/>
      </c>
      <c r="D798" s="0" t="str">
        <f aca="false">IFERROR(__xludf.dummyfunction("""COMPUTED_VALUE"""),"")</f>
        <v/>
      </c>
      <c r="F798" s="0" t="str">
        <f aca="false">IFERROR(__xludf.dummyfunction("""COMPUTED_VALUE"""),"")</f>
        <v/>
      </c>
      <c r="H798" s="0" t="str">
        <f aca="false">IFERROR(__xludf.dummyfunction("""COMPUTED_VALUE"""),"")</f>
        <v/>
      </c>
      <c r="J798" s="0" t="str">
        <f aca="false">IFERROR(__xludf.dummyfunction("""COMPUTED_VALUE"""),"")</f>
        <v/>
      </c>
      <c r="L798" s="0" t="str">
        <f aca="false">IFERROR(__xludf.dummyfunction("""COMPUTED_VALUE"""),"")</f>
        <v/>
      </c>
      <c r="N798" s="6" t="e">
        <f aca="false">SUM(L798-J798)</f>
        <v>#VALUE!</v>
      </c>
      <c r="P798" s="0" t="str">
        <f aca="false">IFERROR(__xludf.dummyfunction("""COMPUTED_VALUE"""),"")</f>
        <v/>
      </c>
      <c r="R798" s="0" t="str">
        <f aca="false">IFERROR(__xludf.dummyfunction("""COMPUTED_VALUE"""),"")</f>
        <v/>
      </c>
      <c r="T798" s="6" t="e">
        <f aca="false">SUM(R798-P798)</f>
        <v>#VALUE!</v>
      </c>
      <c r="V798" s="6" t="e">
        <f aca="false">SUM(N798-T798)</f>
        <v>#VALUE!</v>
      </c>
      <c r="X798" s="7"/>
    </row>
    <row r="799" customFormat="false" ht="13.8" hidden="false" customHeight="false" outlineLevel="0" collapsed="false">
      <c r="B799" s="0" t="str">
        <f aca="false">IFERROR(__xludf.dummyfunction("""COMPUTED_VALUE"""),"")</f>
        <v/>
      </c>
      <c r="D799" s="0" t="str">
        <f aca="false">IFERROR(__xludf.dummyfunction("""COMPUTED_VALUE"""),"")</f>
        <v/>
      </c>
      <c r="F799" s="0" t="str">
        <f aca="false">IFERROR(__xludf.dummyfunction("""COMPUTED_VALUE"""),"")</f>
        <v/>
      </c>
      <c r="H799" s="0" t="str">
        <f aca="false">IFERROR(__xludf.dummyfunction("""COMPUTED_VALUE"""),"")</f>
        <v/>
      </c>
      <c r="J799" s="0" t="str">
        <f aca="false">IFERROR(__xludf.dummyfunction("""COMPUTED_VALUE"""),"")</f>
        <v/>
      </c>
      <c r="L799" s="0" t="str">
        <f aca="false">IFERROR(__xludf.dummyfunction("""COMPUTED_VALUE"""),"")</f>
        <v/>
      </c>
      <c r="N799" s="6" t="e">
        <f aca="false">SUM(L799-J799)</f>
        <v>#VALUE!</v>
      </c>
      <c r="P799" s="0" t="str">
        <f aca="false">IFERROR(__xludf.dummyfunction("""COMPUTED_VALUE"""),"")</f>
        <v/>
      </c>
      <c r="R799" s="0" t="str">
        <f aca="false">IFERROR(__xludf.dummyfunction("""COMPUTED_VALUE"""),"")</f>
        <v/>
      </c>
      <c r="T799" s="6" t="e">
        <f aca="false">SUM(R799-P799)</f>
        <v>#VALUE!</v>
      </c>
      <c r="V799" s="6" t="e">
        <f aca="false">SUM(N799-T799)</f>
        <v>#VALUE!</v>
      </c>
      <c r="X799" s="7"/>
    </row>
    <row r="800" customFormat="false" ht="13.8" hidden="false" customHeight="false" outlineLevel="0" collapsed="false">
      <c r="B800" s="0" t="str">
        <f aca="false">IFERROR(__xludf.dummyfunction("""COMPUTED_VALUE"""),"")</f>
        <v/>
      </c>
      <c r="D800" s="0" t="str">
        <f aca="false">IFERROR(__xludf.dummyfunction("""COMPUTED_VALUE"""),"")</f>
        <v/>
      </c>
      <c r="F800" s="0" t="str">
        <f aca="false">IFERROR(__xludf.dummyfunction("""COMPUTED_VALUE"""),"")</f>
        <v/>
      </c>
      <c r="H800" s="0" t="str">
        <f aca="false">IFERROR(__xludf.dummyfunction("""COMPUTED_VALUE"""),"")</f>
        <v/>
      </c>
      <c r="J800" s="0" t="str">
        <f aca="false">IFERROR(__xludf.dummyfunction("""COMPUTED_VALUE"""),"")</f>
        <v/>
      </c>
      <c r="L800" s="0" t="str">
        <f aca="false">IFERROR(__xludf.dummyfunction("""COMPUTED_VALUE"""),"")</f>
        <v/>
      </c>
      <c r="N800" s="6" t="e">
        <f aca="false">SUM(L800-J800)</f>
        <v>#VALUE!</v>
      </c>
      <c r="P800" s="0" t="str">
        <f aca="false">IFERROR(__xludf.dummyfunction("""COMPUTED_VALUE"""),"")</f>
        <v/>
      </c>
      <c r="R800" s="0" t="str">
        <f aca="false">IFERROR(__xludf.dummyfunction("""COMPUTED_VALUE"""),"")</f>
        <v/>
      </c>
      <c r="T800" s="6" t="e">
        <f aca="false">SUM(R800-P800)</f>
        <v>#VALUE!</v>
      </c>
      <c r="V800" s="6" t="e">
        <f aca="false">SUM(N800-T800)</f>
        <v>#VALUE!</v>
      </c>
      <c r="X800" s="7"/>
    </row>
    <row r="801" customFormat="false" ht="13.8" hidden="false" customHeight="false" outlineLevel="0" collapsed="false">
      <c r="B801" s="0" t="str">
        <f aca="false">IFERROR(__xludf.dummyfunction("""COMPUTED_VALUE"""),"")</f>
        <v/>
      </c>
      <c r="D801" s="0" t="str">
        <f aca="false">IFERROR(__xludf.dummyfunction("""COMPUTED_VALUE"""),"")</f>
        <v/>
      </c>
      <c r="F801" s="0" t="str">
        <f aca="false">IFERROR(__xludf.dummyfunction("""COMPUTED_VALUE"""),"")</f>
        <v/>
      </c>
      <c r="H801" s="0" t="str">
        <f aca="false">IFERROR(__xludf.dummyfunction("""COMPUTED_VALUE"""),"")</f>
        <v/>
      </c>
      <c r="J801" s="0" t="str">
        <f aca="false">IFERROR(__xludf.dummyfunction("""COMPUTED_VALUE"""),"")</f>
        <v/>
      </c>
      <c r="L801" s="0" t="str">
        <f aca="false">IFERROR(__xludf.dummyfunction("""COMPUTED_VALUE"""),"")</f>
        <v/>
      </c>
      <c r="N801" s="6" t="e">
        <f aca="false">SUM(L801-J801)</f>
        <v>#VALUE!</v>
      </c>
      <c r="P801" s="0" t="str">
        <f aca="false">IFERROR(__xludf.dummyfunction("""COMPUTED_VALUE"""),"")</f>
        <v/>
      </c>
      <c r="R801" s="0" t="str">
        <f aca="false">IFERROR(__xludf.dummyfunction("""COMPUTED_VALUE"""),"")</f>
        <v/>
      </c>
      <c r="T801" s="6" t="e">
        <f aca="false">SUM(R801-P801)</f>
        <v>#VALUE!</v>
      </c>
      <c r="V801" s="6" t="e">
        <f aca="false">SUM(N801-T801)</f>
        <v>#VALUE!</v>
      </c>
      <c r="X801" s="7"/>
    </row>
    <row r="802" customFormat="false" ht="13.8" hidden="false" customHeight="false" outlineLevel="0" collapsed="false">
      <c r="B802" s="0" t="str">
        <f aca="false">IFERROR(__xludf.dummyfunction("""COMPUTED_VALUE"""),"")</f>
        <v/>
      </c>
      <c r="D802" s="0" t="str">
        <f aca="false">IFERROR(__xludf.dummyfunction("""COMPUTED_VALUE"""),"")</f>
        <v/>
      </c>
      <c r="F802" s="0" t="str">
        <f aca="false">IFERROR(__xludf.dummyfunction("""COMPUTED_VALUE"""),"")</f>
        <v/>
      </c>
      <c r="H802" s="0" t="str">
        <f aca="false">IFERROR(__xludf.dummyfunction("""COMPUTED_VALUE"""),"")</f>
        <v/>
      </c>
      <c r="J802" s="0" t="str">
        <f aca="false">IFERROR(__xludf.dummyfunction("""COMPUTED_VALUE"""),"")</f>
        <v/>
      </c>
      <c r="L802" s="0" t="str">
        <f aca="false">IFERROR(__xludf.dummyfunction("""COMPUTED_VALUE"""),"")</f>
        <v/>
      </c>
      <c r="N802" s="6" t="e">
        <f aca="false">SUM(L802-J802)</f>
        <v>#VALUE!</v>
      </c>
      <c r="P802" s="0" t="str">
        <f aca="false">IFERROR(__xludf.dummyfunction("""COMPUTED_VALUE"""),"")</f>
        <v/>
      </c>
      <c r="R802" s="0" t="str">
        <f aca="false">IFERROR(__xludf.dummyfunction("""COMPUTED_VALUE"""),"")</f>
        <v/>
      </c>
      <c r="T802" s="6" t="e">
        <f aca="false">SUM(R802-P802)</f>
        <v>#VALUE!</v>
      </c>
      <c r="V802" s="6" t="e">
        <f aca="false">SUM(N802-T802)</f>
        <v>#VALUE!</v>
      </c>
      <c r="X802" s="7"/>
    </row>
    <row r="803" customFormat="false" ht="13.8" hidden="false" customHeight="false" outlineLevel="0" collapsed="false">
      <c r="B803" s="0" t="str">
        <f aca="false">IFERROR(__xludf.dummyfunction("""COMPUTED_VALUE"""),"")</f>
        <v/>
      </c>
      <c r="D803" s="0" t="str">
        <f aca="false">IFERROR(__xludf.dummyfunction("""COMPUTED_VALUE"""),"")</f>
        <v/>
      </c>
      <c r="F803" s="0" t="str">
        <f aca="false">IFERROR(__xludf.dummyfunction("""COMPUTED_VALUE"""),"")</f>
        <v/>
      </c>
      <c r="H803" s="0" t="str">
        <f aca="false">IFERROR(__xludf.dummyfunction("""COMPUTED_VALUE"""),"")</f>
        <v/>
      </c>
      <c r="J803" s="0" t="str">
        <f aca="false">IFERROR(__xludf.dummyfunction("""COMPUTED_VALUE"""),"")</f>
        <v/>
      </c>
      <c r="L803" s="0" t="str">
        <f aca="false">IFERROR(__xludf.dummyfunction("""COMPUTED_VALUE"""),"")</f>
        <v/>
      </c>
      <c r="N803" s="6" t="e">
        <f aca="false">SUM(L803-J803)</f>
        <v>#VALUE!</v>
      </c>
      <c r="P803" s="0" t="str">
        <f aca="false">IFERROR(__xludf.dummyfunction("""COMPUTED_VALUE"""),"")</f>
        <v/>
      </c>
      <c r="R803" s="0" t="str">
        <f aca="false">IFERROR(__xludf.dummyfunction("""COMPUTED_VALUE"""),"")</f>
        <v/>
      </c>
      <c r="T803" s="6" t="e">
        <f aca="false">SUM(R803-P803)</f>
        <v>#VALUE!</v>
      </c>
      <c r="V803" s="6" t="e">
        <f aca="false">SUM(N803-T803)</f>
        <v>#VALUE!</v>
      </c>
      <c r="X803" s="7"/>
    </row>
    <row r="804" customFormat="false" ht="13.8" hidden="false" customHeight="false" outlineLevel="0" collapsed="false">
      <c r="B804" s="0" t="str">
        <f aca="false">IFERROR(__xludf.dummyfunction("""COMPUTED_VALUE"""),"")</f>
        <v/>
      </c>
      <c r="D804" s="0" t="str">
        <f aca="false">IFERROR(__xludf.dummyfunction("""COMPUTED_VALUE"""),"")</f>
        <v/>
      </c>
      <c r="F804" s="0" t="str">
        <f aca="false">IFERROR(__xludf.dummyfunction("""COMPUTED_VALUE"""),"")</f>
        <v/>
      </c>
      <c r="H804" s="0" t="str">
        <f aca="false">IFERROR(__xludf.dummyfunction("""COMPUTED_VALUE"""),"")</f>
        <v/>
      </c>
      <c r="J804" s="0" t="str">
        <f aca="false">IFERROR(__xludf.dummyfunction("""COMPUTED_VALUE"""),"")</f>
        <v/>
      </c>
      <c r="L804" s="0" t="str">
        <f aca="false">IFERROR(__xludf.dummyfunction("""COMPUTED_VALUE"""),"")</f>
        <v/>
      </c>
      <c r="N804" s="6" t="e">
        <f aca="false">SUM(L804-J804)</f>
        <v>#VALUE!</v>
      </c>
      <c r="P804" s="0" t="str">
        <f aca="false">IFERROR(__xludf.dummyfunction("""COMPUTED_VALUE"""),"")</f>
        <v/>
      </c>
      <c r="R804" s="0" t="str">
        <f aca="false">IFERROR(__xludf.dummyfunction("""COMPUTED_VALUE"""),"")</f>
        <v/>
      </c>
      <c r="T804" s="6" t="e">
        <f aca="false">SUM(R804-P804)</f>
        <v>#VALUE!</v>
      </c>
      <c r="V804" s="6" t="e">
        <f aca="false">SUM(N804-T804)</f>
        <v>#VALUE!</v>
      </c>
      <c r="X804" s="7"/>
    </row>
    <row r="805" customFormat="false" ht="13.8" hidden="false" customHeight="false" outlineLevel="0" collapsed="false">
      <c r="B805" s="0" t="str">
        <f aca="false">IFERROR(__xludf.dummyfunction("""COMPUTED_VALUE"""),"")</f>
        <v/>
      </c>
      <c r="D805" s="0" t="str">
        <f aca="false">IFERROR(__xludf.dummyfunction("""COMPUTED_VALUE"""),"")</f>
        <v/>
      </c>
      <c r="F805" s="0" t="str">
        <f aca="false">IFERROR(__xludf.dummyfunction("""COMPUTED_VALUE"""),"")</f>
        <v/>
      </c>
      <c r="H805" s="0" t="str">
        <f aca="false">IFERROR(__xludf.dummyfunction("""COMPUTED_VALUE"""),"")</f>
        <v/>
      </c>
      <c r="J805" s="0" t="str">
        <f aca="false">IFERROR(__xludf.dummyfunction("""COMPUTED_VALUE"""),"")</f>
        <v/>
      </c>
      <c r="L805" s="0" t="str">
        <f aca="false">IFERROR(__xludf.dummyfunction("""COMPUTED_VALUE"""),"")</f>
        <v/>
      </c>
      <c r="N805" s="6" t="e">
        <f aca="false">SUM(L805-J805)</f>
        <v>#VALUE!</v>
      </c>
      <c r="P805" s="0" t="str">
        <f aca="false">IFERROR(__xludf.dummyfunction("""COMPUTED_VALUE"""),"")</f>
        <v/>
      </c>
      <c r="R805" s="0" t="str">
        <f aca="false">IFERROR(__xludf.dummyfunction("""COMPUTED_VALUE"""),"")</f>
        <v/>
      </c>
      <c r="T805" s="6" t="e">
        <f aca="false">SUM(R805-P805)</f>
        <v>#VALUE!</v>
      </c>
      <c r="V805" s="6" t="e">
        <f aca="false">SUM(N805-T805)</f>
        <v>#VALUE!</v>
      </c>
      <c r="X805" s="7"/>
    </row>
    <row r="806" customFormat="false" ht="13.8" hidden="false" customHeight="false" outlineLevel="0" collapsed="false">
      <c r="B806" s="0" t="str">
        <f aca="false">IFERROR(__xludf.dummyfunction("""COMPUTED_VALUE"""),"")</f>
        <v/>
      </c>
      <c r="D806" s="0" t="str">
        <f aca="false">IFERROR(__xludf.dummyfunction("""COMPUTED_VALUE"""),"")</f>
        <v/>
      </c>
      <c r="F806" s="0" t="str">
        <f aca="false">IFERROR(__xludf.dummyfunction("""COMPUTED_VALUE"""),"")</f>
        <v/>
      </c>
      <c r="H806" s="0" t="str">
        <f aca="false">IFERROR(__xludf.dummyfunction("""COMPUTED_VALUE"""),"")</f>
        <v/>
      </c>
      <c r="J806" s="0" t="str">
        <f aca="false">IFERROR(__xludf.dummyfunction("""COMPUTED_VALUE"""),"")</f>
        <v/>
      </c>
      <c r="L806" s="0" t="str">
        <f aca="false">IFERROR(__xludf.dummyfunction("""COMPUTED_VALUE"""),"")</f>
        <v/>
      </c>
      <c r="N806" s="6" t="e">
        <f aca="false">SUM(L806-J806)</f>
        <v>#VALUE!</v>
      </c>
      <c r="P806" s="0" t="str">
        <f aca="false">IFERROR(__xludf.dummyfunction("""COMPUTED_VALUE"""),"")</f>
        <v/>
      </c>
      <c r="R806" s="0" t="str">
        <f aca="false">IFERROR(__xludf.dummyfunction("""COMPUTED_VALUE"""),"")</f>
        <v/>
      </c>
      <c r="T806" s="6" t="e">
        <f aca="false">SUM(R806-P806)</f>
        <v>#VALUE!</v>
      </c>
      <c r="V806" s="6" t="e">
        <f aca="false">SUM(N806-T806)</f>
        <v>#VALUE!</v>
      </c>
      <c r="X806" s="7"/>
    </row>
    <row r="807" customFormat="false" ht="13.8" hidden="false" customHeight="false" outlineLevel="0" collapsed="false">
      <c r="B807" s="0" t="str">
        <f aca="false">IFERROR(__xludf.dummyfunction("""COMPUTED_VALUE"""),"")</f>
        <v/>
      </c>
      <c r="D807" s="0" t="str">
        <f aca="false">IFERROR(__xludf.dummyfunction("""COMPUTED_VALUE"""),"")</f>
        <v/>
      </c>
      <c r="F807" s="0" t="str">
        <f aca="false">IFERROR(__xludf.dummyfunction("""COMPUTED_VALUE"""),"")</f>
        <v/>
      </c>
      <c r="H807" s="0" t="str">
        <f aca="false">IFERROR(__xludf.dummyfunction("""COMPUTED_VALUE"""),"")</f>
        <v/>
      </c>
      <c r="J807" s="0" t="str">
        <f aca="false">IFERROR(__xludf.dummyfunction("""COMPUTED_VALUE"""),"")</f>
        <v/>
      </c>
      <c r="L807" s="0" t="str">
        <f aca="false">IFERROR(__xludf.dummyfunction("""COMPUTED_VALUE"""),"")</f>
        <v/>
      </c>
      <c r="N807" s="6" t="e">
        <f aca="false">SUM(L807-J807)</f>
        <v>#VALUE!</v>
      </c>
      <c r="P807" s="0" t="str">
        <f aca="false">IFERROR(__xludf.dummyfunction("""COMPUTED_VALUE"""),"")</f>
        <v/>
      </c>
      <c r="R807" s="0" t="str">
        <f aca="false">IFERROR(__xludf.dummyfunction("""COMPUTED_VALUE"""),"")</f>
        <v/>
      </c>
      <c r="T807" s="6" t="e">
        <f aca="false">SUM(R807-P807)</f>
        <v>#VALUE!</v>
      </c>
      <c r="V807" s="6" t="e">
        <f aca="false">SUM(N807-T807)</f>
        <v>#VALUE!</v>
      </c>
      <c r="X807" s="7"/>
    </row>
    <row r="808" customFormat="false" ht="13.8" hidden="false" customHeight="false" outlineLevel="0" collapsed="false">
      <c r="B808" s="0" t="str">
        <f aca="false">IFERROR(__xludf.dummyfunction("""COMPUTED_VALUE"""),"")</f>
        <v/>
      </c>
      <c r="D808" s="0" t="str">
        <f aca="false">IFERROR(__xludf.dummyfunction("""COMPUTED_VALUE"""),"")</f>
        <v/>
      </c>
      <c r="F808" s="0" t="str">
        <f aca="false">IFERROR(__xludf.dummyfunction("""COMPUTED_VALUE"""),"")</f>
        <v/>
      </c>
      <c r="H808" s="0" t="str">
        <f aca="false">IFERROR(__xludf.dummyfunction("""COMPUTED_VALUE"""),"")</f>
        <v/>
      </c>
      <c r="J808" s="0" t="str">
        <f aca="false">IFERROR(__xludf.dummyfunction("""COMPUTED_VALUE"""),"")</f>
        <v/>
      </c>
      <c r="L808" s="0" t="str">
        <f aca="false">IFERROR(__xludf.dummyfunction("""COMPUTED_VALUE"""),"")</f>
        <v/>
      </c>
      <c r="N808" s="6" t="e">
        <f aca="false">SUM(L808-J808)</f>
        <v>#VALUE!</v>
      </c>
      <c r="P808" s="0" t="str">
        <f aca="false">IFERROR(__xludf.dummyfunction("""COMPUTED_VALUE"""),"")</f>
        <v/>
      </c>
      <c r="R808" s="0" t="str">
        <f aca="false">IFERROR(__xludf.dummyfunction("""COMPUTED_VALUE"""),"")</f>
        <v/>
      </c>
      <c r="T808" s="6" t="e">
        <f aca="false">SUM(R808-P808)</f>
        <v>#VALUE!</v>
      </c>
      <c r="V808" s="6" t="e">
        <f aca="false">SUM(N808-T808)</f>
        <v>#VALUE!</v>
      </c>
      <c r="X808" s="7"/>
    </row>
    <row r="809" customFormat="false" ht="13.8" hidden="false" customHeight="false" outlineLevel="0" collapsed="false">
      <c r="B809" s="0" t="str">
        <f aca="false">IFERROR(__xludf.dummyfunction("""COMPUTED_VALUE"""),"")</f>
        <v/>
      </c>
      <c r="D809" s="0" t="str">
        <f aca="false">IFERROR(__xludf.dummyfunction("""COMPUTED_VALUE"""),"")</f>
        <v/>
      </c>
      <c r="F809" s="0" t="str">
        <f aca="false">IFERROR(__xludf.dummyfunction("""COMPUTED_VALUE"""),"")</f>
        <v/>
      </c>
      <c r="H809" s="0" t="str">
        <f aca="false">IFERROR(__xludf.dummyfunction("""COMPUTED_VALUE"""),"")</f>
        <v/>
      </c>
      <c r="J809" s="0" t="str">
        <f aca="false">IFERROR(__xludf.dummyfunction("""COMPUTED_VALUE"""),"")</f>
        <v/>
      </c>
      <c r="L809" s="0" t="str">
        <f aca="false">IFERROR(__xludf.dummyfunction("""COMPUTED_VALUE"""),"")</f>
        <v/>
      </c>
      <c r="N809" s="6" t="e">
        <f aca="false">SUM(L809-J809)</f>
        <v>#VALUE!</v>
      </c>
      <c r="P809" s="0" t="str">
        <f aca="false">IFERROR(__xludf.dummyfunction("""COMPUTED_VALUE"""),"")</f>
        <v/>
      </c>
      <c r="R809" s="0" t="str">
        <f aca="false">IFERROR(__xludf.dummyfunction("""COMPUTED_VALUE"""),"")</f>
        <v/>
      </c>
      <c r="T809" s="6" t="e">
        <f aca="false">SUM(R809-P809)</f>
        <v>#VALUE!</v>
      </c>
      <c r="V809" s="6" t="e">
        <f aca="false">SUM(N809-T809)</f>
        <v>#VALUE!</v>
      </c>
      <c r="X809" s="7"/>
    </row>
    <row r="810" customFormat="false" ht="13.8" hidden="false" customHeight="false" outlineLevel="0" collapsed="false">
      <c r="B810" s="0" t="str">
        <f aca="false">IFERROR(__xludf.dummyfunction("""COMPUTED_VALUE"""),"")</f>
        <v/>
      </c>
      <c r="D810" s="0" t="str">
        <f aca="false">IFERROR(__xludf.dummyfunction("""COMPUTED_VALUE"""),"")</f>
        <v/>
      </c>
      <c r="F810" s="0" t="str">
        <f aca="false">IFERROR(__xludf.dummyfunction("""COMPUTED_VALUE"""),"")</f>
        <v/>
      </c>
      <c r="H810" s="0" t="str">
        <f aca="false">IFERROR(__xludf.dummyfunction("""COMPUTED_VALUE"""),"")</f>
        <v/>
      </c>
      <c r="J810" s="0" t="str">
        <f aca="false">IFERROR(__xludf.dummyfunction("""COMPUTED_VALUE"""),"")</f>
        <v/>
      </c>
      <c r="L810" s="0" t="str">
        <f aca="false">IFERROR(__xludf.dummyfunction("""COMPUTED_VALUE"""),"")</f>
        <v/>
      </c>
      <c r="N810" s="6" t="e">
        <f aca="false">SUM(L810-J810)</f>
        <v>#VALUE!</v>
      </c>
      <c r="P810" s="0" t="str">
        <f aca="false">IFERROR(__xludf.dummyfunction("""COMPUTED_VALUE"""),"")</f>
        <v/>
      </c>
      <c r="R810" s="0" t="str">
        <f aca="false">IFERROR(__xludf.dummyfunction("""COMPUTED_VALUE"""),"")</f>
        <v/>
      </c>
      <c r="T810" s="6" t="e">
        <f aca="false">SUM(R810-P810)</f>
        <v>#VALUE!</v>
      </c>
      <c r="V810" s="6" t="e">
        <f aca="false">SUM(N810-T810)</f>
        <v>#VALUE!</v>
      </c>
      <c r="X810" s="7"/>
    </row>
    <row r="811" customFormat="false" ht="13.8" hidden="false" customHeight="false" outlineLevel="0" collapsed="false">
      <c r="B811" s="0" t="str">
        <f aca="false">IFERROR(__xludf.dummyfunction("""COMPUTED_VALUE"""),"")</f>
        <v/>
      </c>
      <c r="D811" s="0" t="str">
        <f aca="false">IFERROR(__xludf.dummyfunction("""COMPUTED_VALUE"""),"")</f>
        <v/>
      </c>
      <c r="F811" s="0" t="str">
        <f aca="false">IFERROR(__xludf.dummyfunction("""COMPUTED_VALUE"""),"")</f>
        <v/>
      </c>
      <c r="H811" s="0" t="str">
        <f aca="false">IFERROR(__xludf.dummyfunction("""COMPUTED_VALUE"""),"")</f>
        <v/>
      </c>
      <c r="J811" s="0" t="str">
        <f aca="false">IFERROR(__xludf.dummyfunction("""COMPUTED_VALUE"""),"")</f>
        <v/>
      </c>
      <c r="L811" s="0" t="str">
        <f aca="false">IFERROR(__xludf.dummyfunction("""COMPUTED_VALUE"""),"")</f>
        <v/>
      </c>
      <c r="N811" s="6" t="e">
        <f aca="false">SUM(L811-J811)</f>
        <v>#VALUE!</v>
      </c>
      <c r="P811" s="0" t="str">
        <f aca="false">IFERROR(__xludf.dummyfunction("""COMPUTED_VALUE"""),"")</f>
        <v/>
      </c>
      <c r="R811" s="0" t="str">
        <f aca="false">IFERROR(__xludf.dummyfunction("""COMPUTED_VALUE"""),"")</f>
        <v/>
      </c>
      <c r="T811" s="6" t="e">
        <f aca="false">SUM(R811-P811)</f>
        <v>#VALUE!</v>
      </c>
      <c r="V811" s="6" t="e">
        <f aca="false">SUM(N811-T811)</f>
        <v>#VALUE!</v>
      </c>
      <c r="X811" s="7"/>
    </row>
    <row r="812" customFormat="false" ht="13.8" hidden="false" customHeight="false" outlineLevel="0" collapsed="false">
      <c r="B812" s="0" t="str">
        <f aca="false">IFERROR(__xludf.dummyfunction("""COMPUTED_VALUE"""),"")</f>
        <v/>
      </c>
      <c r="D812" s="0" t="str">
        <f aca="false">IFERROR(__xludf.dummyfunction("""COMPUTED_VALUE"""),"")</f>
        <v/>
      </c>
      <c r="F812" s="0" t="str">
        <f aca="false">IFERROR(__xludf.dummyfunction("""COMPUTED_VALUE"""),"")</f>
        <v/>
      </c>
      <c r="H812" s="0" t="str">
        <f aca="false">IFERROR(__xludf.dummyfunction("""COMPUTED_VALUE"""),"")</f>
        <v/>
      </c>
      <c r="J812" s="0" t="str">
        <f aca="false">IFERROR(__xludf.dummyfunction("""COMPUTED_VALUE"""),"")</f>
        <v/>
      </c>
      <c r="L812" s="0" t="str">
        <f aca="false">IFERROR(__xludf.dummyfunction("""COMPUTED_VALUE"""),"")</f>
        <v/>
      </c>
      <c r="N812" s="6" t="e">
        <f aca="false">SUM(L812-J812)</f>
        <v>#VALUE!</v>
      </c>
      <c r="P812" s="0" t="str">
        <f aca="false">IFERROR(__xludf.dummyfunction("""COMPUTED_VALUE"""),"")</f>
        <v/>
      </c>
      <c r="R812" s="0" t="str">
        <f aca="false">IFERROR(__xludf.dummyfunction("""COMPUTED_VALUE"""),"")</f>
        <v/>
      </c>
      <c r="T812" s="6" t="e">
        <f aca="false">SUM(R812-P812)</f>
        <v>#VALUE!</v>
      </c>
      <c r="V812" s="6" t="e">
        <f aca="false">SUM(N812-T812)</f>
        <v>#VALUE!</v>
      </c>
      <c r="X812" s="7"/>
    </row>
    <row r="813" customFormat="false" ht="13.8" hidden="false" customHeight="false" outlineLevel="0" collapsed="false">
      <c r="B813" s="0" t="str">
        <f aca="false">IFERROR(__xludf.dummyfunction("""COMPUTED_VALUE"""),"")</f>
        <v/>
      </c>
      <c r="D813" s="0" t="str">
        <f aca="false">IFERROR(__xludf.dummyfunction("""COMPUTED_VALUE"""),"")</f>
        <v/>
      </c>
      <c r="F813" s="0" t="str">
        <f aca="false">IFERROR(__xludf.dummyfunction("""COMPUTED_VALUE"""),"")</f>
        <v/>
      </c>
      <c r="H813" s="0" t="str">
        <f aca="false">IFERROR(__xludf.dummyfunction("""COMPUTED_VALUE"""),"")</f>
        <v/>
      </c>
      <c r="J813" s="0" t="str">
        <f aca="false">IFERROR(__xludf.dummyfunction("""COMPUTED_VALUE"""),"")</f>
        <v/>
      </c>
      <c r="L813" s="0" t="str">
        <f aca="false">IFERROR(__xludf.dummyfunction("""COMPUTED_VALUE"""),"")</f>
        <v/>
      </c>
      <c r="N813" s="6" t="e">
        <f aca="false">SUM(L813-J813)</f>
        <v>#VALUE!</v>
      </c>
      <c r="P813" s="0" t="str">
        <f aca="false">IFERROR(__xludf.dummyfunction("""COMPUTED_VALUE"""),"")</f>
        <v/>
      </c>
      <c r="R813" s="0" t="str">
        <f aca="false">IFERROR(__xludf.dummyfunction("""COMPUTED_VALUE"""),"")</f>
        <v/>
      </c>
      <c r="T813" s="6" t="e">
        <f aca="false">SUM(R813-P813)</f>
        <v>#VALUE!</v>
      </c>
      <c r="V813" s="6" t="e">
        <f aca="false">SUM(N813-T813)</f>
        <v>#VALUE!</v>
      </c>
      <c r="X813" s="7"/>
    </row>
    <row r="814" customFormat="false" ht="13.8" hidden="false" customHeight="false" outlineLevel="0" collapsed="false">
      <c r="B814" s="0" t="str">
        <f aca="false">IFERROR(__xludf.dummyfunction("""COMPUTED_VALUE"""),"")</f>
        <v/>
      </c>
      <c r="D814" s="0" t="str">
        <f aca="false">IFERROR(__xludf.dummyfunction("""COMPUTED_VALUE"""),"")</f>
        <v/>
      </c>
      <c r="F814" s="0" t="str">
        <f aca="false">IFERROR(__xludf.dummyfunction("""COMPUTED_VALUE"""),"")</f>
        <v/>
      </c>
      <c r="H814" s="0" t="str">
        <f aca="false">IFERROR(__xludf.dummyfunction("""COMPUTED_VALUE"""),"")</f>
        <v/>
      </c>
      <c r="J814" s="0" t="str">
        <f aca="false">IFERROR(__xludf.dummyfunction("""COMPUTED_VALUE"""),"")</f>
        <v/>
      </c>
      <c r="L814" s="0" t="str">
        <f aca="false">IFERROR(__xludf.dummyfunction("""COMPUTED_VALUE"""),"")</f>
        <v/>
      </c>
      <c r="N814" s="6" t="e">
        <f aca="false">SUM(L814-J814)</f>
        <v>#VALUE!</v>
      </c>
      <c r="P814" s="0" t="str">
        <f aca="false">IFERROR(__xludf.dummyfunction("""COMPUTED_VALUE"""),"")</f>
        <v/>
      </c>
      <c r="R814" s="0" t="str">
        <f aca="false">IFERROR(__xludf.dummyfunction("""COMPUTED_VALUE"""),"")</f>
        <v/>
      </c>
      <c r="T814" s="6" t="e">
        <f aca="false">SUM(R814-P814)</f>
        <v>#VALUE!</v>
      </c>
      <c r="V814" s="6" t="e">
        <f aca="false">SUM(N814-T814)</f>
        <v>#VALUE!</v>
      </c>
      <c r="X814" s="7"/>
    </row>
    <row r="815" customFormat="false" ht="13.8" hidden="false" customHeight="false" outlineLevel="0" collapsed="false">
      <c r="B815" s="0" t="str">
        <f aca="false">IFERROR(__xludf.dummyfunction("""COMPUTED_VALUE"""),"")</f>
        <v/>
      </c>
      <c r="D815" s="0" t="str">
        <f aca="false">IFERROR(__xludf.dummyfunction("""COMPUTED_VALUE"""),"")</f>
        <v/>
      </c>
      <c r="F815" s="0" t="str">
        <f aca="false">IFERROR(__xludf.dummyfunction("""COMPUTED_VALUE"""),"")</f>
        <v/>
      </c>
      <c r="H815" s="0" t="str">
        <f aca="false">IFERROR(__xludf.dummyfunction("""COMPUTED_VALUE"""),"")</f>
        <v/>
      </c>
      <c r="J815" s="0" t="str">
        <f aca="false">IFERROR(__xludf.dummyfunction("""COMPUTED_VALUE"""),"")</f>
        <v/>
      </c>
      <c r="L815" s="0" t="str">
        <f aca="false">IFERROR(__xludf.dummyfunction("""COMPUTED_VALUE"""),"")</f>
        <v/>
      </c>
      <c r="N815" s="6" t="e">
        <f aca="false">SUM(L815-J815)</f>
        <v>#VALUE!</v>
      </c>
      <c r="P815" s="0" t="str">
        <f aca="false">IFERROR(__xludf.dummyfunction("""COMPUTED_VALUE"""),"")</f>
        <v/>
      </c>
      <c r="R815" s="0" t="str">
        <f aca="false">IFERROR(__xludf.dummyfunction("""COMPUTED_VALUE"""),"")</f>
        <v/>
      </c>
      <c r="T815" s="6" t="e">
        <f aca="false">SUM(R815-P815)</f>
        <v>#VALUE!</v>
      </c>
      <c r="V815" s="6" t="e">
        <f aca="false">SUM(N815-T815)</f>
        <v>#VALUE!</v>
      </c>
      <c r="X815" s="7"/>
    </row>
    <row r="816" customFormat="false" ht="13.8" hidden="false" customHeight="false" outlineLevel="0" collapsed="false">
      <c r="B816" s="0" t="str">
        <f aca="false">IFERROR(__xludf.dummyfunction("""COMPUTED_VALUE"""),"")</f>
        <v/>
      </c>
      <c r="D816" s="0" t="str">
        <f aca="false">IFERROR(__xludf.dummyfunction("""COMPUTED_VALUE"""),"")</f>
        <v/>
      </c>
      <c r="F816" s="0" t="str">
        <f aca="false">IFERROR(__xludf.dummyfunction("""COMPUTED_VALUE"""),"")</f>
        <v/>
      </c>
      <c r="H816" s="0" t="str">
        <f aca="false">IFERROR(__xludf.dummyfunction("""COMPUTED_VALUE"""),"")</f>
        <v/>
      </c>
      <c r="J816" s="0" t="str">
        <f aca="false">IFERROR(__xludf.dummyfunction("""COMPUTED_VALUE"""),"")</f>
        <v/>
      </c>
      <c r="L816" s="0" t="str">
        <f aca="false">IFERROR(__xludf.dummyfunction("""COMPUTED_VALUE"""),"")</f>
        <v/>
      </c>
      <c r="N816" s="6" t="e">
        <f aca="false">SUM(L816-J816)</f>
        <v>#VALUE!</v>
      </c>
      <c r="P816" s="0" t="str">
        <f aca="false">IFERROR(__xludf.dummyfunction("""COMPUTED_VALUE"""),"")</f>
        <v/>
      </c>
      <c r="R816" s="0" t="str">
        <f aca="false">IFERROR(__xludf.dummyfunction("""COMPUTED_VALUE"""),"")</f>
        <v/>
      </c>
      <c r="T816" s="6" t="e">
        <f aca="false">SUM(R816-P816)</f>
        <v>#VALUE!</v>
      </c>
      <c r="V816" s="6" t="e">
        <f aca="false">SUM(N816-T816)</f>
        <v>#VALUE!</v>
      </c>
      <c r="X816" s="7"/>
    </row>
    <row r="817" customFormat="false" ht="13.8" hidden="false" customHeight="false" outlineLevel="0" collapsed="false">
      <c r="B817" s="0" t="str">
        <f aca="false">IFERROR(__xludf.dummyfunction("""COMPUTED_VALUE"""),"")</f>
        <v/>
      </c>
      <c r="D817" s="0" t="str">
        <f aca="false">IFERROR(__xludf.dummyfunction("""COMPUTED_VALUE"""),"")</f>
        <v/>
      </c>
      <c r="F817" s="0" t="str">
        <f aca="false">IFERROR(__xludf.dummyfunction("""COMPUTED_VALUE"""),"")</f>
        <v/>
      </c>
      <c r="H817" s="0" t="str">
        <f aca="false">IFERROR(__xludf.dummyfunction("""COMPUTED_VALUE"""),"")</f>
        <v/>
      </c>
      <c r="J817" s="0" t="str">
        <f aca="false">IFERROR(__xludf.dummyfunction("""COMPUTED_VALUE"""),"")</f>
        <v/>
      </c>
      <c r="L817" s="0" t="str">
        <f aca="false">IFERROR(__xludf.dummyfunction("""COMPUTED_VALUE"""),"")</f>
        <v/>
      </c>
      <c r="N817" s="6" t="e">
        <f aca="false">SUM(L817-J817)</f>
        <v>#VALUE!</v>
      </c>
      <c r="P817" s="0" t="str">
        <f aca="false">IFERROR(__xludf.dummyfunction("""COMPUTED_VALUE"""),"")</f>
        <v/>
      </c>
      <c r="R817" s="0" t="str">
        <f aca="false">IFERROR(__xludf.dummyfunction("""COMPUTED_VALUE"""),"")</f>
        <v/>
      </c>
      <c r="T817" s="6" t="e">
        <f aca="false">SUM(R817-P817)</f>
        <v>#VALUE!</v>
      </c>
      <c r="V817" s="6" t="e">
        <f aca="false">SUM(N817-T817)</f>
        <v>#VALUE!</v>
      </c>
      <c r="X817" s="7"/>
    </row>
    <row r="818" customFormat="false" ht="13.8" hidden="false" customHeight="false" outlineLevel="0" collapsed="false">
      <c r="B818" s="0" t="str">
        <f aca="false">IFERROR(__xludf.dummyfunction("""COMPUTED_VALUE"""),"")</f>
        <v/>
      </c>
      <c r="D818" s="0" t="str">
        <f aca="false">IFERROR(__xludf.dummyfunction("""COMPUTED_VALUE"""),"")</f>
        <v/>
      </c>
      <c r="F818" s="0" t="str">
        <f aca="false">IFERROR(__xludf.dummyfunction("""COMPUTED_VALUE"""),"")</f>
        <v/>
      </c>
      <c r="H818" s="0" t="str">
        <f aca="false">IFERROR(__xludf.dummyfunction("""COMPUTED_VALUE"""),"")</f>
        <v/>
      </c>
      <c r="J818" s="0" t="str">
        <f aca="false">IFERROR(__xludf.dummyfunction("""COMPUTED_VALUE"""),"")</f>
        <v/>
      </c>
      <c r="L818" s="0" t="str">
        <f aca="false">IFERROR(__xludf.dummyfunction("""COMPUTED_VALUE"""),"")</f>
        <v/>
      </c>
      <c r="N818" s="6" t="e">
        <f aca="false">SUM(L818-J818)</f>
        <v>#VALUE!</v>
      </c>
      <c r="P818" s="0" t="str">
        <f aca="false">IFERROR(__xludf.dummyfunction("""COMPUTED_VALUE"""),"")</f>
        <v/>
      </c>
      <c r="R818" s="0" t="str">
        <f aca="false">IFERROR(__xludf.dummyfunction("""COMPUTED_VALUE"""),"")</f>
        <v/>
      </c>
      <c r="T818" s="6" t="e">
        <f aca="false">SUM(R818-P818)</f>
        <v>#VALUE!</v>
      </c>
      <c r="V818" s="6" t="e">
        <f aca="false">SUM(N818-T818)</f>
        <v>#VALUE!</v>
      </c>
      <c r="X818" s="7"/>
    </row>
    <row r="819" customFormat="false" ht="13.8" hidden="false" customHeight="false" outlineLevel="0" collapsed="false">
      <c r="B819" s="0" t="str">
        <f aca="false">IFERROR(__xludf.dummyfunction("""COMPUTED_VALUE"""),"")</f>
        <v/>
      </c>
      <c r="D819" s="0" t="str">
        <f aca="false">IFERROR(__xludf.dummyfunction("""COMPUTED_VALUE"""),"")</f>
        <v/>
      </c>
      <c r="F819" s="0" t="str">
        <f aca="false">IFERROR(__xludf.dummyfunction("""COMPUTED_VALUE"""),"")</f>
        <v/>
      </c>
      <c r="H819" s="0" t="str">
        <f aca="false">IFERROR(__xludf.dummyfunction("""COMPUTED_VALUE"""),"")</f>
        <v/>
      </c>
      <c r="J819" s="0" t="str">
        <f aca="false">IFERROR(__xludf.dummyfunction("""COMPUTED_VALUE"""),"")</f>
        <v/>
      </c>
      <c r="L819" s="0" t="str">
        <f aca="false">IFERROR(__xludf.dummyfunction("""COMPUTED_VALUE"""),"")</f>
        <v/>
      </c>
      <c r="N819" s="6" t="e">
        <f aca="false">SUM(L819-J819)</f>
        <v>#VALUE!</v>
      </c>
      <c r="P819" s="0" t="str">
        <f aca="false">IFERROR(__xludf.dummyfunction("""COMPUTED_VALUE"""),"")</f>
        <v/>
      </c>
      <c r="R819" s="0" t="str">
        <f aca="false">IFERROR(__xludf.dummyfunction("""COMPUTED_VALUE"""),"")</f>
        <v/>
      </c>
      <c r="T819" s="6" t="e">
        <f aca="false">SUM(R819-P819)</f>
        <v>#VALUE!</v>
      </c>
      <c r="V819" s="6" t="e">
        <f aca="false">SUM(N819-T819)</f>
        <v>#VALUE!</v>
      </c>
      <c r="X819" s="7"/>
    </row>
    <row r="820" customFormat="false" ht="13.8" hidden="false" customHeight="false" outlineLevel="0" collapsed="false">
      <c r="B820" s="0" t="str">
        <f aca="false">IFERROR(__xludf.dummyfunction("""COMPUTED_VALUE"""),"")</f>
        <v/>
      </c>
      <c r="D820" s="0" t="str">
        <f aca="false">IFERROR(__xludf.dummyfunction("""COMPUTED_VALUE"""),"")</f>
        <v/>
      </c>
      <c r="F820" s="0" t="str">
        <f aca="false">IFERROR(__xludf.dummyfunction("""COMPUTED_VALUE"""),"")</f>
        <v/>
      </c>
      <c r="H820" s="0" t="str">
        <f aca="false">IFERROR(__xludf.dummyfunction("""COMPUTED_VALUE"""),"")</f>
        <v/>
      </c>
      <c r="J820" s="0" t="str">
        <f aca="false">IFERROR(__xludf.dummyfunction("""COMPUTED_VALUE"""),"")</f>
        <v/>
      </c>
      <c r="L820" s="0" t="str">
        <f aca="false">IFERROR(__xludf.dummyfunction("""COMPUTED_VALUE"""),"")</f>
        <v/>
      </c>
      <c r="N820" s="6" t="e">
        <f aca="false">SUM(L820-J820)</f>
        <v>#VALUE!</v>
      </c>
      <c r="P820" s="0" t="str">
        <f aca="false">IFERROR(__xludf.dummyfunction("""COMPUTED_VALUE"""),"")</f>
        <v/>
      </c>
      <c r="R820" s="0" t="str">
        <f aca="false">IFERROR(__xludf.dummyfunction("""COMPUTED_VALUE"""),"")</f>
        <v/>
      </c>
      <c r="T820" s="6" t="e">
        <f aca="false">SUM(R820-P820)</f>
        <v>#VALUE!</v>
      </c>
      <c r="V820" s="6" t="e">
        <f aca="false">SUM(N820-T820)</f>
        <v>#VALUE!</v>
      </c>
      <c r="X820" s="7"/>
    </row>
    <row r="821" customFormat="false" ht="13.8" hidden="false" customHeight="false" outlineLevel="0" collapsed="false">
      <c r="B821" s="0" t="str">
        <f aca="false">IFERROR(__xludf.dummyfunction("""COMPUTED_VALUE"""),"")</f>
        <v/>
      </c>
      <c r="D821" s="0" t="str">
        <f aca="false">IFERROR(__xludf.dummyfunction("""COMPUTED_VALUE"""),"")</f>
        <v/>
      </c>
      <c r="F821" s="0" t="str">
        <f aca="false">IFERROR(__xludf.dummyfunction("""COMPUTED_VALUE"""),"")</f>
        <v/>
      </c>
      <c r="H821" s="0" t="str">
        <f aca="false">IFERROR(__xludf.dummyfunction("""COMPUTED_VALUE"""),"")</f>
        <v/>
      </c>
      <c r="J821" s="0" t="str">
        <f aca="false">IFERROR(__xludf.dummyfunction("""COMPUTED_VALUE"""),"")</f>
        <v/>
      </c>
      <c r="L821" s="0" t="str">
        <f aca="false">IFERROR(__xludf.dummyfunction("""COMPUTED_VALUE"""),"")</f>
        <v/>
      </c>
      <c r="N821" s="6" t="e">
        <f aca="false">SUM(L821-J821)</f>
        <v>#VALUE!</v>
      </c>
      <c r="P821" s="0" t="str">
        <f aca="false">IFERROR(__xludf.dummyfunction("""COMPUTED_VALUE"""),"")</f>
        <v/>
      </c>
      <c r="R821" s="0" t="str">
        <f aca="false">IFERROR(__xludf.dummyfunction("""COMPUTED_VALUE"""),"")</f>
        <v/>
      </c>
      <c r="T821" s="6" t="e">
        <f aca="false">SUM(R821-P821)</f>
        <v>#VALUE!</v>
      </c>
      <c r="V821" s="6" t="e">
        <f aca="false">SUM(N821-T821)</f>
        <v>#VALUE!</v>
      </c>
      <c r="X821" s="7"/>
    </row>
    <row r="822" customFormat="false" ht="13.8" hidden="false" customHeight="false" outlineLevel="0" collapsed="false">
      <c r="B822" s="0" t="str">
        <f aca="false">IFERROR(__xludf.dummyfunction("""COMPUTED_VALUE"""),"")</f>
        <v/>
      </c>
      <c r="D822" s="0" t="str">
        <f aca="false">IFERROR(__xludf.dummyfunction("""COMPUTED_VALUE"""),"")</f>
        <v/>
      </c>
      <c r="F822" s="0" t="str">
        <f aca="false">IFERROR(__xludf.dummyfunction("""COMPUTED_VALUE"""),"")</f>
        <v/>
      </c>
      <c r="H822" s="0" t="str">
        <f aca="false">IFERROR(__xludf.dummyfunction("""COMPUTED_VALUE"""),"")</f>
        <v/>
      </c>
      <c r="J822" s="0" t="str">
        <f aca="false">IFERROR(__xludf.dummyfunction("""COMPUTED_VALUE"""),"")</f>
        <v/>
      </c>
      <c r="L822" s="0" t="str">
        <f aca="false">IFERROR(__xludf.dummyfunction("""COMPUTED_VALUE"""),"")</f>
        <v/>
      </c>
      <c r="N822" s="6" t="e">
        <f aca="false">SUM(L822-J822)</f>
        <v>#VALUE!</v>
      </c>
      <c r="P822" s="0" t="str">
        <f aca="false">IFERROR(__xludf.dummyfunction("""COMPUTED_VALUE"""),"")</f>
        <v/>
      </c>
      <c r="R822" s="0" t="str">
        <f aca="false">IFERROR(__xludf.dummyfunction("""COMPUTED_VALUE"""),"")</f>
        <v/>
      </c>
      <c r="T822" s="6" t="e">
        <f aca="false">SUM(R822-P822)</f>
        <v>#VALUE!</v>
      </c>
      <c r="V822" s="6" t="e">
        <f aca="false">SUM(N822-T822)</f>
        <v>#VALUE!</v>
      </c>
      <c r="X822" s="7"/>
    </row>
    <row r="823" customFormat="false" ht="13.8" hidden="false" customHeight="false" outlineLevel="0" collapsed="false">
      <c r="B823" s="0" t="str">
        <f aca="false">IFERROR(__xludf.dummyfunction("""COMPUTED_VALUE"""),"")</f>
        <v/>
      </c>
      <c r="D823" s="0" t="str">
        <f aca="false">IFERROR(__xludf.dummyfunction("""COMPUTED_VALUE"""),"")</f>
        <v/>
      </c>
      <c r="F823" s="0" t="str">
        <f aca="false">IFERROR(__xludf.dummyfunction("""COMPUTED_VALUE"""),"")</f>
        <v/>
      </c>
      <c r="H823" s="0" t="str">
        <f aca="false">IFERROR(__xludf.dummyfunction("""COMPUTED_VALUE"""),"")</f>
        <v/>
      </c>
      <c r="J823" s="0" t="str">
        <f aca="false">IFERROR(__xludf.dummyfunction("""COMPUTED_VALUE"""),"")</f>
        <v/>
      </c>
      <c r="L823" s="0" t="str">
        <f aca="false">IFERROR(__xludf.dummyfunction("""COMPUTED_VALUE"""),"")</f>
        <v/>
      </c>
      <c r="N823" s="6" t="e">
        <f aca="false">SUM(L823-J823)</f>
        <v>#VALUE!</v>
      </c>
      <c r="P823" s="0" t="str">
        <f aca="false">IFERROR(__xludf.dummyfunction("""COMPUTED_VALUE"""),"")</f>
        <v/>
      </c>
      <c r="R823" s="0" t="str">
        <f aca="false">IFERROR(__xludf.dummyfunction("""COMPUTED_VALUE"""),"")</f>
        <v/>
      </c>
      <c r="T823" s="6" t="e">
        <f aca="false">SUM(R823-P823)</f>
        <v>#VALUE!</v>
      </c>
      <c r="V823" s="6" t="e">
        <f aca="false">SUM(N823-T823)</f>
        <v>#VALUE!</v>
      </c>
      <c r="X823" s="7"/>
    </row>
    <row r="824" customFormat="false" ht="13.8" hidden="false" customHeight="false" outlineLevel="0" collapsed="false">
      <c r="B824" s="0" t="str">
        <f aca="false">IFERROR(__xludf.dummyfunction("""COMPUTED_VALUE"""),"")</f>
        <v/>
      </c>
      <c r="D824" s="0" t="str">
        <f aca="false">IFERROR(__xludf.dummyfunction("""COMPUTED_VALUE"""),"")</f>
        <v/>
      </c>
      <c r="F824" s="0" t="str">
        <f aca="false">IFERROR(__xludf.dummyfunction("""COMPUTED_VALUE"""),"")</f>
        <v/>
      </c>
      <c r="H824" s="0" t="str">
        <f aca="false">IFERROR(__xludf.dummyfunction("""COMPUTED_VALUE"""),"")</f>
        <v/>
      </c>
      <c r="J824" s="0" t="str">
        <f aca="false">IFERROR(__xludf.dummyfunction("""COMPUTED_VALUE"""),"")</f>
        <v/>
      </c>
      <c r="L824" s="0" t="str">
        <f aca="false">IFERROR(__xludf.dummyfunction("""COMPUTED_VALUE"""),"")</f>
        <v/>
      </c>
      <c r="N824" s="6" t="e">
        <f aca="false">SUM(L824-J824)</f>
        <v>#VALUE!</v>
      </c>
      <c r="P824" s="0" t="str">
        <f aca="false">IFERROR(__xludf.dummyfunction("""COMPUTED_VALUE"""),"")</f>
        <v/>
      </c>
      <c r="R824" s="0" t="str">
        <f aca="false">IFERROR(__xludf.dummyfunction("""COMPUTED_VALUE"""),"")</f>
        <v/>
      </c>
      <c r="T824" s="6" t="e">
        <f aca="false">SUM(R824-P824)</f>
        <v>#VALUE!</v>
      </c>
      <c r="V824" s="6" t="e">
        <f aca="false">SUM(N824-T824)</f>
        <v>#VALUE!</v>
      </c>
      <c r="X824" s="7"/>
    </row>
    <row r="825" customFormat="false" ht="13.8" hidden="false" customHeight="false" outlineLevel="0" collapsed="false">
      <c r="B825" s="0" t="str">
        <f aca="false">IFERROR(__xludf.dummyfunction("""COMPUTED_VALUE"""),"")</f>
        <v/>
      </c>
      <c r="D825" s="0" t="str">
        <f aca="false">IFERROR(__xludf.dummyfunction("""COMPUTED_VALUE"""),"")</f>
        <v/>
      </c>
      <c r="F825" s="0" t="str">
        <f aca="false">IFERROR(__xludf.dummyfunction("""COMPUTED_VALUE"""),"")</f>
        <v/>
      </c>
      <c r="H825" s="0" t="str">
        <f aca="false">IFERROR(__xludf.dummyfunction("""COMPUTED_VALUE"""),"")</f>
        <v/>
      </c>
      <c r="J825" s="0" t="str">
        <f aca="false">IFERROR(__xludf.dummyfunction("""COMPUTED_VALUE"""),"")</f>
        <v/>
      </c>
      <c r="L825" s="0" t="str">
        <f aca="false">IFERROR(__xludf.dummyfunction("""COMPUTED_VALUE"""),"")</f>
        <v/>
      </c>
      <c r="N825" s="6" t="e">
        <f aca="false">SUM(L825-J825)</f>
        <v>#VALUE!</v>
      </c>
      <c r="P825" s="0" t="str">
        <f aca="false">IFERROR(__xludf.dummyfunction("""COMPUTED_VALUE"""),"")</f>
        <v/>
      </c>
      <c r="R825" s="0" t="str">
        <f aca="false">IFERROR(__xludf.dummyfunction("""COMPUTED_VALUE"""),"")</f>
        <v/>
      </c>
      <c r="T825" s="6" t="e">
        <f aca="false">SUM(R825-P825)</f>
        <v>#VALUE!</v>
      </c>
      <c r="V825" s="6" t="e">
        <f aca="false">SUM(N825-T825)</f>
        <v>#VALUE!</v>
      </c>
      <c r="X825" s="7"/>
    </row>
    <row r="826" customFormat="false" ht="13.8" hidden="false" customHeight="false" outlineLevel="0" collapsed="false">
      <c r="B826" s="0" t="str">
        <f aca="false">IFERROR(__xludf.dummyfunction("""COMPUTED_VALUE"""),"")</f>
        <v/>
      </c>
      <c r="D826" s="0" t="str">
        <f aca="false">IFERROR(__xludf.dummyfunction("""COMPUTED_VALUE"""),"")</f>
        <v/>
      </c>
      <c r="F826" s="0" t="str">
        <f aca="false">IFERROR(__xludf.dummyfunction("""COMPUTED_VALUE"""),"")</f>
        <v/>
      </c>
      <c r="H826" s="0" t="str">
        <f aca="false">IFERROR(__xludf.dummyfunction("""COMPUTED_VALUE"""),"")</f>
        <v/>
      </c>
      <c r="J826" s="0" t="str">
        <f aca="false">IFERROR(__xludf.dummyfunction("""COMPUTED_VALUE"""),"")</f>
        <v/>
      </c>
      <c r="L826" s="0" t="str">
        <f aca="false">IFERROR(__xludf.dummyfunction("""COMPUTED_VALUE"""),"")</f>
        <v/>
      </c>
      <c r="N826" s="6" t="e">
        <f aca="false">SUM(L826-J826)</f>
        <v>#VALUE!</v>
      </c>
      <c r="P826" s="0" t="str">
        <f aca="false">IFERROR(__xludf.dummyfunction("""COMPUTED_VALUE"""),"")</f>
        <v/>
      </c>
      <c r="R826" s="0" t="str">
        <f aca="false">IFERROR(__xludf.dummyfunction("""COMPUTED_VALUE"""),"")</f>
        <v/>
      </c>
      <c r="T826" s="6" t="e">
        <f aca="false">SUM(R826-P826)</f>
        <v>#VALUE!</v>
      </c>
      <c r="V826" s="6" t="e">
        <f aca="false">SUM(N826-T826)</f>
        <v>#VALUE!</v>
      </c>
      <c r="X826" s="7"/>
    </row>
    <row r="827" customFormat="false" ht="13.8" hidden="false" customHeight="false" outlineLevel="0" collapsed="false">
      <c r="B827" s="0" t="str">
        <f aca="false">IFERROR(__xludf.dummyfunction("""COMPUTED_VALUE"""),"")</f>
        <v/>
      </c>
      <c r="D827" s="0" t="str">
        <f aca="false">IFERROR(__xludf.dummyfunction("""COMPUTED_VALUE"""),"")</f>
        <v/>
      </c>
      <c r="F827" s="0" t="str">
        <f aca="false">IFERROR(__xludf.dummyfunction("""COMPUTED_VALUE"""),"")</f>
        <v/>
      </c>
      <c r="H827" s="0" t="str">
        <f aca="false">IFERROR(__xludf.dummyfunction("""COMPUTED_VALUE"""),"")</f>
        <v/>
      </c>
      <c r="J827" s="0" t="str">
        <f aca="false">IFERROR(__xludf.dummyfunction("""COMPUTED_VALUE"""),"")</f>
        <v/>
      </c>
      <c r="L827" s="0" t="str">
        <f aca="false">IFERROR(__xludf.dummyfunction("""COMPUTED_VALUE"""),"")</f>
        <v/>
      </c>
      <c r="N827" s="6" t="e">
        <f aca="false">SUM(L827-J827)</f>
        <v>#VALUE!</v>
      </c>
      <c r="P827" s="0" t="str">
        <f aca="false">IFERROR(__xludf.dummyfunction("""COMPUTED_VALUE"""),"")</f>
        <v/>
      </c>
      <c r="R827" s="0" t="str">
        <f aca="false">IFERROR(__xludf.dummyfunction("""COMPUTED_VALUE"""),"")</f>
        <v/>
      </c>
      <c r="T827" s="6" t="e">
        <f aca="false">SUM(R827-P827)</f>
        <v>#VALUE!</v>
      </c>
      <c r="V827" s="6" t="e">
        <f aca="false">SUM(N827-T827)</f>
        <v>#VALUE!</v>
      </c>
      <c r="X827" s="7"/>
    </row>
    <row r="828" customFormat="false" ht="13.8" hidden="false" customHeight="false" outlineLevel="0" collapsed="false">
      <c r="B828" s="0" t="str">
        <f aca="false">IFERROR(__xludf.dummyfunction("""COMPUTED_VALUE"""),"")</f>
        <v/>
      </c>
      <c r="D828" s="0" t="str">
        <f aca="false">IFERROR(__xludf.dummyfunction("""COMPUTED_VALUE"""),"")</f>
        <v/>
      </c>
      <c r="F828" s="0" t="str">
        <f aca="false">IFERROR(__xludf.dummyfunction("""COMPUTED_VALUE"""),"")</f>
        <v/>
      </c>
      <c r="H828" s="0" t="str">
        <f aca="false">IFERROR(__xludf.dummyfunction("""COMPUTED_VALUE"""),"")</f>
        <v/>
      </c>
      <c r="J828" s="0" t="str">
        <f aca="false">IFERROR(__xludf.dummyfunction("""COMPUTED_VALUE"""),"")</f>
        <v/>
      </c>
      <c r="L828" s="0" t="str">
        <f aca="false">IFERROR(__xludf.dummyfunction("""COMPUTED_VALUE"""),"")</f>
        <v/>
      </c>
      <c r="N828" s="6" t="e">
        <f aca="false">SUM(L828-J828)</f>
        <v>#VALUE!</v>
      </c>
      <c r="P828" s="0" t="str">
        <f aca="false">IFERROR(__xludf.dummyfunction("""COMPUTED_VALUE"""),"")</f>
        <v/>
      </c>
      <c r="R828" s="0" t="str">
        <f aca="false">IFERROR(__xludf.dummyfunction("""COMPUTED_VALUE"""),"")</f>
        <v/>
      </c>
      <c r="T828" s="6" t="e">
        <f aca="false">SUM(R828-P828)</f>
        <v>#VALUE!</v>
      </c>
      <c r="V828" s="6" t="e">
        <f aca="false">SUM(N828-T828)</f>
        <v>#VALUE!</v>
      </c>
      <c r="X828" s="7"/>
    </row>
    <row r="829" customFormat="false" ht="13.8" hidden="false" customHeight="false" outlineLevel="0" collapsed="false">
      <c r="B829" s="0" t="str">
        <f aca="false">IFERROR(__xludf.dummyfunction("""COMPUTED_VALUE"""),"")</f>
        <v/>
      </c>
      <c r="D829" s="0" t="str">
        <f aca="false">IFERROR(__xludf.dummyfunction("""COMPUTED_VALUE"""),"")</f>
        <v/>
      </c>
      <c r="F829" s="0" t="str">
        <f aca="false">IFERROR(__xludf.dummyfunction("""COMPUTED_VALUE"""),"")</f>
        <v/>
      </c>
      <c r="H829" s="0" t="str">
        <f aca="false">IFERROR(__xludf.dummyfunction("""COMPUTED_VALUE"""),"")</f>
        <v/>
      </c>
      <c r="J829" s="0" t="str">
        <f aca="false">IFERROR(__xludf.dummyfunction("""COMPUTED_VALUE"""),"")</f>
        <v/>
      </c>
      <c r="L829" s="0" t="str">
        <f aca="false">IFERROR(__xludf.dummyfunction("""COMPUTED_VALUE"""),"")</f>
        <v/>
      </c>
      <c r="N829" s="6" t="e">
        <f aca="false">SUM(L829-J829)</f>
        <v>#VALUE!</v>
      </c>
      <c r="P829" s="0" t="str">
        <f aca="false">IFERROR(__xludf.dummyfunction("""COMPUTED_VALUE"""),"")</f>
        <v/>
      </c>
      <c r="R829" s="0" t="str">
        <f aca="false">IFERROR(__xludf.dummyfunction("""COMPUTED_VALUE"""),"")</f>
        <v/>
      </c>
      <c r="T829" s="6" t="e">
        <f aca="false">SUM(R829-P829)</f>
        <v>#VALUE!</v>
      </c>
      <c r="V829" s="6" t="e">
        <f aca="false">SUM(N829-T829)</f>
        <v>#VALUE!</v>
      </c>
      <c r="X829" s="7"/>
    </row>
    <row r="830" customFormat="false" ht="13.8" hidden="false" customHeight="false" outlineLevel="0" collapsed="false">
      <c r="B830" s="0" t="str">
        <f aca="false">IFERROR(__xludf.dummyfunction("""COMPUTED_VALUE"""),"")</f>
        <v/>
      </c>
      <c r="D830" s="0" t="str">
        <f aca="false">IFERROR(__xludf.dummyfunction("""COMPUTED_VALUE"""),"")</f>
        <v/>
      </c>
      <c r="F830" s="0" t="str">
        <f aca="false">IFERROR(__xludf.dummyfunction("""COMPUTED_VALUE"""),"")</f>
        <v/>
      </c>
      <c r="H830" s="0" t="str">
        <f aca="false">IFERROR(__xludf.dummyfunction("""COMPUTED_VALUE"""),"")</f>
        <v/>
      </c>
      <c r="J830" s="0" t="str">
        <f aca="false">IFERROR(__xludf.dummyfunction("""COMPUTED_VALUE"""),"")</f>
        <v/>
      </c>
      <c r="L830" s="0" t="str">
        <f aca="false">IFERROR(__xludf.dummyfunction("""COMPUTED_VALUE"""),"")</f>
        <v/>
      </c>
      <c r="N830" s="6" t="e">
        <f aca="false">SUM(L830-J830)</f>
        <v>#VALUE!</v>
      </c>
      <c r="P830" s="0" t="str">
        <f aca="false">IFERROR(__xludf.dummyfunction("""COMPUTED_VALUE"""),"")</f>
        <v/>
      </c>
      <c r="R830" s="0" t="str">
        <f aca="false">IFERROR(__xludf.dummyfunction("""COMPUTED_VALUE"""),"")</f>
        <v/>
      </c>
      <c r="T830" s="6" t="e">
        <f aca="false">SUM(R830-P830)</f>
        <v>#VALUE!</v>
      </c>
      <c r="V830" s="6" t="e">
        <f aca="false">SUM(N830-T830)</f>
        <v>#VALUE!</v>
      </c>
      <c r="X830" s="7"/>
    </row>
    <row r="831" customFormat="false" ht="13.8" hidden="false" customHeight="false" outlineLevel="0" collapsed="false">
      <c r="B831" s="0" t="str">
        <f aca="false">IFERROR(__xludf.dummyfunction("""COMPUTED_VALUE"""),"")</f>
        <v/>
      </c>
      <c r="D831" s="0" t="str">
        <f aca="false">IFERROR(__xludf.dummyfunction("""COMPUTED_VALUE"""),"")</f>
        <v/>
      </c>
      <c r="F831" s="0" t="str">
        <f aca="false">IFERROR(__xludf.dummyfunction("""COMPUTED_VALUE"""),"")</f>
        <v/>
      </c>
      <c r="H831" s="0" t="str">
        <f aca="false">IFERROR(__xludf.dummyfunction("""COMPUTED_VALUE"""),"")</f>
        <v/>
      </c>
      <c r="J831" s="0" t="str">
        <f aca="false">IFERROR(__xludf.dummyfunction("""COMPUTED_VALUE"""),"")</f>
        <v/>
      </c>
      <c r="L831" s="0" t="str">
        <f aca="false">IFERROR(__xludf.dummyfunction("""COMPUTED_VALUE"""),"")</f>
        <v/>
      </c>
      <c r="N831" s="6" t="e">
        <f aca="false">SUM(L831-J831)</f>
        <v>#VALUE!</v>
      </c>
      <c r="P831" s="0" t="str">
        <f aca="false">IFERROR(__xludf.dummyfunction("""COMPUTED_VALUE"""),"")</f>
        <v/>
      </c>
      <c r="R831" s="0" t="str">
        <f aca="false">IFERROR(__xludf.dummyfunction("""COMPUTED_VALUE"""),"")</f>
        <v/>
      </c>
      <c r="T831" s="6" t="e">
        <f aca="false">SUM(R831-P831)</f>
        <v>#VALUE!</v>
      </c>
      <c r="V831" s="6" t="e">
        <f aca="false">SUM(N831-T831)</f>
        <v>#VALUE!</v>
      </c>
      <c r="X831" s="7"/>
    </row>
    <row r="832" customFormat="false" ht="13.8" hidden="false" customHeight="false" outlineLevel="0" collapsed="false">
      <c r="B832" s="0" t="str">
        <f aca="false">IFERROR(__xludf.dummyfunction("""COMPUTED_VALUE"""),"")</f>
        <v/>
      </c>
      <c r="D832" s="0" t="str">
        <f aca="false">IFERROR(__xludf.dummyfunction("""COMPUTED_VALUE"""),"")</f>
        <v/>
      </c>
      <c r="F832" s="0" t="str">
        <f aca="false">IFERROR(__xludf.dummyfunction("""COMPUTED_VALUE"""),"")</f>
        <v/>
      </c>
      <c r="H832" s="0" t="str">
        <f aca="false">IFERROR(__xludf.dummyfunction("""COMPUTED_VALUE"""),"")</f>
        <v/>
      </c>
      <c r="J832" s="0" t="str">
        <f aca="false">IFERROR(__xludf.dummyfunction("""COMPUTED_VALUE"""),"")</f>
        <v/>
      </c>
      <c r="L832" s="0" t="str">
        <f aca="false">IFERROR(__xludf.dummyfunction("""COMPUTED_VALUE"""),"")</f>
        <v/>
      </c>
      <c r="N832" s="6" t="e">
        <f aca="false">SUM(L832-J832)</f>
        <v>#VALUE!</v>
      </c>
      <c r="P832" s="0" t="str">
        <f aca="false">IFERROR(__xludf.dummyfunction("""COMPUTED_VALUE"""),"")</f>
        <v/>
      </c>
      <c r="R832" s="0" t="str">
        <f aca="false">IFERROR(__xludf.dummyfunction("""COMPUTED_VALUE"""),"")</f>
        <v/>
      </c>
      <c r="T832" s="6" t="e">
        <f aca="false">SUM(R832-P832)</f>
        <v>#VALUE!</v>
      </c>
      <c r="V832" s="6" t="e">
        <f aca="false">SUM(N832-T832)</f>
        <v>#VALUE!</v>
      </c>
      <c r="X832" s="7"/>
    </row>
    <row r="833" customFormat="false" ht="13.8" hidden="false" customHeight="false" outlineLevel="0" collapsed="false">
      <c r="B833" s="0" t="str">
        <f aca="false">IFERROR(__xludf.dummyfunction("""COMPUTED_VALUE"""),"")</f>
        <v/>
      </c>
      <c r="D833" s="0" t="str">
        <f aca="false">IFERROR(__xludf.dummyfunction("""COMPUTED_VALUE"""),"")</f>
        <v/>
      </c>
      <c r="F833" s="0" t="str">
        <f aca="false">IFERROR(__xludf.dummyfunction("""COMPUTED_VALUE"""),"")</f>
        <v/>
      </c>
      <c r="H833" s="0" t="str">
        <f aca="false">IFERROR(__xludf.dummyfunction("""COMPUTED_VALUE"""),"")</f>
        <v/>
      </c>
      <c r="J833" s="0" t="str">
        <f aca="false">IFERROR(__xludf.dummyfunction("""COMPUTED_VALUE"""),"")</f>
        <v/>
      </c>
      <c r="L833" s="0" t="str">
        <f aca="false">IFERROR(__xludf.dummyfunction("""COMPUTED_VALUE"""),"")</f>
        <v/>
      </c>
      <c r="N833" s="6" t="e">
        <f aca="false">SUM(L833-J833)</f>
        <v>#VALUE!</v>
      </c>
      <c r="P833" s="0" t="str">
        <f aca="false">IFERROR(__xludf.dummyfunction("""COMPUTED_VALUE"""),"")</f>
        <v/>
      </c>
      <c r="R833" s="0" t="str">
        <f aca="false">IFERROR(__xludf.dummyfunction("""COMPUTED_VALUE"""),"")</f>
        <v/>
      </c>
      <c r="T833" s="6" t="e">
        <f aca="false">SUM(R833-P833)</f>
        <v>#VALUE!</v>
      </c>
      <c r="V833" s="6" t="e">
        <f aca="false">SUM(N833-T833)</f>
        <v>#VALUE!</v>
      </c>
      <c r="X833" s="7"/>
    </row>
    <row r="834" customFormat="false" ht="13.8" hidden="false" customHeight="false" outlineLevel="0" collapsed="false">
      <c r="B834" s="0" t="str">
        <f aca="false">IFERROR(__xludf.dummyfunction("""COMPUTED_VALUE"""),"")</f>
        <v/>
      </c>
      <c r="D834" s="0" t="str">
        <f aca="false">IFERROR(__xludf.dummyfunction("""COMPUTED_VALUE"""),"")</f>
        <v/>
      </c>
      <c r="F834" s="0" t="str">
        <f aca="false">IFERROR(__xludf.dummyfunction("""COMPUTED_VALUE"""),"")</f>
        <v/>
      </c>
      <c r="H834" s="0" t="str">
        <f aca="false">IFERROR(__xludf.dummyfunction("""COMPUTED_VALUE"""),"")</f>
        <v/>
      </c>
      <c r="J834" s="0" t="str">
        <f aca="false">IFERROR(__xludf.dummyfunction("""COMPUTED_VALUE"""),"")</f>
        <v/>
      </c>
      <c r="L834" s="0" t="str">
        <f aca="false">IFERROR(__xludf.dummyfunction("""COMPUTED_VALUE"""),"")</f>
        <v/>
      </c>
      <c r="N834" s="6" t="e">
        <f aca="false">SUM(L834-J834)</f>
        <v>#VALUE!</v>
      </c>
      <c r="P834" s="0" t="str">
        <f aca="false">IFERROR(__xludf.dummyfunction("""COMPUTED_VALUE"""),"")</f>
        <v/>
      </c>
      <c r="R834" s="0" t="str">
        <f aca="false">IFERROR(__xludf.dummyfunction("""COMPUTED_VALUE"""),"")</f>
        <v/>
      </c>
      <c r="T834" s="6" t="e">
        <f aca="false">SUM(R834-P834)</f>
        <v>#VALUE!</v>
      </c>
      <c r="V834" s="6" t="e">
        <f aca="false">SUM(N834-T834)</f>
        <v>#VALUE!</v>
      </c>
      <c r="X834" s="7"/>
    </row>
    <row r="835" customFormat="false" ht="13.8" hidden="false" customHeight="false" outlineLevel="0" collapsed="false">
      <c r="B835" s="0" t="str">
        <f aca="false">IFERROR(__xludf.dummyfunction("""COMPUTED_VALUE"""),"")</f>
        <v/>
      </c>
      <c r="D835" s="0" t="str">
        <f aca="false">IFERROR(__xludf.dummyfunction("""COMPUTED_VALUE"""),"")</f>
        <v/>
      </c>
      <c r="F835" s="0" t="str">
        <f aca="false">IFERROR(__xludf.dummyfunction("""COMPUTED_VALUE"""),"")</f>
        <v/>
      </c>
      <c r="H835" s="0" t="str">
        <f aca="false">IFERROR(__xludf.dummyfunction("""COMPUTED_VALUE"""),"")</f>
        <v/>
      </c>
      <c r="J835" s="0" t="str">
        <f aca="false">IFERROR(__xludf.dummyfunction("""COMPUTED_VALUE"""),"")</f>
        <v/>
      </c>
      <c r="L835" s="0" t="str">
        <f aca="false">IFERROR(__xludf.dummyfunction("""COMPUTED_VALUE"""),"")</f>
        <v/>
      </c>
      <c r="N835" s="6" t="e">
        <f aca="false">SUM(L835-J835)</f>
        <v>#VALUE!</v>
      </c>
      <c r="P835" s="0" t="str">
        <f aca="false">IFERROR(__xludf.dummyfunction("""COMPUTED_VALUE"""),"")</f>
        <v/>
      </c>
      <c r="R835" s="0" t="str">
        <f aca="false">IFERROR(__xludf.dummyfunction("""COMPUTED_VALUE"""),"")</f>
        <v/>
      </c>
      <c r="T835" s="6" t="e">
        <f aca="false">SUM(R835-P835)</f>
        <v>#VALUE!</v>
      </c>
      <c r="V835" s="6" t="e">
        <f aca="false">SUM(N835-T835)</f>
        <v>#VALUE!</v>
      </c>
      <c r="X835" s="7"/>
    </row>
    <row r="836" customFormat="false" ht="13.8" hidden="false" customHeight="false" outlineLevel="0" collapsed="false">
      <c r="B836" s="0" t="str">
        <f aca="false">IFERROR(__xludf.dummyfunction("""COMPUTED_VALUE"""),"")</f>
        <v/>
      </c>
      <c r="D836" s="0" t="str">
        <f aca="false">IFERROR(__xludf.dummyfunction("""COMPUTED_VALUE"""),"")</f>
        <v/>
      </c>
      <c r="F836" s="0" t="str">
        <f aca="false">IFERROR(__xludf.dummyfunction("""COMPUTED_VALUE"""),"")</f>
        <v/>
      </c>
      <c r="H836" s="0" t="str">
        <f aca="false">IFERROR(__xludf.dummyfunction("""COMPUTED_VALUE"""),"")</f>
        <v/>
      </c>
      <c r="J836" s="0" t="str">
        <f aca="false">IFERROR(__xludf.dummyfunction("""COMPUTED_VALUE"""),"")</f>
        <v/>
      </c>
      <c r="L836" s="0" t="str">
        <f aca="false">IFERROR(__xludf.dummyfunction("""COMPUTED_VALUE"""),"")</f>
        <v/>
      </c>
      <c r="N836" s="6" t="e">
        <f aca="false">SUM(L836-J836)</f>
        <v>#VALUE!</v>
      </c>
      <c r="P836" s="0" t="str">
        <f aca="false">IFERROR(__xludf.dummyfunction("""COMPUTED_VALUE"""),"")</f>
        <v/>
      </c>
      <c r="R836" s="0" t="str">
        <f aca="false">IFERROR(__xludf.dummyfunction("""COMPUTED_VALUE"""),"")</f>
        <v/>
      </c>
      <c r="T836" s="6" t="e">
        <f aca="false">SUM(R836-P836)</f>
        <v>#VALUE!</v>
      </c>
      <c r="V836" s="6" t="e">
        <f aca="false">SUM(N836-T836)</f>
        <v>#VALUE!</v>
      </c>
      <c r="X836" s="7"/>
    </row>
    <row r="837" customFormat="false" ht="13.8" hidden="false" customHeight="false" outlineLevel="0" collapsed="false">
      <c r="B837" s="0" t="str">
        <f aca="false">IFERROR(__xludf.dummyfunction("""COMPUTED_VALUE"""),"")</f>
        <v/>
      </c>
      <c r="D837" s="0" t="str">
        <f aca="false">IFERROR(__xludf.dummyfunction("""COMPUTED_VALUE"""),"")</f>
        <v/>
      </c>
      <c r="F837" s="0" t="str">
        <f aca="false">IFERROR(__xludf.dummyfunction("""COMPUTED_VALUE"""),"")</f>
        <v/>
      </c>
      <c r="H837" s="0" t="str">
        <f aca="false">IFERROR(__xludf.dummyfunction("""COMPUTED_VALUE"""),"")</f>
        <v/>
      </c>
      <c r="J837" s="0" t="str">
        <f aca="false">IFERROR(__xludf.dummyfunction("""COMPUTED_VALUE"""),"")</f>
        <v/>
      </c>
      <c r="L837" s="0" t="str">
        <f aca="false">IFERROR(__xludf.dummyfunction("""COMPUTED_VALUE"""),"")</f>
        <v/>
      </c>
      <c r="N837" s="6" t="e">
        <f aca="false">SUM(L837-J837)</f>
        <v>#VALUE!</v>
      </c>
      <c r="P837" s="0" t="str">
        <f aca="false">IFERROR(__xludf.dummyfunction("""COMPUTED_VALUE"""),"")</f>
        <v/>
      </c>
      <c r="R837" s="0" t="str">
        <f aca="false">IFERROR(__xludf.dummyfunction("""COMPUTED_VALUE"""),"")</f>
        <v/>
      </c>
      <c r="T837" s="6" t="e">
        <f aca="false">SUM(R837-P837)</f>
        <v>#VALUE!</v>
      </c>
      <c r="V837" s="6" t="e">
        <f aca="false">SUM(N837-T837)</f>
        <v>#VALUE!</v>
      </c>
      <c r="X837" s="7"/>
    </row>
    <row r="838" customFormat="false" ht="13.8" hidden="false" customHeight="false" outlineLevel="0" collapsed="false">
      <c r="B838" s="0" t="str">
        <f aca="false">IFERROR(__xludf.dummyfunction("""COMPUTED_VALUE"""),"")</f>
        <v/>
      </c>
      <c r="D838" s="0" t="str">
        <f aca="false">IFERROR(__xludf.dummyfunction("""COMPUTED_VALUE"""),"")</f>
        <v/>
      </c>
      <c r="F838" s="0" t="str">
        <f aca="false">IFERROR(__xludf.dummyfunction("""COMPUTED_VALUE"""),"")</f>
        <v/>
      </c>
      <c r="H838" s="0" t="str">
        <f aca="false">IFERROR(__xludf.dummyfunction("""COMPUTED_VALUE"""),"")</f>
        <v/>
      </c>
      <c r="J838" s="0" t="str">
        <f aca="false">IFERROR(__xludf.dummyfunction("""COMPUTED_VALUE"""),"")</f>
        <v/>
      </c>
      <c r="L838" s="0" t="str">
        <f aca="false">IFERROR(__xludf.dummyfunction("""COMPUTED_VALUE"""),"")</f>
        <v/>
      </c>
      <c r="N838" s="6" t="e">
        <f aca="false">SUM(L838-J838)</f>
        <v>#VALUE!</v>
      </c>
      <c r="P838" s="0" t="str">
        <f aca="false">IFERROR(__xludf.dummyfunction("""COMPUTED_VALUE"""),"")</f>
        <v/>
      </c>
      <c r="R838" s="0" t="str">
        <f aca="false">IFERROR(__xludf.dummyfunction("""COMPUTED_VALUE"""),"")</f>
        <v/>
      </c>
      <c r="T838" s="6" t="e">
        <f aca="false">SUM(R838-P838)</f>
        <v>#VALUE!</v>
      </c>
      <c r="V838" s="6" t="e">
        <f aca="false">SUM(N838-T838)</f>
        <v>#VALUE!</v>
      </c>
      <c r="X838" s="7"/>
    </row>
    <row r="839" customFormat="false" ht="13.8" hidden="false" customHeight="false" outlineLevel="0" collapsed="false">
      <c r="B839" s="0" t="str">
        <f aca="false">IFERROR(__xludf.dummyfunction("""COMPUTED_VALUE"""),"")</f>
        <v/>
      </c>
      <c r="D839" s="0" t="str">
        <f aca="false">IFERROR(__xludf.dummyfunction("""COMPUTED_VALUE"""),"")</f>
        <v/>
      </c>
      <c r="F839" s="0" t="str">
        <f aca="false">IFERROR(__xludf.dummyfunction("""COMPUTED_VALUE"""),"")</f>
        <v/>
      </c>
      <c r="H839" s="0" t="str">
        <f aca="false">IFERROR(__xludf.dummyfunction("""COMPUTED_VALUE"""),"")</f>
        <v/>
      </c>
      <c r="J839" s="0" t="str">
        <f aca="false">IFERROR(__xludf.dummyfunction("""COMPUTED_VALUE"""),"")</f>
        <v/>
      </c>
      <c r="L839" s="0" t="str">
        <f aca="false">IFERROR(__xludf.dummyfunction("""COMPUTED_VALUE"""),"")</f>
        <v/>
      </c>
      <c r="N839" s="6" t="e">
        <f aca="false">SUM(L839-J839)</f>
        <v>#VALUE!</v>
      </c>
      <c r="P839" s="0" t="str">
        <f aca="false">IFERROR(__xludf.dummyfunction("""COMPUTED_VALUE"""),"")</f>
        <v/>
      </c>
      <c r="R839" s="0" t="str">
        <f aca="false">IFERROR(__xludf.dummyfunction("""COMPUTED_VALUE"""),"")</f>
        <v/>
      </c>
      <c r="T839" s="6" t="e">
        <f aca="false">SUM(R839-P839)</f>
        <v>#VALUE!</v>
      </c>
      <c r="V839" s="6" t="e">
        <f aca="false">SUM(N839-T839)</f>
        <v>#VALUE!</v>
      </c>
      <c r="X839" s="7"/>
    </row>
    <row r="840" customFormat="false" ht="13.8" hidden="false" customHeight="false" outlineLevel="0" collapsed="false">
      <c r="B840" s="0" t="str">
        <f aca="false">IFERROR(__xludf.dummyfunction("""COMPUTED_VALUE"""),"")</f>
        <v/>
      </c>
      <c r="D840" s="0" t="str">
        <f aca="false">IFERROR(__xludf.dummyfunction("""COMPUTED_VALUE"""),"")</f>
        <v/>
      </c>
      <c r="F840" s="0" t="str">
        <f aca="false">IFERROR(__xludf.dummyfunction("""COMPUTED_VALUE"""),"")</f>
        <v/>
      </c>
      <c r="H840" s="0" t="str">
        <f aca="false">IFERROR(__xludf.dummyfunction("""COMPUTED_VALUE"""),"")</f>
        <v/>
      </c>
      <c r="J840" s="0" t="str">
        <f aca="false">IFERROR(__xludf.dummyfunction("""COMPUTED_VALUE"""),"")</f>
        <v/>
      </c>
      <c r="L840" s="0" t="str">
        <f aca="false">IFERROR(__xludf.dummyfunction("""COMPUTED_VALUE"""),"")</f>
        <v/>
      </c>
      <c r="N840" s="6" t="e">
        <f aca="false">SUM(L840-J840)</f>
        <v>#VALUE!</v>
      </c>
      <c r="P840" s="0" t="str">
        <f aca="false">IFERROR(__xludf.dummyfunction("""COMPUTED_VALUE"""),"")</f>
        <v/>
      </c>
      <c r="R840" s="0" t="str">
        <f aca="false">IFERROR(__xludf.dummyfunction("""COMPUTED_VALUE"""),"")</f>
        <v/>
      </c>
      <c r="T840" s="6" t="e">
        <f aca="false">SUM(R840-P840)</f>
        <v>#VALUE!</v>
      </c>
      <c r="V840" s="6" t="e">
        <f aca="false">SUM(N840-T840)</f>
        <v>#VALUE!</v>
      </c>
      <c r="X840" s="7"/>
    </row>
    <row r="841" customFormat="false" ht="13.8" hidden="false" customHeight="false" outlineLevel="0" collapsed="false">
      <c r="B841" s="0" t="str">
        <f aca="false">IFERROR(__xludf.dummyfunction("""COMPUTED_VALUE"""),"")</f>
        <v/>
      </c>
      <c r="D841" s="0" t="str">
        <f aca="false">IFERROR(__xludf.dummyfunction("""COMPUTED_VALUE"""),"")</f>
        <v/>
      </c>
      <c r="F841" s="0" t="str">
        <f aca="false">IFERROR(__xludf.dummyfunction("""COMPUTED_VALUE"""),"")</f>
        <v/>
      </c>
      <c r="H841" s="0" t="str">
        <f aca="false">IFERROR(__xludf.dummyfunction("""COMPUTED_VALUE"""),"")</f>
        <v/>
      </c>
      <c r="J841" s="0" t="str">
        <f aca="false">IFERROR(__xludf.dummyfunction("""COMPUTED_VALUE"""),"")</f>
        <v/>
      </c>
      <c r="L841" s="0" t="str">
        <f aca="false">IFERROR(__xludf.dummyfunction("""COMPUTED_VALUE"""),"")</f>
        <v/>
      </c>
      <c r="N841" s="6" t="e">
        <f aca="false">SUM(L841-J841)</f>
        <v>#VALUE!</v>
      </c>
      <c r="P841" s="0" t="str">
        <f aca="false">IFERROR(__xludf.dummyfunction("""COMPUTED_VALUE"""),"")</f>
        <v/>
      </c>
      <c r="R841" s="0" t="str">
        <f aca="false">IFERROR(__xludf.dummyfunction("""COMPUTED_VALUE"""),"")</f>
        <v/>
      </c>
      <c r="T841" s="6" t="e">
        <f aca="false">SUM(R841-P841)</f>
        <v>#VALUE!</v>
      </c>
      <c r="V841" s="6" t="e">
        <f aca="false">SUM(N841-T841)</f>
        <v>#VALUE!</v>
      </c>
      <c r="X841" s="7"/>
    </row>
    <row r="842" customFormat="false" ht="13.8" hidden="false" customHeight="false" outlineLevel="0" collapsed="false">
      <c r="B842" s="0" t="str">
        <f aca="false">IFERROR(__xludf.dummyfunction("""COMPUTED_VALUE"""),"")</f>
        <v/>
      </c>
      <c r="D842" s="0" t="str">
        <f aca="false">IFERROR(__xludf.dummyfunction("""COMPUTED_VALUE"""),"")</f>
        <v/>
      </c>
      <c r="F842" s="0" t="str">
        <f aca="false">IFERROR(__xludf.dummyfunction("""COMPUTED_VALUE"""),"")</f>
        <v/>
      </c>
      <c r="H842" s="0" t="str">
        <f aca="false">IFERROR(__xludf.dummyfunction("""COMPUTED_VALUE"""),"")</f>
        <v/>
      </c>
      <c r="J842" s="0" t="str">
        <f aca="false">IFERROR(__xludf.dummyfunction("""COMPUTED_VALUE"""),"")</f>
        <v/>
      </c>
      <c r="L842" s="0" t="str">
        <f aca="false">IFERROR(__xludf.dummyfunction("""COMPUTED_VALUE"""),"")</f>
        <v/>
      </c>
      <c r="N842" s="6" t="e">
        <f aca="false">SUM(L842-J842)</f>
        <v>#VALUE!</v>
      </c>
      <c r="P842" s="0" t="str">
        <f aca="false">IFERROR(__xludf.dummyfunction("""COMPUTED_VALUE"""),"")</f>
        <v/>
      </c>
      <c r="R842" s="0" t="str">
        <f aca="false">IFERROR(__xludf.dummyfunction("""COMPUTED_VALUE"""),"")</f>
        <v/>
      </c>
      <c r="T842" s="6" t="e">
        <f aca="false">SUM(R842-P842)</f>
        <v>#VALUE!</v>
      </c>
      <c r="V842" s="6" t="e">
        <f aca="false">SUM(N842-T842)</f>
        <v>#VALUE!</v>
      </c>
      <c r="X842" s="7"/>
    </row>
    <row r="843" customFormat="false" ht="13.8" hidden="false" customHeight="false" outlineLevel="0" collapsed="false">
      <c r="B843" s="0" t="str">
        <f aca="false">IFERROR(__xludf.dummyfunction("""COMPUTED_VALUE"""),"")</f>
        <v/>
      </c>
      <c r="D843" s="0" t="str">
        <f aca="false">IFERROR(__xludf.dummyfunction("""COMPUTED_VALUE"""),"")</f>
        <v/>
      </c>
      <c r="F843" s="0" t="str">
        <f aca="false">IFERROR(__xludf.dummyfunction("""COMPUTED_VALUE"""),"")</f>
        <v/>
      </c>
      <c r="H843" s="0" t="str">
        <f aca="false">IFERROR(__xludf.dummyfunction("""COMPUTED_VALUE"""),"")</f>
        <v/>
      </c>
      <c r="J843" s="0" t="str">
        <f aca="false">IFERROR(__xludf.dummyfunction("""COMPUTED_VALUE"""),"")</f>
        <v/>
      </c>
      <c r="L843" s="0" t="str">
        <f aca="false">IFERROR(__xludf.dummyfunction("""COMPUTED_VALUE"""),"")</f>
        <v/>
      </c>
      <c r="N843" s="6" t="e">
        <f aca="false">SUM(L843-J843)</f>
        <v>#VALUE!</v>
      </c>
      <c r="P843" s="0" t="str">
        <f aca="false">IFERROR(__xludf.dummyfunction("""COMPUTED_VALUE"""),"")</f>
        <v/>
      </c>
      <c r="R843" s="0" t="str">
        <f aca="false">IFERROR(__xludf.dummyfunction("""COMPUTED_VALUE"""),"")</f>
        <v/>
      </c>
      <c r="T843" s="6" t="e">
        <f aca="false">SUM(R843-P843)</f>
        <v>#VALUE!</v>
      </c>
      <c r="V843" s="6" t="e">
        <f aca="false">SUM(N843-T843)</f>
        <v>#VALUE!</v>
      </c>
      <c r="X843" s="7"/>
    </row>
    <row r="844" customFormat="false" ht="13.8" hidden="false" customHeight="false" outlineLevel="0" collapsed="false">
      <c r="B844" s="0" t="str">
        <f aca="false">IFERROR(__xludf.dummyfunction("""COMPUTED_VALUE"""),"")</f>
        <v/>
      </c>
      <c r="D844" s="0" t="str">
        <f aca="false">IFERROR(__xludf.dummyfunction("""COMPUTED_VALUE"""),"")</f>
        <v/>
      </c>
      <c r="F844" s="0" t="str">
        <f aca="false">IFERROR(__xludf.dummyfunction("""COMPUTED_VALUE"""),"")</f>
        <v/>
      </c>
      <c r="H844" s="0" t="str">
        <f aca="false">IFERROR(__xludf.dummyfunction("""COMPUTED_VALUE"""),"")</f>
        <v/>
      </c>
      <c r="J844" s="0" t="str">
        <f aca="false">IFERROR(__xludf.dummyfunction("""COMPUTED_VALUE"""),"")</f>
        <v/>
      </c>
      <c r="L844" s="0" t="str">
        <f aca="false">IFERROR(__xludf.dummyfunction("""COMPUTED_VALUE"""),"")</f>
        <v/>
      </c>
      <c r="N844" s="6" t="e">
        <f aca="false">SUM(L844-J844)</f>
        <v>#VALUE!</v>
      </c>
      <c r="P844" s="0" t="str">
        <f aca="false">IFERROR(__xludf.dummyfunction("""COMPUTED_VALUE"""),"")</f>
        <v/>
      </c>
      <c r="R844" s="0" t="str">
        <f aca="false">IFERROR(__xludf.dummyfunction("""COMPUTED_VALUE"""),"")</f>
        <v/>
      </c>
      <c r="T844" s="6" t="e">
        <f aca="false">SUM(R844-P844)</f>
        <v>#VALUE!</v>
      </c>
      <c r="V844" s="6" t="e">
        <f aca="false">SUM(N844-T844)</f>
        <v>#VALUE!</v>
      </c>
      <c r="X844" s="7"/>
    </row>
    <row r="845" customFormat="false" ht="13.8" hidden="false" customHeight="false" outlineLevel="0" collapsed="false">
      <c r="B845" s="0" t="str">
        <f aca="false">IFERROR(__xludf.dummyfunction("""COMPUTED_VALUE"""),"")</f>
        <v/>
      </c>
      <c r="D845" s="0" t="str">
        <f aca="false">IFERROR(__xludf.dummyfunction("""COMPUTED_VALUE"""),"")</f>
        <v/>
      </c>
      <c r="F845" s="0" t="str">
        <f aca="false">IFERROR(__xludf.dummyfunction("""COMPUTED_VALUE"""),"")</f>
        <v/>
      </c>
      <c r="H845" s="0" t="str">
        <f aca="false">IFERROR(__xludf.dummyfunction("""COMPUTED_VALUE"""),"")</f>
        <v/>
      </c>
      <c r="J845" s="0" t="str">
        <f aca="false">IFERROR(__xludf.dummyfunction("""COMPUTED_VALUE"""),"")</f>
        <v/>
      </c>
      <c r="L845" s="0" t="str">
        <f aca="false">IFERROR(__xludf.dummyfunction("""COMPUTED_VALUE"""),"")</f>
        <v/>
      </c>
      <c r="N845" s="6" t="e">
        <f aca="false">SUM(L845-J845)</f>
        <v>#VALUE!</v>
      </c>
      <c r="P845" s="0" t="str">
        <f aca="false">IFERROR(__xludf.dummyfunction("""COMPUTED_VALUE"""),"")</f>
        <v/>
      </c>
      <c r="R845" s="0" t="str">
        <f aca="false">IFERROR(__xludf.dummyfunction("""COMPUTED_VALUE"""),"")</f>
        <v/>
      </c>
      <c r="T845" s="6" t="e">
        <f aca="false">SUM(R845-P845)</f>
        <v>#VALUE!</v>
      </c>
      <c r="V845" s="6" t="e">
        <f aca="false">SUM(N845-T845)</f>
        <v>#VALUE!</v>
      </c>
      <c r="X845" s="7"/>
    </row>
    <row r="846" customFormat="false" ht="13.8" hidden="false" customHeight="false" outlineLevel="0" collapsed="false">
      <c r="B846" s="0" t="str">
        <f aca="false">IFERROR(__xludf.dummyfunction("""COMPUTED_VALUE"""),"")</f>
        <v/>
      </c>
      <c r="D846" s="0" t="str">
        <f aca="false">IFERROR(__xludf.dummyfunction("""COMPUTED_VALUE"""),"")</f>
        <v/>
      </c>
      <c r="F846" s="0" t="str">
        <f aca="false">IFERROR(__xludf.dummyfunction("""COMPUTED_VALUE"""),"")</f>
        <v/>
      </c>
      <c r="H846" s="0" t="str">
        <f aca="false">IFERROR(__xludf.dummyfunction("""COMPUTED_VALUE"""),"")</f>
        <v/>
      </c>
      <c r="J846" s="0" t="str">
        <f aca="false">IFERROR(__xludf.dummyfunction("""COMPUTED_VALUE"""),"")</f>
        <v/>
      </c>
      <c r="L846" s="0" t="str">
        <f aca="false">IFERROR(__xludf.dummyfunction("""COMPUTED_VALUE"""),"")</f>
        <v/>
      </c>
      <c r="N846" s="6" t="e">
        <f aca="false">SUM(L846-J846)</f>
        <v>#VALUE!</v>
      </c>
      <c r="P846" s="0" t="str">
        <f aca="false">IFERROR(__xludf.dummyfunction("""COMPUTED_VALUE"""),"")</f>
        <v/>
      </c>
      <c r="R846" s="0" t="str">
        <f aca="false">IFERROR(__xludf.dummyfunction("""COMPUTED_VALUE"""),"")</f>
        <v/>
      </c>
      <c r="T846" s="6" t="e">
        <f aca="false">SUM(R846-P846)</f>
        <v>#VALUE!</v>
      </c>
      <c r="V846" s="6" t="e">
        <f aca="false">SUM(N846-T846)</f>
        <v>#VALUE!</v>
      </c>
      <c r="X846" s="7"/>
    </row>
    <row r="847" customFormat="false" ht="13.8" hidden="false" customHeight="false" outlineLevel="0" collapsed="false">
      <c r="B847" s="0" t="str">
        <f aca="false">IFERROR(__xludf.dummyfunction("""COMPUTED_VALUE"""),"")</f>
        <v/>
      </c>
      <c r="D847" s="0" t="str">
        <f aca="false">IFERROR(__xludf.dummyfunction("""COMPUTED_VALUE"""),"")</f>
        <v/>
      </c>
      <c r="F847" s="0" t="str">
        <f aca="false">IFERROR(__xludf.dummyfunction("""COMPUTED_VALUE"""),"")</f>
        <v/>
      </c>
      <c r="H847" s="0" t="str">
        <f aca="false">IFERROR(__xludf.dummyfunction("""COMPUTED_VALUE"""),"")</f>
        <v/>
      </c>
      <c r="J847" s="0" t="str">
        <f aca="false">IFERROR(__xludf.dummyfunction("""COMPUTED_VALUE"""),"")</f>
        <v/>
      </c>
      <c r="L847" s="0" t="str">
        <f aca="false">IFERROR(__xludf.dummyfunction("""COMPUTED_VALUE"""),"")</f>
        <v/>
      </c>
      <c r="N847" s="6" t="e">
        <f aca="false">SUM(L847-J847)</f>
        <v>#VALUE!</v>
      </c>
      <c r="P847" s="0" t="str">
        <f aca="false">IFERROR(__xludf.dummyfunction("""COMPUTED_VALUE"""),"")</f>
        <v/>
      </c>
      <c r="R847" s="0" t="str">
        <f aca="false">IFERROR(__xludf.dummyfunction("""COMPUTED_VALUE"""),"")</f>
        <v/>
      </c>
      <c r="T847" s="6" t="e">
        <f aca="false">SUM(R847-P847)</f>
        <v>#VALUE!</v>
      </c>
      <c r="V847" s="6" t="e">
        <f aca="false">SUM(N847-T847)</f>
        <v>#VALUE!</v>
      </c>
      <c r="X847" s="7"/>
    </row>
    <row r="848" customFormat="false" ht="13.8" hidden="false" customHeight="false" outlineLevel="0" collapsed="false">
      <c r="B848" s="0" t="str">
        <f aca="false">IFERROR(__xludf.dummyfunction("""COMPUTED_VALUE"""),"")</f>
        <v/>
      </c>
      <c r="D848" s="0" t="str">
        <f aca="false">IFERROR(__xludf.dummyfunction("""COMPUTED_VALUE"""),"")</f>
        <v/>
      </c>
      <c r="F848" s="0" t="str">
        <f aca="false">IFERROR(__xludf.dummyfunction("""COMPUTED_VALUE"""),"")</f>
        <v/>
      </c>
      <c r="H848" s="0" t="str">
        <f aca="false">IFERROR(__xludf.dummyfunction("""COMPUTED_VALUE"""),"")</f>
        <v/>
      </c>
      <c r="J848" s="0" t="str">
        <f aca="false">IFERROR(__xludf.dummyfunction("""COMPUTED_VALUE"""),"")</f>
        <v/>
      </c>
      <c r="L848" s="0" t="str">
        <f aca="false">IFERROR(__xludf.dummyfunction("""COMPUTED_VALUE"""),"")</f>
        <v/>
      </c>
      <c r="N848" s="6" t="e">
        <f aca="false">SUM(L848-J848)</f>
        <v>#VALUE!</v>
      </c>
      <c r="P848" s="0" t="str">
        <f aca="false">IFERROR(__xludf.dummyfunction("""COMPUTED_VALUE"""),"")</f>
        <v/>
      </c>
      <c r="R848" s="0" t="str">
        <f aca="false">IFERROR(__xludf.dummyfunction("""COMPUTED_VALUE"""),"")</f>
        <v/>
      </c>
      <c r="T848" s="6" t="e">
        <f aca="false">SUM(R848-P848)</f>
        <v>#VALUE!</v>
      </c>
      <c r="V848" s="6" t="e">
        <f aca="false">SUM(N848-T848)</f>
        <v>#VALUE!</v>
      </c>
      <c r="X848" s="7"/>
    </row>
    <row r="849" customFormat="false" ht="13.8" hidden="false" customHeight="false" outlineLevel="0" collapsed="false">
      <c r="B849" s="0" t="str">
        <f aca="false">IFERROR(__xludf.dummyfunction("""COMPUTED_VALUE"""),"")</f>
        <v/>
      </c>
      <c r="D849" s="0" t="str">
        <f aca="false">IFERROR(__xludf.dummyfunction("""COMPUTED_VALUE"""),"")</f>
        <v/>
      </c>
      <c r="F849" s="0" t="str">
        <f aca="false">IFERROR(__xludf.dummyfunction("""COMPUTED_VALUE"""),"")</f>
        <v/>
      </c>
      <c r="H849" s="0" t="str">
        <f aca="false">IFERROR(__xludf.dummyfunction("""COMPUTED_VALUE"""),"")</f>
        <v/>
      </c>
      <c r="J849" s="0" t="str">
        <f aca="false">IFERROR(__xludf.dummyfunction("""COMPUTED_VALUE"""),"")</f>
        <v/>
      </c>
      <c r="L849" s="0" t="str">
        <f aca="false">IFERROR(__xludf.dummyfunction("""COMPUTED_VALUE"""),"")</f>
        <v/>
      </c>
      <c r="N849" s="6" t="e">
        <f aca="false">SUM(L849-J849)</f>
        <v>#VALUE!</v>
      </c>
      <c r="P849" s="0" t="str">
        <f aca="false">IFERROR(__xludf.dummyfunction("""COMPUTED_VALUE"""),"")</f>
        <v/>
      </c>
      <c r="R849" s="0" t="str">
        <f aca="false">IFERROR(__xludf.dummyfunction("""COMPUTED_VALUE"""),"")</f>
        <v/>
      </c>
      <c r="T849" s="6" t="e">
        <f aca="false">SUM(R849-P849)</f>
        <v>#VALUE!</v>
      </c>
      <c r="V849" s="6" t="e">
        <f aca="false">SUM(N849-T849)</f>
        <v>#VALUE!</v>
      </c>
      <c r="X849" s="7"/>
    </row>
    <row r="850" customFormat="false" ht="13.8" hidden="false" customHeight="false" outlineLevel="0" collapsed="false">
      <c r="B850" s="0" t="str">
        <f aca="false">IFERROR(__xludf.dummyfunction("""COMPUTED_VALUE"""),"")</f>
        <v/>
      </c>
      <c r="D850" s="0" t="str">
        <f aca="false">IFERROR(__xludf.dummyfunction("""COMPUTED_VALUE"""),"")</f>
        <v/>
      </c>
      <c r="F850" s="0" t="str">
        <f aca="false">IFERROR(__xludf.dummyfunction("""COMPUTED_VALUE"""),"")</f>
        <v/>
      </c>
      <c r="H850" s="0" t="str">
        <f aca="false">IFERROR(__xludf.dummyfunction("""COMPUTED_VALUE"""),"")</f>
        <v/>
      </c>
      <c r="J850" s="0" t="str">
        <f aca="false">IFERROR(__xludf.dummyfunction("""COMPUTED_VALUE"""),"")</f>
        <v/>
      </c>
      <c r="L850" s="0" t="str">
        <f aca="false">IFERROR(__xludf.dummyfunction("""COMPUTED_VALUE"""),"")</f>
        <v/>
      </c>
      <c r="N850" s="6" t="e">
        <f aca="false">SUM(L850-J850)</f>
        <v>#VALUE!</v>
      </c>
      <c r="P850" s="0" t="str">
        <f aca="false">IFERROR(__xludf.dummyfunction("""COMPUTED_VALUE"""),"")</f>
        <v/>
      </c>
      <c r="R850" s="0" t="str">
        <f aca="false">IFERROR(__xludf.dummyfunction("""COMPUTED_VALUE"""),"")</f>
        <v/>
      </c>
      <c r="T850" s="6" t="e">
        <f aca="false">SUM(R850-P850)</f>
        <v>#VALUE!</v>
      </c>
      <c r="V850" s="6" t="e">
        <f aca="false">SUM(N850-T850)</f>
        <v>#VALUE!</v>
      </c>
      <c r="X850" s="7"/>
    </row>
    <row r="851" customFormat="false" ht="13.8" hidden="false" customHeight="false" outlineLevel="0" collapsed="false">
      <c r="B851" s="0" t="str">
        <f aca="false">IFERROR(__xludf.dummyfunction("""COMPUTED_VALUE"""),"")</f>
        <v/>
      </c>
      <c r="D851" s="0" t="str">
        <f aca="false">IFERROR(__xludf.dummyfunction("""COMPUTED_VALUE"""),"")</f>
        <v/>
      </c>
      <c r="F851" s="0" t="str">
        <f aca="false">IFERROR(__xludf.dummyfunction("""COMPUTED_VALUE"""),"")</f>
        <v/>
      </c>
      <c r="H851" s="0" t="str">
        <f aca="false">IFERROR(__xludf.dummyfunction("""COMPUTED_VALUE"""),"")</f>
        <v/>
      </c>
      <c r="J851" s="0" t="str">
        <f aca="false">IFERROR(__xludf.dummyfunction("""COMPUTED_VALUE"""),"")</f>
        <v/>
      </c>
      <c r="L851" s="0" t="str">
        <f aca="false">IFERROR(__xludf.dummyfunction("""COMPUTED_VALUE"""),"")</f>
        <v/>
      </c>
      <c r="N851" s="6" t="e">
        <f aca="false">SUM(L851-J851)</f>
        <v>#VALUE!</v>
      </c>
      <c r="P851" s="0" t="str">
        <f aca="false">IFERROR(__xludf.dummyfunction("""COMPUTED_VALUE"""),"")</f>
        <v/>
      </c>
      <c r="R851" s="0" t="str">
        <f aca="false">IFERROR(__xludf.dummyfunction("""COMPUTED_VALUE"""),"")</f>
        <v/>
      </c>
      <c r="T851" s="6" t="e">
        <f aca="false">SUM(R851-P851)</f>
        <v>#VALUE!</v>
      </c>
      <c r="V851" s="6" t="e">
        <f aca="false">SUM(N851-T851)</f>
        <v>#VALUE!</v>
      </c>
      <c r="X851" s="7"/>
    </row>
    <row r="852" customFormat="false" ht="13.8" hidden="false" customHeight="false" outlineLevel="0" collapsed="false">
      <c r="B852" s="0" t="str">
        <f aca="false">IFERROR(__xludf.dummyfunction("""COMPUTED_VALUE"""),"")</f>
        <v/>
      </c>
      <c r="D852" s="0" t="str">
        <f aca="false">IFERROR(__xludf.dummyfunction("""COMPUTED_VALUE"""),"")</f>
        <v/>
      </c>
      <c r="F852" s="0" t="str">
        <f aca="false">IFERROR(__xludf.dummyfunction("""COMPUTED_VALUE"""),"")</f>
        <v/>
      </c>
      <c r="H852" s="0" t="str">
        <f aca="false">IFERROR(__xludf.dummyfunction("""COMPUTED_VALUE"""),"")</f>
        <v/>
      </c>
      <c r="J852" s="0" t="str">
        <f aca="false">IFERROR(__xludf.dummyfunction("""COMPUTED_VALUE"""),"")</f>
        <v/>
      </c>
      <c r="L852" s="0" t="str">
        <f aca="false">IFERROR(__xludf.dummyfunction("""COMPUTED_VALUE"""),"")</f>
        <v/>
      </c>
      <c r="N852" s="6" t="e">
        <f aca="false">SUM(L852-J852)</f>
        <v>#VALUE!</v>
      </c>
      <c r="P852" s="0" t="str">
        <f aca="false">IFERROR(__xludf.dummyfunction("""COMPUTED_VALUE"""),"")</f>
        <v/>
      </c>
      <c r="R852" s="0" t="str">
        <f aca="false">IFERROR(__xludf.dummyfunction("""COMPUTED_VALUE"""),"")</f>
        <v/>
      </c>
      <c r="T852" s="6" t="e">
        <f aca="false">SUM(R852-P852)</f>
        <v>#VALUE!</v>
      </c>
      <c r="V852" s="6" t="e">
        <f aca="false">SUM(N852-T852)</f>
        <v>#VALUE!</v>
      </c>
      <c r="X852" s="7"/>
    </row>
    <row r="853" customFormat="false" ht="13.8" hidden="false" customHeight="false" outlineLevel="0" collapsed="false">
      <c r="B853" s="0" t="str">
        <f aca="false">IFERROR(__xludf.dummyfunction("""COMPUTED_VALUE"""),"")</f>
        <v/>
      </c>
      <c r="D853" s="0" t="str">
        <f aca="false">IFERROR(__xludf.dummyfunction("""COMPUTED_VALUE"""),"")</f>
        <v/>
      </c>
      <c r="F853" s="0" t="str">
        <f aca="false">IFERROR(__xludf.dummyfunction("""COMPUTED_VALUE"""),"")</f>
        <v/>
      </c>
      <c r="H853" s="0" t="str">
        <f aca="false">IFERROR(__xludf.dummyfunction("""COMPUTED_VALUE"""),"")</f>
        <v/>
      </c>
      <c r="J853" s="0" t="str">
        <f aca="false">IFERROR(__xludf.dummyfunction("""COMPUTED_VALUE"""),"")</f>
        <v/>
      </c>
      <c r="L853" s="0" t="str">
        <f aca="false">IFERROR(__xludf.dummyfunction("""COMPUTED_VALUE"""),"")</f>
        <v/>
      </c>
      <c r="N853" s="6" t="e">
        <f aca="false">SUM(L853-J853)</f>
        <v>#VALUE!</v>
      </c>
      <c r="P853" s="0" t="str">
        <f aca="false">IFERROR(__xludf.dummyfunction("""COMPUTED_VALUE"""),"")</f>
        <v/>
      </c>
      <c r="R853" s="0" t="str">
        <f aca="false">IFERROR(__xludf.dummyfunction("""COMPUTED_VALUE"""),"")</f>
        <v/>
      </c>
      <c r="T853" s="6" t="e">
        <f aca="false">SUM(R853-P853)</f>
        <v>#VALUE!</v>
      </c>
      <c r="V853" s="6" t="e">
        <f aca="false">SUM(N853-T853)</f>
        <v>#VALUE!</v>
      </c>
      <c r="X853" s="7"/>
    </row>
    <row r="854" customFormat="false" ht="13.8" hidden="false" customHeight="false" outlineLevel="0" collapsed="false">
      <c r="B854" s="0" t="str">
        <f aca="false">IFERROR(__xludf.dummyfunction("""COMPUTED_VALUE"""),"")</f>
        <v/>
      </c>
      <c r="D854" s="0" t="str">
        <f aca="false">IFERROR(__xludf.dummyfunction("""COMPUTED_VALUE"""),"")</f>
        <v/>
      </c>
      <c r="F854" s="0" t="str">
        <f aca="false">IFERROR(__xludf.dummyfunction("""COMPUTED_VALUE"""),"")</f>
        <v/>
      </c>
      <c r="H854" s="0" t="str">
        <f aca="false">IFERROR(__xludf.dummyfunction("""COMPUTED_VALUE"""),"")</f>
        <v/>
      </c>
      <c r="J854" s="0" t="str">
        <f aca="false">IFERROR(__xludf.dummyfunction("""COMPUTED_VALUE"""),"")</f>
        <v/>
      </c>
      <c r="L854" s="0" t="str">
        <f aca="false">IFERROR(__xludf.dummyfunction("""COMPUTED_VALUE"""),"")</f>
        <v/>
      </c>
      <c r="N854" s="6" t="e">
        <f aca="false">SUM(L854-J854)</f>
        <v>#VALUE!</v>
      </c>
      <c r="P854" s="0" t="str">
        <f aca="false">IFERROR(__xludf.dummyfunction("""COMPUTED_VALUE"""),"")</f>
        <v/>
      </c>
      <c r="R854" s="0" t="str">
        <f aca="false">IFERROR(__xludf.dummyfunction("""COMPUTED_VALUE"""),"")</f>
        <v/>
      </c>
      <c r="T854" s="6" t="e">
        <f aca="false">SUM(R854-P854)</f>
        <v>#VALUE!</v>
      </c>
      <c r="V854" s="6" t="e">
        <f aca="false">SUM(N854-T854)</f>
        <v>#VALUE!</v>
      </c>
      <c r="X854" s="7"/>
    </row>
    <row r="855" customFormat="false" ht="13.8" hidden="false" customHeight="false" outlineLevel="0" collapsed="false">
      <c r="B855" s="0" t="str">
        <f aca="false">IFERROR(__xludf.dummyfunction("""COMPUTED_VALUE"""),"")</f>
        <v/>
      </c>
      <c r="D855" s="0" t="str">
        <f aca="false">IFERROR(__xludf.dummyfunction("""COMPUTED_VALUE"""),"")</f>
        <v/>
      </c>
      <c r="F855" s="0" t="str">
        <f aca="false">IFERROR(__xludf.dummyfunction("""COMPUTED_VALUE"""),"")</f>
        <v/>
      </c>
      <c r="H855" s="0" t="str">
        <f aca="false">IFERROR(__xludf.dummyfunction("""COMPUTED_VALUE"""),"")</f>
        <v/>
      </c>
      <c r="J855" s="0" t="str">
        <f aca="false">IFERROR(__xludf.dummyfunction("""COMPUTED_VALUE"""),"")</f>
        <v/>
      </c>
      <c r="L855" s="0" t="str">
        <f aca="false">IFERROR(__xludf.dummyfunction("""COMPUTED_VALUE"""),"")</f>
        <v/>
      </c>
      <c r="N855" s="6" t="e">
        <f aca="false">SUM(L855-J855)</f>
        <v>#VALUE!</v>
      </c>
      <c r="P855" s="0" t="str">
        <f aca="false">IFERROR(__xludf.dummyfunction("""COMPUTED_VALUE"""),"")</f>
        <v/>
      </c>
      <c r="R855" s="0" t="str">
        <f aca="false">IFERROR(__xludf.dummyfunction("""COMPUTED_VALUE"""),"")</f>
        <v/>
      </c>
      <c r="T855" s="6" t="e">
        <f aca="false">SUM(R855-P855)</f>
        <v>#VALUE!</v>
      </c>
      <c r="V855" s="6" t="e">
        <f aca="false">SUM(N855-T855)</f>
        <v>#VALUE!</v>
      </c>
      <c r="X855" s="7"/>
    </row>
    <row r="856" customFormat="false" ht="13.8" hidden="false" customHeight="false" outlineLevel="0" collapsed="false">
      <c r="B856" s="0" t="str">
        <f aca="false">IFERROR(__xludf.dummyfunction("""COMPUTED_VALUE"""),"")</f>
        <v/>
      </c>
      <c r="D856" s="0" t="str">
        <f aca="false">IFERROR(__xludf.dummyfunction("""COMPUTED_VALUE"""),"")</f>
        <v/>
      </c>
      <c r="F856" s="0" t="str">
        <f aca="false">IFERROR(__xludf.dummyfunction("""COMPUTED_VALUE"""),"")</f>
        <v/>
      </c>
      <c r="H856" s="0" t="str">
        <f aca="false">IFERROR(__xludf.dummyfunction("""COMPUTED_VALUE"""),"")</f>
        <v/>
      </c>
      <c r="J856" s="0" t="str">
        <f aca="false">IFERROR(__xludf.dummyfunction("""COMPUTED_VALUE"""),"")</f>
        <v/>
      </c>
      <c r="L856" s="0" t="str">
        <f aca="false">IFERROR(__xludf.dummyfunction("""COMPUTED_VALUE"""),"")</f>
        <v/>
      </c>
      <c r="N856" s="6" t="e">
        <f aca="false">SUM(L856-J856)</f>
        <v>#VALUE!</v>
      </c>
      <c r="P856" s="0" t="str">
        <f aca="false">IFERROR(__xludf.dummyfunction("""COMPUTED_VALUE"""),"")</f>
        <v/>
      </c>
      <c r="R856" s="0" t="str">
        <f aca="false">IFERROR(__xludf.dummyfunction("""COMPUTED_VALUE"""),"")</f>
        <v/>
      </c>
      <c r="T856" s="6" t="e">
        <f aca="false">SUM(R856-P856)</f>
        <v>#VALUE!</v>
      </c>
      <c r="V856" s="6" t="e">
        <f aca="false">SUM(N856-T856)</f>
        <v>#VALUE!</v>
      </c>
      <c r="X856" s="7"/>
    </row>
    <row r="857" customFormat="false" ht="13.8" hidden="false" customHeight="false" outlineLevel="0" collapsed="false">
      <c r="B857" s="0" t="str">
        <f aca="false">IFERROR(__xludf.dummyfunction("""COMPUTED_VALUE"""),"")</f>
        <v/>
      </c>
      <c r="D857" s="0" t="str">
        <f aca="false">IFERROR(__xludf.dummyfunction("""COMPUTED_VALUE"""),"")</f>
        <v/>
      </c>
      <c r="F857" s="0" t="str">
        <f aca="false">IFERROR(__xludf.dummyfunction("""COMPUTED_VALUE"""),"")</f>
        <v/>
      </c>
      <c r="H857" s="0" t="str">
        <f aca="false">IFERROR(__xludf.dummyfunction("""COMPUTED_VALUE"""),"")</f>
        <v/>
      </c>
      <c r="J857" s="0" t="str">
        <f aca="false">IFERROR(__xludf.dummyfunction("""COMPUTED_VALUE"""),"")</f>
        <v/>
      </c>
      <c r="L857" s="0" t="str">
        <f aca="false">IFERROR(__xludf.dummyfunction("""COMPUTED_VALUE"""),"")</f>
        <v/>
      </c>
      <c r="N857" s="6" t="e">
        <f aca="false">SUM(L857-J857)</f>
        <v>#VALUE!</v>
      </c>
      <c r="P857" s="0" t="str">
        <f aca="false">IFERROR(__xludf.dummyfunction("""COMPUTED_VALUE"""),"")</f>
        <v/>
      </c>
      <c r="R857" s="0" t="str">
        <f aca="false">IFERROR(__xludf.dummyfunction("""COMPUTED_VALUE"""),"")</f>
        <v/>
      </c>
      <c r="T857" s="6" t="e">
        <f aca="false">SUM(R857-P857)</f>
        <v>#VALUE!</v>
      </c>
      <c r="V857" s="6" t="e">
        <f aca="false">SUM(N857-T857)</f>
        <v>#VALUE!</v>
      </c>
      <c r="X857" s="7"/>
    </row>
    <row r="858" customFormat="false" ht="13.8" hidden="false" customHeight="false" outlineLevel="0" collapsed="false">
      <c r="B858" s="0" t="str">
        <f aca="false">IFERROR(__xludf.dummyfunction("""COMPUTED_VALUE"""),"")</f>
        <v/>
      </c>
      <c r="D858" s="0" t="str">
        <f aca="false">IFERROR(__xludf.dummyfunction("""COMPUTED_VALUE"""),"")</f>
        <v/>
      </c>
      <c r="F858" s="0" t="str">
        <f aca="false">IFERROR(__xludf.dummyfunction("""COMPUTED_VALUE"""),"")</f>
        <v/>
      </c>
      <c r="H858" s="0" t="str">
        <f aca="false">IFERROR(__xludf.dummyfunction("""COMPUTED_VALUE"""),"")</f>
        <v/>
      </c>
      <c r="J858" s="0" t="str">
        <f aca="false">IFERROR(__xludf.dummyfunction("""COMPUTED_VALUE"""),"")</f>
        <v/>
      </c>
      <c r="L858" s="0" t="str">
        <f aca="false">IFERROR(__xludf.dummyfunction("""COMPUTED_VALUE"""),"")</f>
        <v/>
      </c>
      <c r="N858" s="6" t="e">
        <f aca="false">SUM(L858-J858)</f>
        <v>#VALUE!</v>
      </c>
      <c r="P858" s="0" t="str">
        <f aca="false">IFERROR(__xludf.dummyfunction("""COMPUTED_VALUE"""),"")</f>
        <v/>
      </c>
      <c r="R858" s="0" t="str">
        <f aca="false">IFERROR(__xludf.dummyfunction("""COMPUTED_VALUE"""),"")</f>
        <v/>
      </c>
      <c r="T858" s="6" t="e">
        <f aca="false">SUM(R858-P858)</f>
        <v>#VALUE!</v>
      </c>
      <c r="V858" s="6" t="e">
        <f aca="false">SUM(N858-T858)</f>
        <v>#VALUE!</v>
      </c>
      <c r="X858" s="7"/>
    </row>
    <row r="859" customFormat="false" ht="13.8" hidden="false" customHeight="false" outlineLevel="0" collapsed="false">
      <c r="B859" s="0" t="str">
        <f aca="false">IFERROR(__xludf.dummyfunction("""COMPUTED_VALUE"""),"")</f>
        <v/>
      </c>
      <c r="D859" s="0" t="str">
        <f aca="false">IFERROR(__xludf.dummyfunction("""COMPUTED_VALUE"""),"")</f>
        <v/>
      </c>
      <c r="F859" s="0" t="str">
        <f aca="false">IFERROR(__xludf.dummyfunction("""COMPUTED_VALUE"""),"")</f>
        <v/>
      </c>
      <c r="H859" s="0" t="str">
        <f aca="false">IFERROR(__xludf.dummyfunction("""COMPUTED_VALUE"""),"")</f>
        <v/>
      </c>
      <c r="J859" s="0" t="str">
        <f aca="false">IFERROR(__xludf.dummyfunction("""COMPUTED_VALUE"""),"")</f>
        <v/>
      </c>
      <c r="L859" s="0" t="str">
        <f aca="false">IFERROR(__xludf.dummyfunction("""COMPUTED_VALUE"""),"")</f>
        <v/>
      </c>
      <c r="N859" s="6" t="e">
        <f aca="false">SUM(L859-J859)</f>
        <v>#VALUE!</v>
      </c>
      <c r="P859" s="0" t="str">
        <f aca="false">IFERROR(__xludf.dummyfunction("""COMPUTED_VALUE"""),"")</f>
        <v/>
      </c>
      <c r="R859" s="0" t="str">
        <f aca="false">IFERROR(__xludf.dummyfunction("""COMPUTED_VALUE"""),"")</f>
        <v/>
      </c>
      <c r="T859" s="6" t="e">
        <f aca="false">SUM(R859-P859)</f>
        <v>#VALUE!</v>
      </c>
      <c r="V859" s="6" t="e">
        <f aca="false">SUM(N859-T859)</f>
        <v>#VALUE!</v>
      </c>
      <c r="X859" s="7"/>
    </row>
    <row r="860" customFormat="false" ht="13.8" hidden="false" customHeight="false" outlineLevel="0" collapsed="false">
      <c r="B860" s="0" t="str">
        <f aca="false">IFERROR(__xludf.dummyfunction("""COMPUTED_VALUE"""),"")</f>
        <v/>
      </c>
      <c r="D860" s="0" t="str">
        <f aca="false">IFERROR(__xludf.dummyfunction("""COMPUTED_VALUE"""),"")</f>
        <v/>
      </c>
      <c r="F860" s="0" t="str">
        <f aca="false">IFERROR(__xludf.dummyfunction("""COMPUTED_VALUE"""),"")</f>
        <v/>
      </c>
      <c r="H860" s="0" t="str">
        <f aca="false">IFERROR(__xludf.dummyfunction("""COMPUTED_VALUE"""),"")</f>
        <v/>
      </c>
      <c r="J860" s="0" t="str">
        <f aca="false">IFERROR(__xludf.dummyfunction("""COMPUTED_VALUE"""),"")</f>
        <v/>
      </c>
      <c r="L860" s="0" t="str">
        <f aca="false">IFERROR(__xludf.dummyfunction("""COMPUTED_VALUE"""),"")</f>
        <v/>
      </c>
      <c r="N860" s="6" t="e">
        <f aca="false">SUM(L860-J860)</f>
        <v>#VALUE!</v>
      </c>
      <c r="P860" s="0" t="str">
        <f aca="false">IFERROR(__xludf.dummyfunction("""COMPUTED_VALUE"""),"")</f>
        <v/>
      </c>
      <c r="R860" s="0" t="str">
        <f aca="false">IFERROR(__xludf.dummyfunction("""COMPUTED_VALUE"""),"")</f>
        <v/>
      </c>
      <c r="T860" s="6" t="e">
        <f aca="false">SUM(R860-P860)</f>
        <v>#VALUE!</v>
      </c>
      <c r="V860" s="6" t="e">
        <f aca="false">SUM(N860-T860)</f>
        <v>#VALUE!</v>
      </c>
      <c r="X860" s="7"/>
    </row>
    <row r="861" customFormat="false" ht="13.8" hidden="false" customHeight="false" outlineLevel="0" collapsed="false">
      <c r="B861" s="0" t="str">
        <f aca="false">IFERROR(__xludf.dummyfunction("""COMPUTED_VALUE"""),"")</f>
        <v/>
      </c>
      <c r="D861" s="0" t="str">
        <f aca="false">IFERROR(__xludf.dummyfunction("""COMPUTED_VALUE"""),"")</f>
        <v/>
      </c>
      <c r="F861" s="0" t="str">
        <f aca="false">IFERROR(__xludf.dummyfunction("""COMPUTED_VALUE"""),"")</f>
        <v/>
      </c>
      <c r="H861" s="0" t="str">
        <f aca="false">IFERROR(__xludf.dummyfunction("""COMPUTED_VALUE"""),"")</f>
        <v/>
      </c>
      <c r="J861" s="0" t="str">
        <f aca="false">IFERROR(__xludf.dummyfunction("""COMPUTED_VALUE"""),"")</f>
        <v/>
      </c>
      <c r="L861" s="0" t="str">
        <f aca="false">IFERROR(__xludf.dummyfunction("""COMPUTED_VALUE"""),"")</f>
        <v/>
      </c>
      <c r="N861" s="6" t="e">
        <f aca="false">SUM(L861-J861)</f>
        <v>#VALUE!</v>
      </c>
      <c r="P861" s="0" t="str">
        <f aca="false">IFERROR(__xludf.dummyfunction("""COMPUTED_VALUE"""),"")</f>
        <v/>
      </c>
      <c r="R861" s="0" t="str">
        <f aca="false">IFERROR(__xludf.dummyfunction("""COMPUTED_VALUE"""),"")</f>
        <v/>
      </c>
      <c r="T861" s="6" t="e">
        <f aca="false">SUM(R861-P861)</f>
        <v>#VALUE!</v>
      </c>
      <c r="V861" s="6" t="e">
        <f aca="false">SUM(N861-T861)</f>
        <v>#VALUE!</v>
      </c>
      <c r="X861" s="7"/>
    </row>
    <row r="862" customFormat="false" ht="13.8" hidden="false" customHeight="false" outlineLevel="0" collapsed="false">
      <c r="B862" s="0" t="str">
        <f aca="false">IFERROR(__xludf.dummyfunction("""COMPUTED_VALUE"""),"")</f>
        <v/>
      </c>
      <c r="D862" s="0" t="str">
        <f aca="false">IFERROR(__xludf.dummyfunction("""COMPUTED_VALUE"""),"")</f>
        <v/>
      </c>
      <c r="F862" s="0" t="str">
        <f aca="false">IFERROR(__xludf.dummyfunction("""COMPUTED_VALUE"""),"")</f>
        <v/>
      </c>
      <c r="H862" s="0" t="str">
        <f aca="false">IFERROR(__xludf.dummyfunction("""COMPUTED_VALUE"""),"")</f>
        <v/>
      </c>
      <c r="J862" s="0" t="str">
        <f aca="false">IFERROR(__xludf.dummyfunction("""COMPUTED_VALUE"""),"")</f>
        <v/>
      </c>
      <c r="L862" s="0" t="str">
        <f aca="false">IFERROR(__xludf.dummyfunction("""COMPUTED_VALUE"""),"")</f>
        <v/>
      </c>
      <c r="N862" s="6" t="e">
        <f aca="false">SUM(L862-J862)</f>
        <v>#VALUE!</v>
      </c>
      <c r="P862" s="0" t="str">
        <f aca="false">IFERROR(__xludf.dummyfunction("""COMPUTED_VALUE"""),"")</f>
        <v/>
      </c>
      <c r="R862" s="0" t="str">
        <f aca="false">IFERROR(__xludf.dummyfunction("""COMPUTED_VALUE"""),"")</f>
        <v/>
      </c>
      <c r="T862" s="6" t="e">
        <f aca="false">SUM(R862-P862)</f>
        <v>#VALUE!</v>
      </c>
      <c r="V862" s="6" t="e">
        <f aca="false">SUM(N862-T862)</f>
        <v>#VALUE!</v>
      </c>
      <c r="X862" s="7"/>
    </row>
    <row r="863" customFormat="false" ht="13.8" hidden="false" customHeight="false" outlineLevel="0" collapsed="false">
      <c r="B863" s="0" t="str">
        <f aca="false">IFERROR(__xludf.dummyfunction("""COMPUTED_VALUE"""),"")</f>
        <v/>
      </c>
      <c r="D863" s="0" t="str">
        <f aca="false">IFERROR(__xludf.dummyfunction("""COMPUTED_VALUE"""),"")</f>
        <v/>
      </c>
      <c r="F863" s="0" t="str">
        <f aca="false">IFERROR(__xludf.dummyfunction("""COMPUTED_VALUE"""),"")</f>
        <v/>
      </c>
      <c r="H863" s="0" t="str">
        <f aca="false">IFERROR(__xludf.dummyfunction("""COMPUTED_VALUE"""),"")</f>
        <v/>
      </c>
      <c r="J863" s="0" t="str">
        <f aca="false">IFERROR(__xludf.dummyfunction("""COMPUTED_VALUE"""),"")</f>
        <v/>
      </c>
      <c r="L863" s="0" t="str">
        <f aca="false">IFERROR(__xludf.dummyfunction("""COMPUTED_VALUE"""),"")</f>
        <v/>
      </c>
      <c r="N863" s="6" t="e">
        <f aca="false">SUM(L863-J863)</f>
        <v>#VALUE!</v>
      </c>
      <c r="P863" s="0" t="str">
        <f aca="false">IFERROR(__xludf.dummyfunction("""COMPUTED_VALUE"""),"")</f>
        <v/>
      </c>
      <c r="R863" s="0" t="str">
        <f aca="false">IFERROR(__xludf.dummyfunction("""COMPUTED_VALUE"""),"")</f>
        <v/>
      </c>
      <c r="T863" s="6" t="e">
        <f aca="false">SUM(R863-P863)</f>
        <v>#VALUE!</v>
      </c>
      <c r="V863" s="6" t="e">
        <f aca="false">SUM(N863-T863)</f>
        <v>#VALUE!</v>
      </c>
      <c r="X863" s="7"/>
    </row>
    <row r="864" customFormat="false" ht="13.8" hidden="false" customHeight="false" outlineLevel="0" collapsed="false">
      <c r="B864" s="0" t="str">
        <f aca="false">IFERROR(__xludf.dummyfunction("""COMPUTED_VALUE"""),"")</f>
        <v/>
      </c>
      <c r="D864" s="0" t="str">
        <f aca="false">IFERROR(__xludf.dummyfunction("""COMPUTED_VALUE"""),"")</f>
        <v/>
      </c>
      <c r="F864" s="0" t="str">
        <f aca="false">IFERROR(__xludf.dummyfunction("""COMPUTED_VALUE"""),"")</f>
        <v/>
      </c>
      <c r="H864" s="0" t="str">
        <f aca="false">IFERROR(__xludf.dummyfunction("""COMPUTED_VALUE"""),"")</f>
        <v/>
      </c>
      <c r="J864" s="0" t="str">
        <f aca="false">IFERROR(__xludf.dummyfunction("""COMPUTED_VALUE"""),"")</f>
        <v/>
      </c>
      <c r="L864" s="0" t="str">
        <f aca="false">IFERROR(__xludf.dummyfunction("""COMPUTED_VALUE"""),"")</f>
        <v/>
      </c>
      <c r="N864" s="6" t="e">
        <f aca="false">SUM(L864-J864)</f>
        <v>#VALUE!</v>
      </c>
      <c r="P864" s="0" t="str">
        <f aca="false">IFERROR(__xludf.dummyfunction("""COMPUTED_VALUE"""),"")</f>
        <v/>
      </c>
      <c r="R864" s="0" t="str">
        <f aca="false">IFERROR(__xludf.dummyfunction("""COMPUTED_VALUE"""),"")</f>
        <v/>
      </c>
      <c r="T864" s="6" t="e">
        <f aca="false">SUM(R864-P864)</f>
        <v>#VALUE!</v>
      </c>
      <c r="V864" s="6" t="e">
        <f aca="false">SUM(N864-T864)</f>
        <v>#VALUE!</v>
      </c>
      <c r="X864" s="7"/>
    </row>
    <row r="865" customFormat="false" ht="13.8" hidden="false" customHeight="false" outlineLevel="0" collapsed="false">
      <c r="B865" s="0" t="str">
        <f aca="false">IFERROR(__xludf.dummyfunction("""COMPUTED_VALUE"""),"")</f>
        <v/>
      </c>
      <c r="D865" s="0" t="str">
        <f aca="false">IFERROR(__xludf.dummyfunction("""COMPUTED_VALUE"""),"")</f>
        <v/>
      </c>
      <c r="F865" s="0" t="str">
        <f aca="false">IFERROR(__xludf.dummyfunction("""COMPUTED_VALUE"""),"")</f>
        <v/>
      </c>
      <c r="H865" s="0" t="str">
        <f aca="false">IFERROR(__xludf.dummyfunction("""COMPUTED_VALUE"""),"")</f>
        <v/>
      </c>
      <c r="J865" s="0" t="str">
        <f aca="false">IFERROR(__xludf.dummyfunction("""COMPUTED_VALUE"""),"")</f>
        <v/>
      </c>
      <c r="L865" s="0" t="str">
        <f aca="false">IFERROR(__xludf.dummyfunction("""COMPUTED_VALUE"""),"")</f>
        <v/>
      </c>
      <c r="N865" s="6" t="e">
        <f aca="false">SUM(L865-J865)</f>
        <v>#VALUE!</v>
      </c>
      <c r="P865" s="0" t="str">
        <f aca="false">IFERROR(__xludf.dummyfunction("""COMPUTED_VALUE"""),"")</f>
        <v/>
      </c>
      <c r="R865" s="0" t="str">
        <f aca="false">IFERROR(__xludf.dummyfunction("""COMPUTED_VALUE"""),"")</f>
        <v/>
      </c>
      <c r="T865" s="6" t="e">
        <f aca="false">SUM(R865-P865)</f>
        <v>#VALUE!</v>
      </c>
      <c r="V865" s="6" t="e">
        <f aca="false">SUM(N865-T865)</f>
        <v>#VALUE!</v>
      </c>
      <c r="X865" s="7"/>
    </row>
    <row r="866" customFormat="false" ht="13.8" hidden="false" customHeight="false" outlineLevel="0" collapsed="false">
      <c r="B866" s="0" t="str">
        <f aca="false">IFERROR(__xludf.dummyfunction("""COMPUTED_VALUE"""),"")</f>
        <v/>
      </c>
      <c r="D866" s="0" t="str">
        <f aca="false">IFERROR(__xludf.dummyfunction("""COMPUTED_VALUE"""),"")</f>
        <v/>
      </c>
      <c r="F866" s="0" t="str">
        <f aca="false">IFERROR(__xludf.dummyfunction("""COMPUTED_VALUE"""),"")</f>
        <v/>
      </c>
      <c r="H866" s="0" t="str">
        <f aca="false">IFERROR(__xludf.dummyfunction("""COMPUTED_VALUE"""),"")</f>
        <v/>
      </c>
      <c r="J866" s="0" t="str">
        <f aca="false">IFERROR(__xludf.dummyfunction("""COMPUTED_VALUE"""),"")</f>
        <v/>
      </c>
      <c r="L866" s="0" t="str">
        <f aca="false">IFERROR(__xludf.dummyfunction("""COMPUTED_VALUE"""),"")</f>
        <v/>
      </c>
      <c r="N866" s="6" t="e">
        <f aca="false">SUM(L866-J866)</f>
        <v>#VALUE!</v>
      </c>
      <c r="P866" s="0" t="str">
        <f aca="false">IFERROR(__xludf.dummyfunction("""COMPUTED_VALUE"""),"")</f>
        <v/>
      </c>
      <c r="R866" s="0" t="str">
        <f aca="false">IFERROR(__xludf.dummyfunction("""COMPUTED_VALUE"""),"")</f>
        <v/>
      </c>
      <c r="T866" s="6" t="e">
        <f aca="false">SUM(R866-P866)</f>
        <v>#VALUE!</v>
      </c>
      <c r="V866" s="6" t="e">
        <f aca="false">SUM(N866-T866)</f>
        <v>#VALUE!</v>
      </c>
      <c r="X866" s="7"/>
    </row>
    <row r="867" customFormat="false" ht="13.8" hidden="false" customHeight="false" outlineLevel="0" collapsed="false">
      <c r="B867" s="0" t="str">
        <f aca="false">IFERROR(__xludf.dummyfunction("""COMPUTED_VALUE"""),"")</f>
        <v/>
      </c>
      <c r="D867" s="0" t="str">
        <f aca="false">IFERROR(__xludf.dummyfunction("""COMPUTED_VALUE"""),"")</f>
        <v/>
      </c>
      <c r="F867" s="0" t="str">
        <f aca="false">IFERROR(__xludf.dummyfunction("""COMPUTED_VALUE"""),"")</f>
        <v/>
      </c>
      <c r="H867" s="0" t="str">
        <f aca="false">IFERROR(__xludf.dummyfunction("""COMPUTED_VALUE"""),"")</f>
        <v/>
      </c>
      <c r="J867" s="0" t="str">
        <f aca="false">IFERROR(__xludf.dummyfunction("""COMPUTED_VALUE"""),"")</f>
        <v/>
      </c>
      <c r="L867" s="0" t="str">
        <f aca="false">IFERROR(__xludf.dummyfunction("""COMPUTED_VALUE"""),"")</f>
        <v/>
      </c>
      <c r="N867" s="6" t="e">
        <f aca="false">SUM(L867-J867)</f>
        <v>#VALUE!</v>
      </c>
      <c r="P867" s="0" t="str">
        <f aca="false">IFERROR(__xludf.dummyfunction("""COMPUTED_VALUE"""),"")</f>
        <v/>
      </c>
      <c r="R867" s="0" t="str">
        <f aca="false">IFERROR(__xludf.dummyfunction("""COMPUTED_VALUE"""),"")</f>
        <v/>
      </c>
      <c r="T867" s="6" t="e">
        <f aca="false">SUM(R867-P867)</f>
        <v>#VALUE!</v>
      </c>
      <c r="V867" s="6" t="e">
        <f aca="false">SUM(N867-T867)</f>
        <v>#VALUE!</v>
      </c>
      <c r="X867" s="7"/>
    </row>
    <row r="868" customFormat="false" ht="13.8" hidden="false" customHeight="false" outlineLevel="0" collapsed="false">
      <c r="B868" s="0" t="str">
        <f aca="false">IFERROR(__xludf.dummyfunction("""COMPUTED_VALUE"""),"")</f>
        <v/>
      </c>
      <c r="D868" s="0" t="str">
        <f aca="false">IFERROR(__xludf.dummyfunction("""COMPUTED_VALUE"""),"")</f>
        <v/>
      </c>
      <c r="F868" s="0" t="str">
        <f aca="false">IFERROR(__xludf.dummyfunction("""COMPUTED_VALUE"""),"")</f>
        <v/>
      </c>
      <c r="H868" s="0" t="str">
        <f aca="false">IFERROR(__xludf.dummyfunction("""COMPUTED_VALUE"""),"")</f>
        <v/>
      </c>
      <c r="J868" s="0" t="str">
        <f aca="false">IFERROR(__xludf.dummyfunction("""COMPUTED_VALUE"""),"")</f>
        <v/>
      </c>
      <c r="L868" s="0" t="str">
        <f aca="false">IFERROR(__xludf.dummyfunction("""COMPUTED_VALUE"""),"")</f>
        <v/>
      </c>
      <c r="N868" s="6" t="e">
        <f aca="false">SUM(L868-J868)</f>
        <v>#VALUE!</v>
      </c>
      <c r="P868" s="0" t="str">
        <f aca="false">IFERROR(__xludf.dummyfunction("""COMPUTED_VALUE"""),"")</f>
        <v/>
      </c>
      <c r="R868" s="0" t="str">
        <f aca="false">IFERROR(__xludf.dummyfunction("""COMPUTED_VALUE"""),"")</f>
        <v/>
      </c>
      <c r="T868" s="6" t="e">
        <f aca="false">SUM(R868-P868)</f>
        <v>#VALUE!</v>
      </c>
      <c r="V868" s="6" t="e">
        <f aca="false">SUM(N868-T868)</f>
        <v>#VALUE!</v>
      </c>
      <c r="X868" s="7"/>
    </row>
    <row r="869" customFormat="false" ht="13.8" hidden="false" customHeight="false" outlineLevel="0" collapsed="false">
      <c r="B869" s="0" t="str">
        <f aca="false">IFERROR(__xludf.dummyfunction("""COMPUTED_VALUE"""),"")</f>
        <v/>
      </c>
      <c r="D869" s="0" t="str">
        <f aca="false">IFERROR(__xludf.dummyfunction("""COMPUTED_VALUE"""),"")</f>
        <v/>
      </c>
      <c r="F869" s="0" t="str">
        <f aca="false">IFERROR(__xludf.dummyfunction("""COMPUTED_VALUE"""),"")</f>
        <v/>
      </c>
      <c r="H869" s="0" t="str">
        <f aca="false">IFERROR(__xludf.dummyfunction("""COMPUTED_VALUE"""),"")</f>
        <v/>
      </c>
      <c r="J869" s="0" t="str">
        <f aca="false">IFERROR(__xludf.dummyfunction("""COMPUTED_VALUE"""),"")</f>
        <v/>
      </c>
      <c r="L869" s="0" t="str">
        <f aca="false">IFERROR(__xludf.dummyfunction("""COMPUTED_VALUE"""),"")</f>
        <v/>
      </c>
      <c r="N869" s="6" t="e">
        <f aca="false">SUM(L869-J869)</f>
        <v>#VALUE!</v>
      </c>
      <c r="P869" s="0" t="str">
        <f aca="false">IFERROR(__xludf.dummyfunction("""COMPUTED_VALUE"""),"")</f>
        <v/>
      </c>
      <c r="R869" s="0" t="str">
        <f aca="false">IFERROR(__xludf.dummyfunction("""COMPUTED_VALUE"""),"")</f>
        <v/>
      </c>
      <c r="T869" s="6" t="e">
        <f aca="false">SUM(R869-P869)</f>
        <v>#VALUE!</v>
      </c>
      <c r="V869" s="6" t="e">
        <f aca="false">SUM(N869-T869)</f>
        <v>#VALUE!</v>
      </c>
      <c r="X869" s="7"/>
    </row>
    <row r="870" customFormat="false" ht="13.8" hidden="false" customHeight="false" outlineLevel="0" collapsed="false">
      <c r="B870" s="0" t="str">
        <f aca="false">IFERROR(__xludf.dummyfunction("""COMPUTED_VALUE"""),"")</f>
        <v/>
      </c>
      <c r="D870" s="0" t="str">
        <f aca="false">IFERROR(__xludf.dummyfunction("""COMPUTED_VALUE"""),"")</f>
        <v/>
      </c>
      <c r="F870" s="0" t="str">
        <f aca="false">IFERROR(__xludf.dummyfunction("""COMPUTED_VALUE"""),"")</f>
        <v/>
      </c>
      <c r="H870" s="0" t="str">
        <f aca="false">IFERROR(__xludf.dummyfunction("""COMPUTED_VALUE"""),"")</f>
        <v/>
      </c>
      <c r="J870" s="0" t="str">
        <f aca="false">IFERROR(__xludf.dummyfunction("""COMPUTED_VALUE"""),"")</f>
        <v/>
      </c>
      <c r="L870" s="0" t="str">
        <f aca="false">IFERROR(__xludf.dummyfunction("""COMPUTED_VALUE"""),"")</f>
        <v/>
      </c>
      <c r="N870" s="6" t="e">
        <f aca="false">SUM(L870-J870)</f>
        <v>#VALUE!</v>
      </c>
      <c r="P870" s="0" t="str">
        <f aca="false">IFERROR(__xludf.dummyfunction("""COMPUTED_VALUE"""),"")</f>
        <v/>
      </c>
      <c r="R870" s="0" t="str">
        <f aca="false">IFERROR(__xludf.dummyfunction("""COMPUTED_VALUE"""),"")</f>
        <v/>
      </c>
      <c r="T870" s="6" t="e">
        <f aca="false">SUM(R870-P870)</f>
        <v>#VALUE!</v>
      </c>
      <c r="V870" s="6" t="e">
        <f aca="false">SUM(N870-T870)</f>
        <v>#VALUE!</v>
      </c>
      <c r="X870" s="7"/>
    </row>
    <row r="871" customFormat="false" ht="13.8" hidden="false" customHeight="false" outlineLevel="0" collapsed="false">
      <c r="B871" s="0" t="str">
        <f aca="false">IFERROR(__xludf.dummyfunction("""COMPUTED_VALUE"""),"")</f>
        <v/>
      </c>
      <c r="D871" s="0" t="str">
        <f aca="false">IFERROR(__xludf.dummyfunction("""COMPUTED_VALUE"""),"")</f>
        <v/>
      </c>
      <c r="F871" s="0" t="str">
        <f aca="false">IFERROR(__xludf.dummyfunction("""COMPUTED_VALUE"""),"")</f>
        <v/>
      </c>
      <c r="H871" s="0" t="str">
        <f aca="false">IFERROR(__xludf.dummyfunction("""COMPUTED_VALUE"""),"")</f>
        <v/>
      </c>
      <c r="J871" s="0" t="str">
        <f aca="false">IFERROR(__xludf.dummyfunction("""COMPUTED_VALUE"""),"")</f>
        <v/>
      </c>
      <c r="L871" s="0" t="str">
        <f aca="false">IFERROR(__xludf.dummyfunction("""COMPUTED_VALUE"""),"")</f>
        <v/>
      </c>
      <c r="N871" s="6" t="e">
        <f aca="false">SUM(L871-J871)</f>
        <v>#VALUE!</v>
      </c>
      <c r="P871" s="0" t="str">
        <f aca="false">IFERROR(__xludf.dummyfunction("""COMPUTED_VALUE"""),"")</f>
        <v/>
      </c>
      <c r="R871" s="0" t="str">
        <f aca="false">IFERROR(__xludf.dummyfunction("""COMPUTED_VALUE"""),"")</f>
        <v/>
      </c>
      <c r="T871" s="6" t="e">
        <f aca="false">SUM(R871-P871)</f>
        <v>#VALUE!</v>
      </c>
      <c r="V871" s="6" t="e">
        <f aca="false">SUM(N871-T871)</f>
        <v>#VALUE!</v>
      </c>
      <c r="X871" s="7"/>
    </row>
    <row r="872" customFormat="false" ht="13.8" hidden="false" customHeight="false" outlineLevel="0" collapsed="false">
      <c r="B872" s="0" t="str">
        <f aca="false">IFERROR(__xludf.dummyfunction("""COMPUTED_VALUE"""),"")</f>
        <v/>
      </c>
      <c r="D872" s="0" t="str">
        <f aca="false">IFERROR(__xludf.dummyfunction("""COMPUTED_VALUE"""),"")</f>
        <v/>
      </c>
      <c r="F872" s="0" t="str">
        <f aca="false">IFERROR(__xludf.dummyfunction("""COMPUTED_VALUE"""),"")</f>
        <v/>
      </c>
      <c r="H872" s="0" t="str">
        <f aca="false">IFERROR(__xludf.dummyfunction("""COMPUTED_VALUE"""),"")</f>
        <v/>
      </c>
      <c r="J872" s="0" t="str">
        <f aca="false">IFERROR(__xludf.dummyfunction("""COMPUTED_VALUE"""),"")</f>
        <v/>
      </c>
      <c r="L872" s="0" t="str">
        <f aca="false">IFERROR(__xludf.dummyfunction("""COMPUTED_VALUE"""),"")</f>
        <v/>
      </c>
      <c r="N872" s="6" t="e">
        <f aca="false">SUM(L872-J872)</f>
        <v>#VALUE!</v>
      </c>
      <c r="P872" s="0" t="str">
        <f aca="false">IFERROR(__xludf.dummyfunction("""COMPUTED_VALUE"""),"")</f>
        <v/>
      </c>
      <c r="R872" s="0" t="str">
        <f aca="false">IFERROR(__xludf.dummyfunction("""COMPUTED_VALUE"""),"")</f>
        <v/>
      </c>
      <c r="T872" s="6" t="e">
        <f aca="false">SUM(R872-P872)</f>
        <v>#VALUE!</v>
      </c>
      <c r="V872" s="6" t="e">
        <f aca="false">SUM(N872-T872)</f>
        <v>#VALUE!</v>
      </c>
      <c r="X872" s="7"/>
    </row>
    <row r="873" customFormat="false" ht="13.8" hidden="false" customHeight="false" outlineLevel="0" collapsed="false">
      <c r="B873" s="0" t="str">
        <f aca="false">IFERROR(__xludf.dummyfunction("""COMPUTED_VALUE"""),"")</f>
        <v/>
      </c>
      <c r="D873" s="0" t="str">
        <f aca="false">IFERROR(__xludf.dummyfunction("""COMPUTED_VALUE"""),"")</f>
        <v/>
      </c>
      <c r="F873" s="0" t="str">
        <f aca="false">IFERROR(__xludf.dummyfunction("""COMPUTED_VALUE"""),"")</f>
        <v/>
      </c>
      <c r="H873" s="0" t="str">
        <f aca="false">IFERROR(__xludf.dummyfunction("""COMPUTED_VALUE"""),"")</f>
        <v/>
      </c>
      <c r="J873" s="0" t="str">
        <f aca="false">IFERROR(__xludf.dummyfunction("""COMPUTED_VALUE"""),"")</f>
        <v/>
      </c>
      <c r="L873" s="0" t="str">
        <f aca="false">IFERROR(__xludf.dummyfunction("""COMPUTED_VALUE"""),"")</f>
        <v/>
      </c>
      <c r="N873" s="6" t="e">
        <f aca="false">SUM(L873-J873)</f>
        <v>#VALUE!</v>
      </c>
      <c r="P873" s="0" t="str">
        <f aca="false">IFERROR(__xludf.dummyfunction("""COMPUTED_VALUE"""),"")</f>
        <v/>
      </c>
      <c r="R873" s="0" t="str">
        <f aca="false">IFERROR(__xludf.dummyfunction("""COMPUTED_VALUE"""),"")</f>
        <v/>
      </c>
      <c r="T873" s="6" t="e">
        <f aca="false">SUM(R873-P873)</f>
        <v>#VALUE!</v>
      </c>
      <c r="V873" s="6" t="e">
        <f aca="false">SUM(N873-T873)</f>
        <v>#VALUE!</v>
      </c>
      <c r="X873" s="7"/>
    </row>
    <row r="874" customFormat="false" ht="13.8" hidden="false" customHeight="false" outlineLevel="0" collapsed="false">
      <c r="B874" s="0" t="str">
        <f aca="false">IFERROR(__xludf.dummyfunction("""COMPUTED_VALUE"""),"")</f>
        <v/>
      </c>
      <c r="D874" s="0" t="str">
        <f aca="false">IFERROR(__xludf.dummyfunction("""COMPUTED_VALUE"""),"")</f>
        <v/>
      </c>
      <c r="F874" s="0" t="str">
        <f aca="false">IFERROR(__xludf.dummyfunction("""COMPUTED_VALUE"""),"")</f>
        <v/>
      </c>
      <c r="H874" s="0" t="str">
        <f aca="false">IFERROR(__xludf.dummyfunction("""COMPUTED_VALUE"""),"")</f>
        <v/>
      </c>
      <c r="J874" s="0" t="str">
        <f aca="false">IFERROR(__xludf.dummyfunction("""COMPUTED_VALUE"""),"")</f>
        <v/>
      </c>
      <c r="L874" s="0" t="str">
        <f aca="false">IFERROR(__xludf.dummyfunction("""COMPUTED_VALUE"""),"")</f>
        <v/>
      </c>
      <c r="N874" s="6" t="e">
        <f aca="false">SUM(L874-J874)</f>
        <v>#VALUE!</v>
      </c>
      <c r="P874" s="0" t="str">
        <f aca="false">IFERROR(__xludf.dummyfunction("""COMPUTED_VALUE"""),"")</f>
        <v/>
      </c>
      <c r="R874" s="0" t="str">
        <f aca="false">IFERROR(__xludf.dummyfunction("""COMPUTED_VALUE"""),"")</f>
        <v/>
      </c>
      <c r="T874" s="6" t="e">
        <f aca="false">SUM(R874-P874)</f>
        <v>#VALUE!</v>
      </c>
      <c r="V874" s="6" t="e">
        <f aca="false">SUM(N874-T874)</f>
        <v>#VALUE!</v>
      </c>
      <c r="X874" s="7"/>
    </row>
    <row r="875" customFormat="false" ht="13.8" hidden="false" customHeight="false" outlineLevel="0" collapsed="false">
      <c r="B875" s="0" t="str">
        <f aca="false">IFERROR(__xludf.dummyfunction("""COMPUTED_VALUE"""),"")</f>
        <v/>
      </c>
      <c r="D875" s="0" t="str">
        <f aca="false">IFERROR(__xludf.dummyfunction("""COMPUTED_VALUE"""),"")</f>
        <v/>
      </c>
      <c r="F875" s="0" t="str">
        <f aca="false">IFERROR(__xludf.dummyfunction("""COMPUTED_VALUE"""),"")</f>
        <v/>
      </c>
      <c r="H875" s="0" t="str">
        <f aca="false">IFERROR(__xludf.dummyfunction("""COMPUTED_VALUE"""),"")</f>
        <v/>
      </c>
      <c r="J875" s="0" t="str">
        <f aca="false">IFERROR(__xludf.dummyfunction("""COMPUTED_VALUE"""),"")</f>
        <v/>
      </c>
      <c r="L875" s="0" t="str">
        <f aca="false">IFERROR(__xludf.dummyfunction("""COMPUTED_VALUE"""),"")</f>
        <v/>
      </c>
      <c r="N875" s="6" t="e">
        <f aca="false">SUM(L875-J875)</f>
        <v>#VALUE!</v>
      </c>
      <c r="P875" s="0" t="str">
        <f aca="false">IFERROR(__xludf.dummyfunction("""COMPUTED_VALUE"""),"")</f>
        <v/>
      </c>
      <c r="R875" s="0" t="str">
        <f aca="false">IFERROR(__xludf.dummyfunction("""COMPUTED_VALUE"""),"")</f>
        <v/>
      </c>
      <c r="T875" s="6" t="e">
        <f aca="false">SUM(R875-P875)</f>
        <v>#VALUE!</v>
      </c>
      <c r="V875" s="6" t="e">
        <f aca="false">SUM(N875-T875)</f>
        <v>#VALUE!</v>
      </c>
      <c r="X875" s="7"/>
    </row>
    <row r="876" customFormat="false" ht="13.8" hidden="false" customHeight="false" outlineLevel="0" collapsed="false">
      <c r="B876" s="0" t="str">
        <f aca="false">IFERROR(__xludf.dummyfunction("""COMPUTED_VALUE"""),"")</f>
        <v/>
      </c>
      <c r="D876" s="0" t="str">
        <f aca="false">IFERROR(__xludf.dummyfunction("""COMPUTED_VALUE"""),"")</f>
        <v/>
      </c>
      <c r="F876" s="0" t="str">
        <f aca="false">IFERROR(__xludf.dummyfunction("""COMPUTED_VALUE"""),"")</f>
        <v/>
      </c>
      <c r="H876" s="0" t="str">
        <f aca="false">IFERROR(__xludf.dummyfunction("""COMPUTED_VALUE"""),"")</f>
        <v/>
      </c>
      <c r="J876" s="0" t="str">
        <f aca="false">IFERROR(__xludf.dummyfunction("""COMPUTED_VALUE"""),"")</f>
        <v/>
      </c>
      <c r="L876" s="0" t="str">
        <f aca="false">IFERROR(__xludf.dummyfunction("""COMPUTED_VALUE"""),"")</f>
        <v/>
      </c>
      <c r="N876" s="6" t="e">
        <f aca="false">SUM(L876-J876)</f>
        <v>#VALUE!</v>
      </c>
      <c r="P876" s="0" t="str">
        <f aca="false">IFERROR(__xludf.dummyfunction("""COMPUTED_VALUE"""),"")</f>
        <v/>
      </c>
      <c r="R876" s="0" t="str">
        <f aca="false">IFERROR(__xludf.dummyfunction("""COMPUTED_VALUE"""),"")</f>
        <v/>
      </c>
      <c r="T876" s="6" t="e">
        <f aca="false">SUM(R876-P876)</f>
        <v>#VALUE!</v>
      </c>
      <c r="V876" s="6" t="e">
        <f aca="false">SUM(N876-T876)</f>
        <v>#VALUE!</v>
      </c>
      <c r="X876" s="7"/>
    </row>
    <row r="877" customFormat="false" ht="13.8" hidden="false" customHeight="false" outlineLevel="0" collapsed="false">
      <c r="B877" s="0" t="str">
        <f aca="false">IFERROR(__xludf.dummyfunction("""COMPUTED_VALUE"""),"")</f>
        <v/>
      </c>
      <c r="D877" s="0" t="str">
        <f aca="false">IFERROR(__xludf.dummyfunction("""COMPUTED_VALUE"""),"")</f>
        <v/>
      </c>
      <c r="F877" s="0" t="str">
        <f aca="false">IFERROR(__xludf.dummyfunction("""COMPUTED_VALUE"""),"")</f>
        <v/>
      </c>
      <c r="H877" s="0" t="str">
        <f aca="false">IFERROR(__xludf.dummyfunction("""COMPUTED_VALUE"""),"")</f>
        <v/>
      </c>
      <c r="J877" s="0" t="str">
        <f aca="false">IFERROR(__xludf.dummyfunction("""COMPUTED_VALUE"""),"")</f>
        <v/>
      </c>
      <c r="L877" s="0" t="str">
        <f aca="false">IFERROR(__xludf.dummyfunction("""COMPUTED_VALUE"""),"")</f>
        <v/>
      </c>
      <c r="N877" s="6" t="e">
        <f aca="false">SUM(L877-J877)</f>
        <v>#VALUE!</v>
      </c>
      <c r="P877" s="0" t="str">
        <f aca="false">IFERROR(__xludf.dummyfunction("""COMPUTED_VALUE"""),"")</f>
        <v/>
      </c>
      <c r="R877" s="0" t="str">
        <f aca="false">IFERROR(__xludf.dummyfunction("""COMPUTED_VALUE"""),"")</f>
        <v/>
      </c>
      <c r="T877" s="6" t="e">
        <f aca="false">SUM(R877-P877)</f>
        <v>#VALUE!</v>
      </c>
      <c r="V877" s="6" t="e">
        <f aca="false">SUM(N877-T877)</f>
        <v>#VALUE!</v>
      </c>
      <c r="X877" s="7"/>
    </row>
    <row r="878" customFormat="false" ht="13.8" hidden="false" customHeight="false" outlineLevel="0" collapsed="false">
      <c r="B878" s="0" t="str">
        <f aca="false">IFERROR(__xludf.dummyfunction("""COMPUTED_VALUE"""),"")</f>
        <v/>
      </c>
      <c r="D878" s="0" t="str">
        <f aca="false">IFERROR(__xludf.dummyfunction("""COMPUTED_VALUE"""),"")</f>
        <v/>
      </c>
      <c r="F878" s="0" t="str">
        <f aca="false">IFERROR(__xludf.dummyfunction("""COMPUTED_VALUE"""),"")</f>
        <v/>
      </c>
      <c r="H878" s="0" t="str">
        <f aca="false">IFERROR(__xludf.dummyfunction("""COMPUTED_VALUE"""),"")</f>
        <v/>
      </c>
      <c r="J878" s="0" t="str">
        <f aca="false">IFERROR(__xludf.dummyfunction("""COMPUTED_VALUE"""),"")</f>
        <v/>
      </c>
      <c r="L878" s="0" t="str">
        <f aca="false">IFERROR(__xludf.dummyfunction("""COMPUTED_VALUE"""),"")</f>
        <v/>
      </c>
      <c r="N878" s="6" t="e">
        <f aca="false">SUM(L878-J878)</f>
        <v>#VALUE!</v>
      </c>
      <c r="P878" s="0" t="str">
        <f aca="false">IFERROR(__xludf.dummyfunction("""COMPUTED_VALUE"""),"")</f>
        <v/>
      </c>
      <c r="R878" s="0" t="str">
        <f aca="false">IFERROR(__xludf.dummyfunction("""COMPUTED_VALUE"""),"")</f>
        <v/>
      </c>
      <c r="T878" s="6" t="e">
        <f aca="false">SUM(R878-P878)</f>
        <v>#VALUE!</v>
      </c>
      <c r="V878" s="6" t="e">
        <f aca="false">SUM(N878-T878)</f>
        <v>#VALUE!</v>
      </c>
      <c r="X878" s="7"/>
    </row>
    <row r="879" customFormat="false" ht="13.8" hidden="false" customHeight="false" outlineLevel="0" collapsed="false">
      <c r="B879" s="0" t="str">
        <f aca="false">IFERROR(__xludf.dummyfunction("""COMPUTED_VALUE"""),"")</f>
        <v/>
      </c>
      <c r="D879" s="0" t="str">
        <f aca="false">IFERROR(__xludf.dummyfunction("""COMPUTED_VALUE"""),"")</f>
        <v/>
      </c>
      <c r="F879" s="0" t="str">
        <f aca="false">IFERROR(__xludf.dummyfunction("""COMPUTED_VALUE"""),"")</f>
        <v/>
      </c>
      <c r="H879" s="0" t="str">
        <f aca="false">IFERROR(__xludf.dummyfunction("""COMPUTED_VALUE"""),"")</f>
        <v/>
      </c>
      <c r="J879" s="0" t="str">
        <f aca="false">IFERROR(__xludf.dummyfunction("""COMPUTED_VALUE"""),"")</f>
        <v/>
      </c>
      <c r="L879" s="0" t="str">
        <f aca="false">IFERROR(__xludf.dummyfunction("""COMPUTED_VALUE"""),"")</f>
        <v/>
      </c>
      <c r="N879" s="6" t="e">
        <f aca="false">SUM(L879-J879)</f>
        <v>#VALUE!</v>
      </c>
      <c r="P879" s="0" t="str">
        <f aca="false">IFERROR(__xludf.dummyfunction("""COMPUTED_VALUE"""),"")</f>
        <v/>
      </c>
      <c r="R879" s="0" t="str">
        <f aca="false">IFERROR(__xludf.dummyfunction("""COMPUTED_VALUE"""),"")</f>
        <v/>
      </c>
      <c r="T879" s="6" t="e">
        <f aca="false">SUM(R879-P879)</f>
        <v>#VALUE!</v>
      </c>
      <c r="V879" s="6" t="e">
        <f aca="false">SUM(N879-T879)</f>
        <v>#VALUE!</v>
      </c>
      <c r="X879" s="7"/>
    </row>
    <row r="880" customFormat="false" ht="13.8" hidden="false" customHeight="false" outlineLevel="0" collapsed="false">
      <c r="B880" s="0" t="str">
        <f aca="false">IFERROR(__xludf.dummyfunction("""COMPUTED_VALUE"""),"")</f>
        <v/>
      </c>
      <c r="D880" s="0" t="str">
        <f aca="false">IFERROR(__xludf.dummyfunction("""COMPUTED_VALUE"""),"")</f>
        <v/>
      </c>
      <c r="F880" s="0" t="str">
        <f aca="false">IFERROR(__xludf.dummyfunction("""COMPUTED_VALUE"""),"")</f>
        <v/>
      </c>
      <c r="H880" s="0" t="str">
        <f aca="false">IFERROR(__xludf.dummyfunction("""COMPUTED_VALUE"""),"")</f>
        <v/>
      </c>
      <c r="J880" s="0" t="str">
        <f aca="false">IFERROR(__xludf.dummyfunction("""COMPUTED_VALUE"""),"")</f>
        <v/>
      </c>
      <c r="L880" s="0" t="str">
        <f aca="false">IFERROR(__xludf.dummyfunction("""COMPUTED_VALUE"""),"")</f>
        <v/>
      </c>
      <c r="N880" s="6" t="e">
        <f aca="false">SUM(L880-J880)</f>
        <v>#VALUE!</v>
      </c>
      <c r="P880" s="0" t="str">
        <f aca="false">IFERROR(__xludf.dummyfunction("""COMPUTED_VALUE"""),"")</f>
        <v/>
      </c>
      <c r="R880" s="0" t="str">
        <f aca="false">IFERROR(__xludf.dummyfunction("""COMPUTED_VALUE"""),"")</f>
        <v/>
      </c>
      <c r="T880" s="6" t="e">
        <f aca="false">SUM(R880-P880)</f>
        <v>#VALUE!</v>
      </c>
      <c r="V880" s="6" t="e">
        <f aca="false">SUM(N880-T880)</f>
        <v>#VALUE!</v>
      </c>
      <c r="X880" s="7"/>
    </row>
    <row r="881" customFormat="false" ht="13.8" hidden="false" customHeight="false" outlineLevel="0" collapsed="false">
      <c r="B881" s="0" t="str">
        <f aca="false">IFERROR(__xludf.dummyfunction("""COMPUTED_VALUE"""),"")</f>
        <v/>
      </c>
      <c r="D881" s="0" t="str">
        <f aca="false">IFERROR(__xludf.dummyfunction("""COMPUTED_VALUE"""),"")</f>
        <v/>
      </c>
      <c r="F881" s="0" t="str">
        <f aca="false">IFERROR(__xludf.dummyfunction("""COMPUTED_VALUE"""),"")</f>
        <v/>
      </c>
      <c r="H881" s="0" t="str">
        <f aca="false">IFERROR(__xludf.dummyfunction("""COMPUTED_VALUE"""),"")</f>
        <v/>
      </c>
      <c r="J881" s="0" t="str">
        <f aca="false">IFERROR(__xludf.dummyfunction("""COMPUTED_VALUE"""),"")</f>
        <v/>
      </c>
      <c r="L881" s="0" t="str">
        <f aca="false">IFERROR(__xludf.dummyfunction("""COMPUTED_VALUE"""),"")</f>
        <v/>
      </c>
      <c r="N881" s="6" t="e">
        <f aca="false">SUM(L881-J881)</f>
        <v>#VALUE!</v>
      </c>
      <c r="P881" s="0" t="str">
        <f aca="false">IFERROR(__xludf.dummyfunction("""COMPUTED_VALUE"""),"")</f>
        <v/>
      </c>
      <c r="R881" s="0" t="str">
        <f aca="false">IFERROR(__xludf.dummyfunction("""COMPUTED_VALUE"""),"")</f>
        <v/>
      </c>
      <c r="T881" s="6" t="e">
        <f aca="false">SUM(R881-P881)</f>
        <v>#VALUE!</v>
      </c>
      <c r="V881" s="6" t="e">
        <f aca="false">SUM(N881-T881)</f>
        <v>#VALUE!</v>
      </c>
      <c r="X881" s="7"/>
    </row>
    <row r="882" customFormat="false" ht="13.8" hidden="false" customHeight="false" outlineLevel="0" collapsed="false">
      <c r="B882" s="0" t="str">
        <f aca="false">IFERROR(__xludf.dummyfunction("""COMPUTED_VALUE"""),"")</f>
        <v/>
      </c>
      <c r="D882" s="0" t="str">
        <f aca="false">IFERROR(__xludf.dummyfunction("""COMPUTED_VALUE"""),"")</f>
        <v/>
      </c>
      <c r="F882" s="0" t="str">
        <f aca="false">IFERROR(__xludf.dummyfunction("""COMPUTED_VALUE"""),"")</f>
        <v/>
      </c>
      <c r="H882" s="0" t="str">
        <f aca="false">IFERROR(__xludf.dummyfunction("""COMPUTED_VALUE"""),"")</f>
        <v/>
      </c>
      <c r="J882" s="0" t="str">
        <f aca="false">IFERROR(__xludf.dummyfunction("""COMPUTED_VALUE"""),"")</f>
        <v/>
      </c>
      <c r="L882" s="0" t="str">
        <f aca="false">IFERROR(__xludf.dummyfunction("""COMPUTED_VALUE"""),"")</f>
        <v/>
      </c>
      <c r="N882" s="6" t="e">
        <f aca="false">SUM(L882-J882)</f>
        <v>#VALUE!</v>
      </c>
      <c r="P882" s="0" t="str">
        <f aca="false">IFERROR(__xludf.dummyfunction("""COMPUTED_VALUE"""),"")</f>
        <v/>
      </c>
      <c r="R882" s="0" t="str">
        <f aca="false">IFERROR(__xludf.dummyfunction("""COMPUTED_VALUE"""),"")</f>
        <v/>
      </c>
      <c r="T882" s="6" t="e">
        <f aca="false">SUM(R882-P882)</f>
        <v>#VALUE!</v>
      </c>
      <c r="V882" s="6" t="e">
        <f aca="false">SUM(N882-T882)</f>
        <v>#VALUE!</v>
      </c>
      <c r="X882" s="7"/>
    </row>
    <row r="883" customFormat="false" ht="13.8" hidden="false" customHeight="false" outlineLevel="0" collapsed="false">
      <c r="B883" s="0" t="str">
        <f aca="false">IFERROR(__xludf.dummyfunction("""COMPUTED_VALUE"""),"")</f>
        <v/>
      </c>
      <c r="D883" s="0" t="str">
        <f aca="false">IFERROR(__xludf.dummyfunction("""COMPUTED_VALUE"""),"")</f>
        <v/>
      </c>
      <c r="F883" s="0" t="str">
        <f aca="false">IFERROR(__xludf.dummyfunction("""COMPUTED_VALUE"""),"")</f>
        <v/>
      </c>
      <c r="H883" s="0" t="str">
        <f aca="false">IFERROR(__xludf.dummyfunction("""COMPUTED_VALUE"""),"")</f>
        <v/>
      </c>
      <c r="J883" s="0" t="str">
        <f aca="false">IFERROR(__xludf.dummyfunction("""COMPUTED_VALUE"""),"")</f>
        <v/>
      </c>
      <c r="L883" s="0" t="str">
        <f aca="false">IFERROR(__xludf.dummyfunction("""COMPUTED_VALUE"""),"")</f>
        <v/>
      </c>
      <c r="N883" s="6" t="e">
        <f aca="false">SUM(L883-J883)</f>
        <v>#VALUE!</v>
      </c>
      <c r="P883" s="0" t="str">
        <f aca="false">IFERROR(__xludf.dummyfunction("""COMPUTED_VALUE"""),"")</f>
        <v/>
      </c>
      <c r="R883" s="0" t="str">
        <f aca="false">IFERROR(__xludf.dummyfunction("""COMPUTED_VALUE"""),"")</f>
        <v/>
      </c>
      <c r="T883" s="6" t="e">
        <f aca="false">SUM(R883-P883)</f>
        <v>#VALUE!</v>
      </c>
      <c r="V883" s="6" t="e">
        <f aca="false">SUM(N883-T883)</f>
        <v>#VALUE!</v>
      </c>
      <c r="X883" s="7"/>
    </row>
    <row r="884" customFormat="false" ht="13.8" hidden="false" customHeight="false" outlineLevel="0" collapsed="false">
      <c r="B884" s="0" t="str">
        <f aca="false">IFERROR(__xludf.dummyfunction("""COMPUTED_VALUE"""),"")</f>
        <v/>
      </c>
      <c r="D884" s="0" t="str">
        <f aca="false">IFERROR(__xludf.dummyfunction("""COMPUTED_VALUE"""),"")</f>
        <v/>
      </c>
      <c r="F884" s="0" t="str">
        <f aca="false">IFERROR(__xludf.dummyfunction("""COMPUTED_VALUE"""),"")</f>
        <v/>
      </c>
      <c r="H884" s="0" t="str">
        <f aca="false">IFERROR(__xludf.dummyfunction("""COMPUTED_VALUE"""),"")</f>
        <v/>
      </c>
      <c r="J884" s="0" t="str">
        <f aca="false">IFERROR(__xludf.dummyfunction("""COMPUTED_VALUE"""),"")</f>
        <v/>
      </c>
      <c r="L884" s="0" t="str">
        <f aca="false">IFERROR(__xludf.dummyfunction("""COMPUTED_VALUE"""),"")</f>
        <v/>
      </c>
      <c r="N884" s="6" t="e">
        <f aca="false">SUM(L884-J884)</f>
        <v>#VALUE!</v>
      </c>
      <c r="P884" s="0" t="str">
        <f aca="false">IFERROR(__xludf.dummyfunction("""COMPUTED_VALUE"""),"")</f>
        <v/>
      </c>
      <c r="R884" s="0" t="str">
        <f aca="false">IFERROR(__xludf.dummyfunction("""COMPUTED_VALUE"""),"")</f>
        <v/>
      </c>
      <c r="T884" s="6" t="e">
        <f aca="false">SUM(R884-P884)</f>
        <v>#VALUE!</v>
      </c>
      <c r="V884" s="6" t="e">
        <f aca="false">SUM(N884-T884)</f>
        <v>#VALUE!</v>
      </c>
      <c r="X884" s="7"/>
    </row>
    <row r="885" customFormat="false" ht="13.8" hidden="false" customHeight="false" outlineLevel="0" collapsed="false">
      <c r="B885" s="0" t="str">
        <f aca="false">IFERROR(__xludf.dummyfunction("""COMPUTED_VALUE"""),"")</f>
        <v/>
      </c>
      <c r="D885" s="0" t="str">
        <f aca="false">IFERROR(__xludf.dummyfunction("""COMPUTED_VALUE"""),"")</f>
        <v/>
      </c>
      <c r="F885" s="0" t="str">
        <f aca="false">IFERROR(__xludf.dummyfunction("""COMPUTED_VALUE"""),"")</f>
        <v/>
      </c>
      <c r="H885" s="0" t="str">
        <f aca="false">IFERROR(__xludf.dummyfunction("""COMPUTED_VALUE"""),"")</f>
        <v/>
      </c>
      <c r="J885" s="0" t="str">
        <f aca="false">IFERROR(__xludf.dummyfunction("""COMPUTED_VALUE"""),"")</f>
        <v/>
      </c>
      <c r="L885" s="0" t="str">
        <f aca="false">IFERROR(__xludf.dummyfunction("""COMPUTED_VALUE"""),"")</f>
        <v/>
      </c>
      <c r="N885" s="6" t="e">
        <f aca="false">SUM(L885-J885)</f>
        <v>#VALUE!</v>
      </c>
      <c r="P885" s="0" t="str">
        <f aca="false">IFERROR(__xludf.dummyfunction("""COMPUTED_VALUE"""),"")</f>
        <v/>
      </c>
      <c r="R885" s="0" t="str">
        <f aca="false">IFERROR(__xludf.dummyfunction("""COMPUTED_VALUE"""),"")</f>
        <v/>
      </c>
      <c r="T885" s="6" t="e">
        <f aca="false">SUM(R885-P885)</f>
        <v>#VALUE!</v>
      </c>
      <c r="V885" s="6" t="e">
        <f aca="false">SUM(N885-T885)</f>
        <v>#VALUE!</v>
      </c>
      <c r="X885" s="7"/>
    </row>
    <row r="886" customFormat="false" ht="13.8" hidden="false" customHeight="false" outlineLevel="0" collapsed="false">
      <c r="B886" s="0" t="str">
        <f aca="false">IFERROR(__xludf.dummyfunction("""COMPUTED_VALUE"""),"")</f>
        <v/>
      </c>
      <c r="D886" s="0" t="str">
        <f aca="false">IFERROR(__xludf.dummyfunction("""COMPUTED_VALUE"""),"")</f>
        <v/>
      </c>
      <c r="F886" s="0" t="str">
        <f aca="false">IFERROR(__xludf.dummyfunction("""COMPUTED_VALUE"""),"")</f>
        <v/>
      </c>
      <c r="H886" s="0" t="str">
        <f aca="false">IFERROR(__xludf.dummyfunction("""COMPUTED_VALUE"""),"")</f>
        <v/>
      </c>
      <c r="J886" s="0" t="str">
        <f aca="false">IFERROR(__xludf.dummyfunction("""COMPUTED_VALUE"""),"")</f>
        <v/>
      </c>
      <c r="L886" s="0" t="str">
        <f aca="false">IFERROR(__xludf.dummyfunction("""COMPUTED_VALUE"""),"")</f>
        <v/>
      </c>
      <c r="N886" s="6" t="e">
        <f aca="false">SUM(L886-J886)</f>
        <v>#VALUE!</v>
      </c>
      <c r="P886" s="0" t="str">
        <f aca="false">IFERROR(__xludf.dummyfunction("""COMPUTED_VALUE"""),"")</f>
        <v/>
      </c>
      <c r="R886" s="0" t="str">
        <f aca="false">IFERROR(__xludf.dummyfunction("""COMPUTED_VALUE"""),"")</f>
        <v/>
      </c>
      <c r="T886" s="6" t="e">
        <f aca="false">SUM(R886-P886)</f>
        <v>#VALUE!</v>
      </c>
      <c r="V886" s="6" t="e">
        <f aca="false">SUM(N886-T886)</f>
        <v>#VALUE!</v>
      </c>
      <c r="X886" s="7"/>
    </row>
    <row r="887" customFormat="false" ht="13.8" hidden="false" customHeight="false" outlineLevel="0" collapsed="false">
      <c r="B887" s="0" t="str">
        <f aca="false">IFERROR(__xludf.dummyfunction("""COMPUTED_VALUE"""),"")</f>
        <v/>
      </c>
      <c r="D887" s="0" t="str">
        <f aca="false">IFERROR(__xludf.dummyfunction("""COMPUTED_VALUE"""),"")</f>
        <v/>
      </c>
      <c r="F887" s="0" t="str">
        <f aca="false">IFERROR(__xludf.dummyfunction("""COMPUTED_VALUE"""),"")</f>
        <v/>
      </c>
      <c r="H887" s="0" t="str">
        <f aca="false">IFERROR(__xludf.dummyfunction("""COMPUTED_VALUE"""),"")</f>
        <v/>
      </c>
      <c r="J887" s="0" t="str">
        <f aca="false">IFERROR(__xludf.dummyfunction("""COMPUTED_VALUE"""),"")</f>
        <v/>
      </c>
      <c r="L887" s="0" t="str">
        <f aca="false">IFERROR(__xludf.dummyfunction("""COMPUTED_VALUE"""),"")</f>
        <v/>
      </c>
      <c r="N887" s="6" t="e">
        <f aca="false">SUM(L887-J887)</f>
        <v>#VALUE!</v>
      </c>
      <c r="P887" s="0" t="str">
        <f aca="false">IFERROR(__xludf.dummyfunction("""COMPUTED_VALUE"""),"")</f>
        <v/>
      </c>
      <c r="R887" s="0" t="str">
        <f aca="false">IFERROR(__xludf.dummyfunction("""COMPUTED_VALUE"""),"")</f>
        <v/>
      </c>
      <c r="T887" s="6" t="e">
        <f aca="false">SUM(R887-P887)</f>
        <v>#VALUE!</v>
      </c>
      <c r="V887" s="6" t="e">
        <f aca="false">SUM(N887-T887)</f>
        <v>#VALUE!</v>
      </c>
      <c r="X887" s="7"/>
    </row>
    <row r="888" customFormat="false" ht="13.8" hidden="false" customHeight="false" outlineLevel="0" collapsed="false">
      <c r="B888" s="0" t="str">
        <f aca="false">IFERROR(__xludf.dummyfunction("""COMPUTED_VALUE"""),"")</f>
        <v/>
      </c>
      <c r="D888" s="0" t="str">
        <f aca="false">IFERROR(__xludf.dummyfunction("""COMPUTED_VALUE"""),"")</f>
        <v/>
      </c>
      <c r="F888" s="0" t="str">
        <f aca="false">IFERROR(__xludf.dummyfunction("""COMPUTED_VALUE"""),"")</f>
        <v/>
      </c>
      <c r="H888" s="0" t="str">
        <f aca="false">IFERROR(__xludf.dummyfunction("""COMPUTED_VALUE"""),"")</f>
        <v/>
      </c>
      <c r="J888" s="0" t="str">
        <f aca="false">IFERROR(__xludf.dummyfunction("""COMPUTED_VALUE"""),"")</f>
        <v/>
      </c>
      <c r="L888" s="0" t="str">
        <f aca="false">IFERROR(__xludf.dummyfunction("""COMPUTED_VALUE"""),"")</f>
        <v/>
      </c>
      <c r="N888" s="6" t="e">
        <f aca="false">SUM(L888-J888)</f>
        <v>#VALUE!</v>
      </c>
      <c r="P888" s="0" t="str">
        <f aca="false">IFERROR(__xludf.dummyfunction("""COMPUTED_VALUE"""),"")</f>
        <v/>
      </c>
      <c r="R888" s="0" t="str">
        <f aca="false">IFERROR(__xludf.dummyfunction("""COMPUTED_VALUE"""),"")</f>
        <v/>
      </c>
      <c r="T888" s="6" t="e">
        <f aca="false">SUM(R888-P888)</f>
        <v>#VALUE!</v>
      </c>
      <c r="V888" s="6" t="e">
        <f aca="false">SUM(N888-T888)</f>
        <v>#VALUE!</v>
      </c>
      <c r="X888" s="7"/>
    </row>
    <row r="889" customFormat="false" ht="13.8" hidden="false" customHeight="false" outlineLevel="0" collapsed="false">
      <c r="B889" s="0" t="str">
        <f aca="false">IFERROR(__xludf.dummyfunction("""COMPUTED_VALUE"""),"")</f>
        <v/>
      </c>
      <c r="D889" s="0" t="str">
        <f aca="false">IFERROR(__xludf.dummyfunction("""COMPUTED_VALUE"""),"")</f>
        <v/>
      </c>
      <c r="F889" s="0" t="str">
        <f aca="false">IFERROR(__xludf.dummyfunction("""COMPUTED_VALUE"""),"")</f>
        <v/>
      </c>
      <c r="H889" s="0" t="str">
        <f aca="false">IFERROR(__xludf.dummyfunction("""COMPUTED_VALUE"""),"")</f>
        <v/>
      </c>
      <c r="J889" s="0" t="str">
        <f aca="false">IFERROR(__xludf.dummyfunction("""COMPUTED_VALUE"""),"")</f>
        <v/>
      </c>
      <c r="L889" s="0" t="str">
        <f aca="false">IFERROR(__xludf.dummyfunction("""COMPUTED_VALUE"""),"")</f>
        <v/>
      </c>
      <c r="N889" s="6" t="e">
        <f aca="false">SUM(L889-J889)</f>
        <v>#VALUE!</v>
      </c>
      <c r="P889" s="0" t="str">
        <f aca="false">IFERROR(__xludf.dummyfunction("""COMPUTED_VALUE"""),"")</f>
        <v/>
      </c>
      <c r="R889" s="0" t="str">
        <f aca="false">IFERROR(__xludf.dummyfunction("""COMPUTED_VALUE"""),"")</f>
        <v/>
      </c>
      <c r="T889" s="6" t="e">
        <f aca="false">SUM(R889-P889)</f>
        <v>#VALUE!</v>
      </c>
      <c r="V889" s="6" t="e">
        <f aca="false">SUM(N889-T889)</f>
        <v>#VALUE!</v>
      </c>
      <c r="X889" s="7"/>
    </row>
    <row r="890" customFormat="false" ht="13.8" hidden="false" customHeight="false" outlineLevel="0" collapsed="false">
      <c r="B890" s="0" t="str">
        <f aca="false">IFERROR(__xludf.dummyfunction("""COMPUTED_VALUE"""),"")</f>
        <v/>
      </c>
      <c r="D890" s="0" t="str">
        <f aca="false">IFERROR(__xludf.dummyfunction("""COMPUTED_VALUE"""),"")</f>
        <v/>
      </c>
      <c r="F890" s="0" t="str">
        <f aca="false">IFERROR(__xludf.dummyfunction("""COMPUTED_VALUE"""),"")</f>
        <v/>
      </c>
      <c r="H890" s="0" t="str">
        <f aca="false">IFERROR(__xludf.dummyfunction("""COMPUTED_VALUE"""),"")</f>
        <v/>
      </c>
      <c r="J890" s="0" t="str">
        <f aca="false">IFERROR(__xludf.dummyfunction("""COMPUTED_VALUE"""),"")</f>
        <v/>
      </c>
      <c r="L890" s="0" t="str">
        <f aca="false">IFERROR(__xludf.dummyfunction("""COMPUTED_VALUE"""),"")</f>
        <v/>
      </c>
      <c r="N890" s="6" t="e">
        <f aca="false">SUM(L890-J890)</f>
        <v>#VALUE!</v>
      </c>
      <c r="P890" s="0" t="str">
        <f aca="false">IFERROR(__xludf.dummyfunction("""COMPUTED_VALUE"""),"")</f>
        <v/>
      </c>
      <c r="R890" s="0" t="str">
        <f aca="false">IFERROR(__xludf.dummyfunction("""COMPUTED_VALUE"""),"")</f>
        <v/>
      </c>
      <c r="T890" s="6" t="e">
        <f aca="false">SUM(R890-P890)</f>
        <v>#VALUE!</v>
      </c>
      <c r="V890" s="6" t="e">
        <f aca="false">SUM(N890-T890)</f>
        <v>#VALUE!</v>
      </c>
      <c r="X890" s="7"/>
    </row>
    <row r="891" customFormat="false" ht="13.8" hidden="false" customHeight="false" outlineLevel="0" collapsed="false">
      <c r="B891" s="0" t="str">
        <f aca="false">IFERROR(__xludf.dummyfunction("""COMPUTED_VALUE"""),"")</f>
        <v/>
      </c>
      <c r="D891" s="0" t="str">
        <f aca="false">IFERROR(__xludf.dummyfunction("""COMPUTED_VALUE"""),"")</f>
        <v/>
      </c>
      <c r="F891" s="0" t="str">
        <f aca="false">IFERROR(__xludf.dummyfunction("""COMPUTED_VALUE"""),"")</f>
        <v/>
      </c>
      <c r="H891" s="0" t="str">
        <f aca="false">IFERROR(__xludf.dummyfunction("""COMPUTED_VALUE"""),"")</f>
        <v/>
      </c>
      <c r="J891" s="0" t="str">
        <f aca="false">IFERROR(__xludf.dummyfunction("""COMPUTED_VALUE"""),"")</f>
        <v/>
      </c>
      <c r="L891" s="0" t="str">
        <f aca="false">IFERROR(__xludf.dummyfunction("""COMPUTED_VALUE"""),"")</f>
        <v/>
      </c>
      <c r="N891" s="6" t="e">
        <f aca="false">SUM(L891-J891)</f>
        <v>#VALUE!</v>
      </c>
      <c r="P891" s="0" t="str">
        <f aca="false">IFERROR(__xludf.dummyfunction("""COMPUTED_VALUE"""),"")</f>
        <v/>
      </c>
      <c r="R891" s="0" t="str">
        <f aca="false">IFERROR(__xludf.dummyfunction("""COMPUTED_VALUE"""),"")</f>
        <v/>
      </c>
      <c r="T891" s="6" t="e">
        <f aca="false">SUM(R891-P891)</f>
        <v>#VALUE!</v>
      </c>
      <c r="V891" s="6" t="e">
        <f aca="false">SUM(N891-T891)</f>
        <v>#VALUE!</v>
      </c>
      <c r="X891" s="7"/>
    </row>
    <row r="892" customFormat="false" ht="13.8" hidden="false" customHeight="false" outlineLevel="0" collapsed="false">
      <c r="B892" s="0" t="str">
        <f aca="false">IFERROR(__xludf.dummyfunction("""COMPUTED_VALUE"""),"")</f>
        <v/>
      </c>
      <c r="D892" s="0" t="str">
        <f aca="false">IFERROR(__xludf.dummyfunction("""COMPUTED_VALUE"""),"")</f>
        <v/>
      </c>
      <c r="F892" s="0" t="str">
        <f aca="false">IFERROR(__xludf.dummyfunction("""COMPUTED_VALUE"""),"")</f>
        <v/>
      </c>
      <c r="H892" s="0" t="str">
        <f aca="false">IFERROR(__xludf.dummyfunction("""COMPUTED_VALUE"""),"")</f>
        <v/>
      </c>
      <c r="J892" s="0" t="str">
        <f aca="false">IFERROR(__xludf.dummyfunction("""COMPUTED_VALUE"""),"")</f>
        <v/>
      </c>
      <c r="L892" s="0" t="str">
        <f aca="false">IFERROR(__xludf.dummyfunction("""COMPUTED_VALUE"""),"")</f>
        <v/>
      </c>
      <c r="N892" s="6" t="e">
        <f aca="false">SUM(L892-J892)</f>
        <v>#VALUE!</v>
      </c>
      <c r="P892" s="0" t="str">
        <f aca="false">IFERROR(__xludf.dummyfunction("""COMPUTED_VALUE"""),"")</f>
        <v/>
      </c>
      <c r="R892" s="0" t="str">
        <f aca="false">IFERROR(__xludf.dummyfunction("""COMPUTED_VALUE"""),"")</f>
        <v/>
      </c>
      <c r="T892" s="6" t="e">
        <f aca="false">SUM(R892-P892)</f>
        <v>#VALUE!</v>
      </c>
      <c r="V892" s="6" t="e">
        <f aca="false">SUM(N892-T892)</f>
        <v>#VALUE!</v>
      </c>
      <c r="X892" s="7"/>
    </row>
    <row r="893" customFormat="false" ht="13.8" hidden="false" customHeight="false" outlineLevel="0" collapsed="false">
      <c r="B893" s="0" t="str">
        <f aca="false">IFERROR(__xludf.dummyfunction("""COMPUTED_VALUE"""),"")</f>
        <v/>
      </c>
      <c r="D893" s="0" t="str">
        <f aca="false">IFERROR(__xludf.dummyfunction("""COMPUTED_VALUE"""),"")</f>
        <v/>
      </c>
      <c r="F893" s="0" t="str">
        <f aca="false">IFERROR(__xludf.dummyfunction("""COMPUTED_VALUE"""),"")</f>
        <v/>
      </c>
      <c r="H893" s="0" t="str">
        <f aca="false">IFERROR(__xludf.dummyfunction("""COMPUTED_VALUE"""),"")</f>
        <v/>
      </c>
      <c r="J893" s="0" t="str">
        <f aca="false">IFERROR(__xludf.dummyfunction("""COMPUTED_VALUE"""),"")</f>
        <v/>
      </c>
      <c r="L893" s="0" t="str">
        <f aca="false">IFERROR(__xludf.dummyfunction("""COMPUTED_VALUE"""),"")</f>
        <v/>
      </c>
      <c r="N893" s="6" t="e">
        <f aca="false">SUM(L893-J893)</f>
        <v>#VALUE!</v>
      </c>
      <c r="P893" s="0" t="str">
        <f aca="false">IFERROR(__xludf.dummyfunction("""COMPUTED_VALUE"""),"")</f>
        <v/>
      </c>
      <c r="R893" s="0" t="str">
        <f aca="false">IFERROR(__xludf.dummyfunction("""COMPUTED_VALUE"""),"")</f>
        <v/>
      </c>
      <c r="T893" s="6" t="e">
        <f aca="false">SUM(R893-P893)</f>
        <v>#VALUE!</v>
      </c>
      <c r="V893" s="6" t="e">
        <f aca="false">SUM(N893-T893)</f>
        <v>#VALUE!</v>
      </c>
      <c r="X893" s="7"/>
    </row>
    <row r="894" customFormat="false" ht="13.8" hidden="false" customHeight="false" outlineLevel="0" collapsed="false">
      <c r="B894" s="0" t="str">
        <f aca="false">IFERROR(__xludf.dummyfunction("""COMPUTED_VALUE"""),"")</f>
        <v/>
      </c>
      <c r="D894" s="0" t="str">
        <f aca="false">IFERROR(__xludf.dummyfunction("""COMPUTED_VALUE"""),"")</f>
        <v/>
      </c>
      <c r="F894" s="0" t="str">
        <f aca="false">IFERROR(__xludf.dummyfunction("""COMPUTED_VALUE"""),"")</f>
        <v/>
      </c>
      <c r="H894" s="0" t="str">
        <f aca="false">IFERROR(__xludf.dummyfunction("""COMPUTED_VALUE"""),"")</f>
        <v/>
      </c>
      <c r="J894" s="0" t="str">
        <f aca="false">IFERROR(__xludf.dummyfunction("""COMPUTED_VALUE"""),"")</f>
        <v/>
      </c>
      <c r="L894" s="0" t="str">
        <f aca="false">IFERROR(__xludf.dummyfunction("""COMPUTED_VALUE"""),"")</f>
        <v/>
      </c>
      <c r="N894" s="6" t="e">
        <f aca="false">SUM(L894-J894)</f>
        <v>#VALUE!</v>
      </c>
      <c r="P894" s="0" t="str">
        <f aca="false">IFERROR(__xludf.dummyfunction("""COMPUTED_VALUE"""),"")</f>
        <v/>
      </c>
      <c r="R894" s="0" t="str">
        <f aca="false">IFERROR(__xludf.dummyfunction("""COMPUTED_VALUE"""),"")</f>
        <v/>
      </c>
      <c r="T894" s="6" t="e">
        <f aca="false">SUM(R894-P894)</f>
        <v>#VALUE!</v>
      </c>
      <c r="V894" s="6" t="e">
        <f aca="false">SUM(N894-T894)</f>
        <v>#VALUE!</v>
      </c>
      <c r="X894" s="7"/>
    </row>
    <row r="895" customFormat="false" ht="13.8" hidden="false" customHeight="false" outlineLevel="0" collapsed="false">
      <c r="B895" s="0" t="str">
        <f aca="false">IFERROR(__xludf.dummyfunction("""COMPUTED_VALUE"""),"")</f>
        <v/>
      </c>
      <c r="D895" s="0" t="str">
        <f aca="false">IFERROR(__xludf.dummyfunction("""COMPUTED_VALUE"""),"")</f>
        <v/>
      </c>
      <c r="F895" s="0" t="str">
        <f aca="false">IFERROR(__xludf.dummyfunction("""COMPUTED_VALUE"""),"")</f>
        <v/>
      </c>
      <c r="H895" s="0" t="str">
        <f aca="false">IFERROR(__xludf.dummyfunction("""COMPUTED_VALUE"""),"")</f>
        <v/>
      </c>
      <c r="J895" s="0" t="str">
        <f aca="false">IFERROR(__xludf.dummyfunction("""COMPUTED_VALUE"""),"")</f>
        <v/>
      </c>
      <c r="L895" s="0" t="str">
        <f aca="false">IFERROR(__xludf.dummyfunction("""COMPUTED_VALUE"""),"")</f>
        <v/>
      </c>
      <c r="N895" s="6" t="e">
        <f aca="false">SUM(L895-J895)</f>
        <v>#VALUE!</v>
      </c>
      <c r="P895" s="0" t="str">
        <f aca="false">IFERROR(__xludf.dummyfunction("""COMPUTED_VALUE"""),"")</f>
        <v/>
      </c>
      <c r="R895" s="0" t="str">
        <f aca="false">IFERROR(__xludf.dummyfunction("""COMPUTED_VALUE"""),"")</f>
        <v/>
      </c>
      <c r="T895" s="6" t="e">
        <f aca="false">SUM(R895-P895)</f>
        <v>#VALUE!</v>
      </c>
      <c r="V895" s="6" t="e">
        <f aca="false">SUM(N895-T895)</f>
        <v>#VALUE!</v>
      </c>
      <c r="X895" s="7"/>
    </row>
    <row r="896" customFormat="false" ht="13.8" hidden="false" customHeight="false" outlineLevel="0" collapsed="false">
      <c r="B896" s="0" t="str">
        <f aca="false">IFERROR(__xludf.dummyfunction("""COMPUTED_VALUE"""),"")</f>
        <v/>
      </c>
      <c r="D896" s="0" t="str">
        <f aca="false">IFERROR(__xludf.dummyfunction("""COMPUTED_VALUE"""),"")</f>
        <v/>
      </c>
      <c r="F896" s="0" t="str">
        <f aca="false">IFERROR(__xludf.dummyfunction("""COMPUTED_VALUE"""),"")</f>
        <v/>
      </c>
      <c r="H896" s="0" t="str">
        <f aca="false">IFERROR(__xludf.dummyfunction("""COMPUTED_VALUE"""),"")</f>
        <v/>
      </c>
      <c r="J896" s="0" t="str">
        <f aca="false">IFERROR(__xludf.dummyfunction("""COMPUTED_VALUE"""),"")</f>
        <v/>
      </c>
      <c r="L896" s="0" t="str">
        <f aca="false">IFERROR(__xludf.dummyfunction("""COMPUTED_VALUE"""),"")</f>
        <v/>
      </c>
      <c r="N896" s="6" t="e">
        <f aca="false">SUM(L896-J896)</f>
        <v>#VALUE!</v>
      </c>
      <c r="P896" s="0" t="str">
        <f aca="false">IFERROR(__xludf.dummyfunction("""COMPUTED_VALUE"""),"")</f>
        <v/>
      </c>
      <c r="R896" s="0" t="str">
        <f aca="false">IFERROR(__xludf.dummyfunction("""COMPUTED_VALUE"""),"")</f>
        <v/>
      </c>
      <c r="T896" s="6" t="e">
        <f aca="false">SUM(R896-P896)</f>
        <v>#VALUE!</v>
      </c>
      <c r="V896" s="6" t="e">
        <f aca="false">SUM(N896-T896)</f>
        <v>#VALUE!</v>
      </c>
      <c r="X896" s="7"/>
    </row>
    <row r="897" customFormat="false" ht="13.8" hidden="false" customHeight="false" outlineLevel="0" collapsed="false">
      <c r="B897" s="0" t="str">
        <f aca="false">IFERROR(__xludf.dummyfunction("""COMPUTED_VALUE"""),"")</f>
        <v/>
      </c>
      <c r="D897" s="0" t="str">
        <f aca="false">IFERROR(__xludf.dummyfunction("""COMPUTED_VALUE"""),"")</f>
        <v/>
      </c>
      <c r="F897" s="0" t="str">
        <f aca="false">IFERROR(__xludf.dummyfunction("""COMPUTED_VALUE"""),"")</f>
        <v/>
      </c>
      <c r="H897" s="0" t="str">
        <f aca="false">IFERROR(__xludf.dummyfunction("""COMPUTED_VALUE"""),"")</f>
        <v/>
      </c>
      <c r="J897" s="0" t="str">
        <f aca="false">IFERROR(__xludf.dummyfunction("""COMPUTED_VALUE"""),"")</f>
        <v/>
      </c>
      <c r="L897" s="0" t="str">
        <f aca="false">IFERROR(__xludf.dummyfunction("""COMPUTED_VALUE"""),"")</f>
        <v/>
      </c>
      <c r="N897" s="6" t="e">
        <f aca="false">SUM(L897-J897)</f>
        <v>#VALUE!</v>
      </c>
      <c r="P897" s="0" t="str">
        <f aca="false">IFERROR(__xludf.dummyfunction("""COMPUTED_VALUE"""),"")</f>
        <v/>
      </c>
      <c r="R897" s="0" t="str">
        <f aca="false">IFERROR(__xludf.dummyfunction("""COMPUTED_VALUE"""),"")</f>
        <v/>
      </c>
      <c r="T897" s="6" t="e">
        <f aca="false">SUM(R897-P897)</f>
        <v>#VALUE!</v>
      </c>
      <c r="V897" s="6" t="e">
        <f aca="false">SUM(N897-T897)</f>
        <v>#VALUE!</v>
      </c>
      <c r="X897" s="7"/>
    </row>
    <row r="898" customFormat="false" ht="13.8" hidden="false" customHeight="false" outlineLevel="0" collapsed="false">
      <c r="B898" s="0" t="str">
        <f aca="false">IFERROR(__xludf.dummyfunction("""COMPUTED_VALUE"""),"")</f>
        <v/>
      </c>
      <c r="D898" s="0" t="str">
        <f aca="false">IFERROR(__xludf.dummyfunction("""COMPUTED_VALUE"""),"")</f>
        <v/>
      </c>
      <c r="F898" s="0" t="str">
        <f aca="false">IFERROR(__xludf.dummyfunction("""COMPUTED_VALUE"""),"")</f>
        <v/>
      </c>
      <c r="H898" s="0" t="str">
        <f aca="false">IFERROR(__xludf.dummyfunction("""COMPUTED_VALUE"""),"")</f>
        <v/>
      </c>
      <c r="J898" s="0" t="str">
        <f aca="false">IFERROR(__xludf.dummyfunction("""COMPUTED_VALUE"""),"")</f>
        <v/>
      </c>
      <c r="L898" s="0" t="str">
        <f aca="false">IFERROR(__xludf.dummyfunction("""COMPUTED_VALUE"""),"")</f>
        <v/>
      </c>
      <c r="N898" s="6" t="e">
        <f aca="false">SUM(L898-J898)</f>
        <v>#VALUE!</v>
      </c>
      <c r="P898" s="0" t="str">
        <f aca="false">IFERROR(__xludf.dummyfunction("""COMPUTED_VALUE"""),"")</f>
        <v/>
      </c>
      <c r="R898" s="0" t="str">
        <f aca="false">IFERROR(__xludf.dummyfunction("""COMPUTED_VALUE"""),"")</f>
        <v/>
      </c>
      <c r="T898" s="6" t="e">
        <f aca="false">SUM(R898-P898)</f>
        <v>#VALUE!</v>
      </c>
      <c r="V898" s="6" t="e">
        <f aca="false">SUM(N898-T898)</f>
        <v>#VALUE!</v>
      </c>
      <c r="X898" s="7"/>
    </row>
    <row r="899" customFormat="false" ht="13.8" hidden="false" customHeight="false" outlineLevel="0" collapsed="false">
      <c r="B899" s="0" t="str">
        <f aca="false">IFERROR(__xludf.dummyfunction("""COMPUTED_VALUE"""),"")</f>
        <v/>
      </c>
      <c r="D899" s="0" t="str">
        <f aca="false">IFERROR(__xludf.dummyfunction("""COMPUTED_VALUE"""),"")</f>
        <v/>
      </c>
      <c r="F899" s="0" t="str">
        <f aca="false">IFERROR(__xludf.dummyfunction("""COMPUTED_VALUE"""),"")</f>
        <v/>
      </c>
      <c r="H899" s="0" t="str">
        <f aca="false">IFERROR(__xludf.dummyfunction("""COMPUTED_VALUE"""),"")</f>
        <v/>
      </c>
      <c r="J899" s="0" t="str">
        <f aca="false">IFERROR(__xludf.dummyfunction("""COMPUTED_VALUE"""),"")</f>
        <v/>
      </c>
      <c r="L899" s="0" t="str">
        <f aca="false">IFERROR(__xludf.dummyfunction("""COMPUTED_VALUE"""),"")</f>
        <v/>
      </c>
      <c r="N899" s="6" t="e">
        <f aca="false">SUM(L899-J899)</f>
        <v>#VALUE!</v>
      </c>
      <c r="P899" s="0" t="str">
        <f aca="false">IFERROR(__xludf.dummyfunction("""COMPUTED_VALUE"""),"")</f>
        <v/>
      </c>
      <c r="R899" s="0" t="str">
        <f aca="false">IFERROR(__xludf.dummyfunction("""COMPUTED_VALUE"""),"")</f>
        <v/>
      </c>
      <c r="T899" s="6" t="e">
        <f aca="false">SUM(R899-P899)</f>
        <v>#VALUE!</v>
      </c>
      <c r="V899" s="6" t="e">
        <f aca="false">SUM(N899-T899)</f>
        <v>#VALUE!</v>
      </c>
      <c r="X899" s="7"/>
    </row>
    <row r="900" customFormat="false" ht="13.8" hidden="false" customHeight="false" outlineLevel="0" collapsed="false">
      <c r="B900" s="0" t="str">
        <f aca="false">IFERROR(__xludf.dummyfunction("""COMPUTED_VALUE"""),"")</f>
        <v/>
      </c>
      <c r="D900" s="0" t="str">
        <f aca="false">IFERROR(__xludf.dummyfunction("""COMPUTED_VALUE"""),"")</f>
        <v/>
      </c>
      <c r="F900" s="0" t="str">
        <f aca="false">IFERROR(__xludf.dummyfunction("""COMPUTED_VALUE"""),"")</f>
        <v/>
      </c>
      <c r="H900" s="0" t="str">
        <f aca="false">IFERROR(__xludf.dummyfunction("""COMPUTED_VALUE"""),"")</f>
        <v/>
      </c>
      <c r="J900" s="0" t="str">
        <f aca="false">IFERROR(__xludf.dummyfunction("""COMPUTED_VALUE"""),"")</f>
        <v/>
      </c>
      <c r="L900" s="0" t="str">
        <f aca="false">IFERROR(__xludf.dummyfunction("""COMPUTED_VALUE"""),"")</f>
        <v/>
      </c>
      <c r="N900" s="6" t="e">
        <f aca="false">SUM(L900-J900)</f>
        <v>#VALUE!</v>
      </c>
      <c r="P900" s="0" t="str">
        <f aca="false">IFERROR(__xludf.dummyfunction("""COMPUTED_VALUE"""),"")</f>
        <v/>
      </c>
      <c r="R900" s="0" t="str">
        <f aca="false">IFERROR(__xludf.dummyfunction("""COMPUTED_VALUE"""),"")</f>
        <v/>
      </c>
      <c r="T900" s="6" t="e">
        <f aca="false">SUM(R900-P900)</f>
        <v>#VALUE!</v>
      </c>
      <c r="V900" s="6" t="e">
        <f aca="false">SUM(N900-T900)</f>
        <v>#VALUE!</v>
      </c>
      <c r="X900" s="7"/>
    </row>
    <row r="901" customFormat="false" ht="13.8" hidden="false" customHeight="false" outlineLevel="0" collapsed="false">
      <c r="B901" s="0" t="str">
        <f aca="false">IFERROR(__xludf.dummyfunction("""COMPUTED_VALUE"""),"")</f>
        <v/>
      </c>
      <c r="D901" s="0" t="str">
        <f aca="false">IFERROR(__xludf.dummyfunction("""COMPUTED_VALUE"""),"")</f>
        <v/>
      </c>
      <c r="F901" s="0" t="str">
        <f aca="false">IFERROR(__xludf.dummyfunction("""COMPUTED_VALUE"""),"")</f>
        <v/>
      </c>
      <c r="H901" s="0" t="str">
        <f aca="false">IFERROR(__xludf.dummyfunction("""COMPUTED_VALUE"""),"")</f>
        <v/>
      </c>
      <c r="J901" s="0" t="str">
        <f aca="false">IFERROR(__xludf.dummyfunction("""COMPUTED_VALUE"""),"")</f>
        <v/>
      </c>
      <c r="L901" s="0" t="str">
        <f aca="false">IFERROR(__xludf.dummyfunction("""COMPUTED_VALUE"""),"")</f>
        <v/>
      </c>
      <c r="N901" s="6" t="e">
        <f aca="false">SUM(L901-J901)</f>
        <v>#VALUE!</v>
      </c>
      <c r="P901" s="0" t="str">
        <f aca="false">IFERROR(__xludf.dummyfunction("""COMPUTED_VALUE"""),"")</f>
        <v/>
      </c>
      <c r="R901" s="0" t="str">
        <f aca="false">IFERROR(__xludf.dummyfunction("""COMPUTED_VALUE"""),"")</f>
        <v/>
      </c>
      <c r="T901" s="6" t="e">
        <f aca="false">SUM(R901-P901)</f>
        <v>#VALUE!</v>
      </c>
      <c r="V901" s="6" t="e">
        <f aca="false">SUM(N901-T901)</f>
        <v>#VALUE!</v>
      </c>
      <c r="X901" s="7"/>
    </row>
    <row r="902" customFormat="false" ht="13.8" hidden="false" customHeight="false" outlineLevel="0" collapsed="false">
      <c r="B902" s="0" t="str">
        <f aca="false">IFERROR(__xludf.dummyfunction("""COMPUTED_VALUE"""),"")</f>
        <v/>
      </c>
      <c r="D902" s="0" t="str">
        <f aca="false">IFERROR(__xludf.dummyfunction("""COMPUTED_VALUE"""),"")</f>
        <v/>
      </c>
      <c r="F902" s="0" t="str">
        <f aca="false">IFERROR(__xludf.dummyfunction("""COMPUTED_VALUE"""),"")</f>
        <v/>
      </c>
      <c r="H902" s="0" t="str">
        <f aca="false">IFERROR(__xludf.dummyfunction("""COMPUTED_VALUE"""),"")</f>
        <v/>
      </c>
      <c r="J902" s="0" t="str">
        <f aca="false">IFERROR(__xludf.dummyfunction("""COMPUTED_VALUE"""),"")</f>
        <v/>
      </c>
      <c r="L902" s="0" t="str">
        <f aca="false">IFERROR(__xludf.dummyfunction("""COMPUTED_VALUE"""),"")</f>
        <v/>
      </c>
      <c r="N902" s="6" t="e">
        <f aca="false">SUM(L902-J902)</f>
        <v>#VALUE!</v>
      </c>
      <c r="P902" s="0" t="str">
        <f aca="false">IFERROR(__xludf.dummyfunction("""COMPUTED_VALUE"""),"")</f>
        <v/>
      </c>
      <c r="R902" s="0" t="str">
        <f aca="false">IFERROR(__xludf.dummyfunction("""COMPUTED_VALUE"""),"")</f>
        <v/>
      </c>
      <c r="T902" s="6" t="e">
        <f aca="false">SUM(R902-P902)</f>
        <v>#VALUE!</v>
      </c>
      <c r="V902" s="6" t="e">
        <f aca="false">SUM(N902-T902)</f>
        <v>#VALUE!</v>
      </c>
      <c r="X902" s="7"/>
    </row>
    <row r="903" customFormat="false" ht="13.8" hidden="false" customHeight="false" outlineLevel="0" collapsed="false">
      <c r="B903" s="0" t="str">
        <f aca="false">IFERROR(__xludf.dummyfunction("""COMPUTED_VALUE"""),"")</f>
        <v/>
      </c>
      <c r="D903" s="0" t="str">
        <f aca="false">IFERROR(__xludf.dummyfunction("""COMPUTED_VALUE"""),"")</f>
        <v/>
      </c>
      <c r="F903" s="0" t="str">
        <f aca="false">IFERROR(__xludf.dummyfunction("""COMPUTED_VALUE"""),"")</f>
        <v/>
      </c>
      <c r="H903" s="0" t="str">
        <f aca="false">IFERROR(__xludf.dummyfunction("""COMPUTED_VALUE"""),"")</f>
        <v/>
      </c>
      <c r="J903" s="0" t="str">
        <f aca="false">IFERROR(__xludf.dummyfunction("""COMPUTED_VALUE"""),"")</f>
        <v/>
      </c>
      <c r="L903" s="0" t="str">
        <f aca="false">IFERROR(__xludf.dummyfunction("""COMPUTED_VALUE"""),"")</f>
        <v/>
      </c>
      <c r="N903" s="6" t="e">
        <f aca="false">SUM(L903-J903)</f>
        <v>#VALUE!</v>
      </c>
      <c r="P903" s="0" t="str">
        <f aca="false">IFERROR(__xludf.dummyfunction("""COMPUTED_VALUE"""),"")</f>
        <v/>
      </c>
      <c r="R903" s="0" t="str">
        <f aca="false">IFERROR(__xludf.dummyfunction("""COMPUTED_VALUE"""),"")</f>
        <v/>
      </c>
      <c r="T903" s="6" t="e">
        <f aca="false">SUM(R903-P903)</f>
        <v>#VALUE!</v>
      </c>
      <c r="V903" s="6" t="e">
        <f aca="false">SUM(N903-T903)</f>
        <v>#VALUE!</v>
      </c>
      <c r="X903" s="7"/>
    </row>
    <row r="904" customFormat="false" ht="13.8" hidden="false" customHeight="false" outlineLevel="0" collapsed="false">
      <c r="B904" s="0" t="str">
        <f aca="false">IFERROR(__xludf.dummyfunction("""COMPUTED_VALUE"""),"")</f>
        <v/>
      </c>
      <c r="D904" s="0" t="str">
        <f aca="false">IFERROR(__xludf.dummyfunction("""COMPUTED_VALUE"""),"")</f>
        <v/>
      </c>
      <c r="F904" s="0" t="str">
        <f aca="false">IFERROR(__xludf.dummyfunction("""COMPUTED_VALUE"""),"")</f>
        <v/>
      </c>
      <c r="H904" s="0" t="str">
        <f aca="false">IFERROR(__xludf.dummyfunction("""COMPUTED_VALUE"""),"")</f>
        <v/>
      </c>
      <c r="J904" s="0" t="str">
        <f aca="false">IFERROR(__xludf.dummyfunction("""COMPUTED_VALUE"""),"")</f>
        <v/>
      </c>
      <c r="L904" s="0" t="str">
        <f aca="false">IFERROR(__xludf.dummyfunction("""COMPUTED_VALUE"""),"")</f>
        <v/>
      </c>
      <c r="N904" s="6" t="e">
        <f aca="false">SUM(L904-J904)</f>
        <v>#VALUE!</v>
      </c>
      <c r="P904" s="0" t="str">
        <f aca="false">IFERROR(__xludf.dummyfunction("""COMPUTED_VALUE"""),"")</f>
        <v/>
      </c>
      <c r="R904" s="0" t="str">
        <f aca="false">IFERROR(__xludf.dummyfunction("""COMPUTED_VALUE"""),"")</f>
        <v/>
      </c>
      <c r="T904" s="6" t="e">
        <f aca="false">SUM(R904-P904)</f>
        <v>#VALUE!</v>
      </c>
      <c r="V904" s="6" t="e">
        <f aca="false">SUM(N904-T904)</f>
        <v>#VALUE!</v>
      </c>
      <c r="X904" s="7"/>
    </row>
    <row r="905" customFormat="false" ht="13.8" hidden="false" customHeight="false" outlineLevel="0" collapsed="false">
      <c r="B905" s="0" t="str">
        <f aca="false">IFERROR(__xludf.dummyfunction("""COMPUTED_VALUE"""),"")</f>
        <v/>
      </c>
      <c r="D905" s="0" t="str">
        <f aca="false">IFERROR(__xludf.dummyfunction("""COMPUTED_VALUE"""),"")</f>
        <v/>
      </c>
      <c r="F905" s="0" t="str">
        <f aca="false">IFERROR(__xludf.dummyfunction("""COMPUTED_VALUE"""),"")</f>
        <v/>
      </c>
      <c r="H905" s="0" t="str">
        <f aca="false">IFERROR(__xludf.dummyfunction("""COMPUTED_VALUE"""),"")</f>
        <v/>
      </c>
      <c r="J905" s="0" t="str">
        <f aca="false">IFERROR(__xludf.dummyfunction("""COMPUTED_VALUE"""),"")</f>
        <v/>
      </c>
      <c r="L905" s="0" t="str">
        <f aca="false">IFERROR(__xludf.dummyfunction("""COMPUTED_VALUE"""),"")</f>
        <v/>
      </c>
      <c r="N905" s="6" t="e">
        <f aca="false">SUM(L905-J905)</f>
        <v>#VALUE!</v>
      </c>
      <c r="P905" s="0" t="str">
        <f aca="false">IFERROR(__xludf.dummyfunction("""COMPUTED_VALUE"""),"")</f>
        <v/>
      </c>
      <c r="R905" s="0" t="str">
        <f aca="false">IFERROR(__xludf.dummyfunction("""COMPUTED_VALUE"""),"")</f>
        <v/>
      </c>
      <c r="T905" s="6" t="e">
        <f aca="false">SUM(R905-P905)</f>
        <v>#VALUE!</v>
      </c>
      <c r="V905" s="6" t="e">
        <f aca="false">SUM(N905-T905)</f>
        <v>#VALUE!</v>
      </c>
      <c r="X905" s="7"/>
    </row>
    <row r="906" customFormat="false" ht="13.8" hidden="false" customHeight="false" outlineLevel="0" collapsed="false">
      <c r="B906" s="0" t="str">
        <f aca="false">IFERROR(__xludf.dummyfunction("""COMPUTED_VALUE"""),"")</f>
        <v/>
      </c>
      <c r="D906" s="0" t="str">
        <f aca="false">IFERROR(__xludf.dummyfunction("""COMPUTED_VALUE"""),"")</f>
        <v/>
      </c>
      <c r="F906" s="0" t="str">
        <f aca="false">IFERROR(__xludf.dummyfunction("""COMPUTED_VALUE"""),"")</f>
        <v/>
      </c>
      <c r="H906" s="0" t="str">
        <f aca="false">IFERROR(__xludf.dummyfunction("""COMPUTED_VALUE"""),"")</f>
        <v/>
      </c>
      <c r="J906" s="0" t="str">
        <f aca="false">IFERROR(__xludf.dummyfunction("""COMPUTED_VALUE"""),"")</f>
        <v/>
      </c>
      <c r="L906" s="0" t="str">
        <f aca="false">IFERROR(__xludf.dummyfunction("""COMPUTED_VALUE"""),"")</f>
        <v/>
      </c>
      <c r="N906" s="6" t="e">
        <f aca="false">SUM(L906-J906)</f>
        <v>#VALUE!</v>
      </c>
      <c r="P906" s="0" t="str">
        <f aca="false">IFERROR(__xludf.dummyfunction("""COMPUTED_VALUE"""),"")</f>
        <v/>
      </c>
      <c r="R906" s="0" t="str">
        <f aca="false">IFERROR(__xludf.dummyfunction("""COMPUTED_VALUE"""),"")</f>
        <v/>
      </c>
      <c r="T906" s="6" t="e">
        <f aca="false">SUM(R906-P906)</f>
        <v>#VALUE!</v>
      </c>
      <c r="V906" s="6" t="e">
        <f aca="false">SUM(N906-T906)</f>
        <v>#VALUE!</v>
      </c>
      <c r="X906" s="7"/>
    </row>
    <row r="907" customFormat="false" ht="13.8" hidden="false" customHeight="false" outlineLevel="0" collapsed="false">
      <c r="B907" s="0" t="str">
        <f aca="false">IFERROR(__xludf.dummyfunction("""COMPUTED_VALUE"""),"")</f>
        <v/>
      </c>
      <c r="D907" s="0" t="str">
        <f aca="false">IFERROR(__xludf.dummyfunction("""COMPUTED_VALUE"""),"")</f>
        <v/>
      </c>
      <c r="F907" s="0" t="str">
        <f aca="false">IFERROR(__xludf.dummyfunction("""COMPUTED_VALUE"""),"")</f>
        <v/>
      </c>
      <c r="H907" s="0" t="str">
        <f aca="false">IFERROR(__xludf.dummyfunction("""COMPUTED_VALUE"""),"")</f>
        <v/>
      </c>
      <c r="J907" s="0" t="str">
        <f aca="false">IFERROR(__xludf.dummyfunction("""COMPUTED_VALUE"""),"")</f>
        <v/>
      </c>
      <c r="L907" s="0" t="str">
        <f aca="false">IFERROR(__xludf.dummyfunction("""COMPUTED_VALUE"""),"")</f>
        <v/>
      </c>
      <c r="N907" s="6" t="e">
        <f aca="false">SUM(L907-J907)</f>
        <v>#VALUE!</v>
      </c>
      <c r="P907" s="0" t="str">
        <f aca="false">IFERROR(__xludf.dummyfunction("""COMPUTED_VALUE"""),"")</f>
        <v/>
      </c>
      <c r="R907" s="0" t="str">
        <f aca="false">IFERROR(__xludf.dummyfunction("""COMPUTED_VALUE"""),"")</f>
        <v/>
      </c>
      <c r="T907" s="6" t="e">
        <f aca="false">SUM(R907-P907)</f>
        <v>#VALUE!</v>
      </c>
      <c r="V907" s="6" t="e">
        <f aca="false">SUM(N907-T907)</f>
        <v>#VALUE!</v>
      </c>
      <c r="X907" s="7"/>
    </row>
    <row r="908" customFormat="false" ht="13.8" hidden="false" customHeight="false" outlineLevel="0" collapsed="false">
      <c r="B908" s="0" t="str">
        <f aca="false">IFERROR(__xludf.dummyfunction("""COMPUTED_VALUE"""),"")</f>
        <v/>
      </c>
      <c r="D908" s="0" t="str">
        <f aca="false">IFERROR(__xludf.dummyfunction("""COMPUTED_VALUE"""),"")</f>
        <v/>
      </c>
      <c r="F908" s="0" t="str">
        <f aca="false">IFERROR(__xludf.dummyfunction("""COMPUTED_VALUE"""),"")</f>
        <v/>
      </c>
      <c r="H908" s="0" t="str">
        <f aca="false">IFERROR(__xludf.dummyfunction("""COMPUTED_VALUE"""),"")</f>
        <v/>
      </c>
      <c r="J908" s="0" t="str">
        <f aca="false">IFERROR(__xludf.dummyfunction("""COMPUTED_VALUE"""),"")</f>
        <v/>
      </c>
      <c r="L908" s="0" t="str">
        <f aca="false">IFERROR(__xludf.dummyfunction("""COMPUTED_VALUE"""),"")</f>
        <v/>
      </c>
      <c r="N908" s="6" t="e">
        <f aca="false">SUM(L908-J908)</f>
        <v>#VALUE!</v>
      </c>
      <c r="P908" s="0" t="str">
        <f aca="false">IFERROR(__xludf.dummyfunction("""COMPUTED_VALUE"""),"")</f>
        <v/>
      </c>
      <c r="R908" s="0" t="str">
        <f aca="false">IFERROR(__xludf.dummyfunction("""COMPUTED_VALUE"""),"")</f>
        <v/>
      </c>
      <c r="T908" s="6" t="e">
        <f aca="false">SUM(R908-P908)</f>
        <v>#VALUE!</v>
      </c>
      <c r="V908" s="6" t="e">
        <f aca="false">SUM(N908-T908)</f>
        <v>#VALUE!</v>
      </c>
      <c r="X908" s="7"/>
    </row>
    <row r="909" customFormat="false" ht="13.8" hidden="false" customHeight="false" outlineLevel="0" collapsed="false">
      <c r="B909" s="0" t="str">
        <f aca="false">IFERROR(__xludf.dummyfunction("""COMPUTED_VALUE"""),"")</f>
        <v/>
      </c>
      <c r="D909" s="0" t="str">
        <f aca="false">IFERROR(__xludf.dummyfunction("""COMPUTED_VALUE"""),"")</f>
        <v/>
      </c>
      <c r="F909" s="0" t="str">
        <f aca="false">IFERROR(__xludf.dummyfunction("""COMPUTED_VALUE"""),"")</f>
        <v/>
      </c>
      <c r="H909" s="0" t="str">
        <f aca="false">IFERROR(__xludf.dummyfunction("""COMPUTED_VALUE"""),"")</f>
        <v/>
      </c>
      <c r="J909" s="0" t="str">
        <f aca="false">IFERROR(__xludf.dummyfunction("""COMPUTED_VALUE"""),"")</f>
        <v/>
      </c>
      <c r="L909" s="0" t="str">
        <f aca="false">IFERROR(__xludf.dummyfunction("""COMPUTED_VALUE"""),"")</f>
        <v/>
      </c>
      <c r="N909" s="6" t="e">
        <f aca="false">SUM(L909-J909)</f>
        <v>#VALUE!</v>
      </c>
      <c r="P909" s="0" t="str">
        <f aca="false">IFERROR(__xludf.dummyfunction("""COMPUTED_VALUE"""),"")</f>
        <v/>
      </c>
      <c r="R909" s="0" t="str">
        <f aca="false">IFERROR(__xludf.dummyfunction("""COMPUTED_VALUE"""),"")</f>
        <v/>
      </c>
      <c r="T909" s="6" t="e">
        <f aca="false">SUM(R909-P909)</f>
        <v>#VALUE!</v>
      </c>
      <c r="V909" s="6" t="e">
        <f aca="false">SUM(N909-T909)</f>
        <v>#VALUE!</v>
      </c>
      <c r="X909" s="7"/>
    </row>
    <row r="910" customFormat="false" ht="13.8" hidden="false" customHeight="false" outlineLevel="0" collapsed="false">
      <c r="B910" s="0" t="str">
        <f aca="false">IFERROR(__xludf.dummyfunction("""COMPUTED_VALUE"""),"")</f>
        <v/>
      </c>
      <c r="D910" s="0" t="str">
        <f aca="false">IFERROR(__xludf.dummyfunction("""COMPUTED_VALUE"""),"")</f>
        <v/>
      </c>
      <c r="F910" s="0" t="str">
        <f aca="false">IFERROR(__xludf.dummyfunction("""COMPUTED_VALUE"""),"")</f>
        <v/>
      </c>
      <c r="H910" s="0" t="str">
        <f aca="false">IFERROR(__xludf.dummyfunction("""COMPUTED_VALUE"""),"")</f>
        <v/>
      </c>
      <c r="J910" s="0" t="str">
        <f aca="false">IFERROR(__xludf.dummyfunction("""COMPUTED_VALUE"""),"")</f>
        <v/>
      </c>
      <c r="L910" s="0" t="str">
        <f aca="false">IFERROR(__xludf.dummyfunction("""COMPUTED_VALUE"""),"")</f>
        <v/>
      </c>
      <c r="N910" s="6" t="e">
        <f aca="false">SUM(L910-J910)</f>
        <v>#VALUE!</v>
      </c>
      <c r="P910" s="0" t="str">
        <f aca="false">IFERROR(__xludf.dummyfunction("""COMPUTED_VALUE"""),"")</f>
        <v/>
      </c>
      <c r="R910" s="0" t="str">
        <f aca="false">IFERROR(__xludf.dummyfunction("""COMPUTED_VALUE"""),"")</f>
        <v/>
      </c>
      <c r="T910" s="6" t="e">
        <f aca="false">SUM(R910-P910)</f>
        <v>#VALUE!</v>
      </c>
      <c r="V910" s="6" t="e">
        <f aca="false">SUM(N910-T910)</f>
        <v>#VALUE!</v>
      </c>
      <c r="X910" s="7"/>
    </row>
    <row r="911" customFormat="false" ht="13.8" hidden="false" customHeight="false" outlineLevel="0" collapsed="false">
      <c r="B911" s="0" t="str">
        <f aca="false">IFERROR(__xludf.dummyfunction("""COMPUTED_VALUE"""),"")</f>
        <v/>
      </c>
      <c r="D911" s="0" t="str">
        <f aca="false">IFERROR(__xludf.dummyfunction("""COMPUTED_VALUE"""),"")</f>
        <v/>
      </c>
      <c r="F911" s="0" t="str">
        <f aca="false">IFERROR(__xludf.dummyfunction("""COMPUTED_VALUE"""),"")</f>
        <v/>
      </c>
      <c r="H911" s="0" t="str">
        <f aca="false">IFERROR(__xludf.dummyfunction("""COMPUTED_VALUE"""),"")</f>
        <v/>
      </c>
      <c r="J911" s="0" t="str">
        <f aca="false">IFERROR(__xludf.dummyfunction("""COMPUTED_VALUE"""),"")</f>
        <v/>
      </c>
      <c r="L911" s="0" t="str">
        <f aca="false">IFERROR(__xludf.dummyfunction("""COMPUTED_VALUE"""),"")</f>
        <v/>
      </c>
      <c r="N911" s="6" t="e">
        <f aca="false">SUM(L911-J911)</f>
        <v>#VALUE!</v>
      </c>
      <c r="P911" s="0" t="str">
        <f aca="false">IFERROR(__xludf.dummyfunction("""COMPUTED_VALUE"""),"")</f>
        <v/>
      </c>
      <c r="R911" s="0" t="str">
        <f aca="false">IFERROR(__xludf.dummyfunction("""COMPUTED_VALUE"""),"")</f>
        <v/>
      </c>
      <c r="T911" s="6" t="e">
        <f aca="false">SUM(R911-P911)</f>
        <v>#VALUE!</v>
      </c>
      <c r="V911" s="6" t="e">
        <f aca="false">SUM(N911-T911)</f>
        <v>#VALUE!</v>
      </c>
      <c r="X911" s="7"/>
    </row>
    <row r="912" customFormat="false" ht="13.8" hidden="false" customHeight="false" outlineLevel="0" collapsed="false">
      <c r="B912" s="0" t="str">
        <f aca="false">IFERROR(__xludf.dummyfunction("""COMPUTED_VALUE"""),"")</f>
        <v/>
      </c>
      <c r="D912" s="0" t="str">
        <f aca="false">IFERROR(__xludf.dummyfunction("""COMPUTED_VALUE"""),"")</f>
        <v/>
      </c>
      <c r="F912" s="0" t="str">
        <f aca="false">IFERROR(__xludf.dummyfunction("""COMPUTED_VALUE"""),"")</f>
        <v/>
      </c>
      <c r="H912" s="0" t="str">
        <f aca="false">IFERROR(__xludf.dummyfunction("""COMPUTED_VALUE"""),"")</f>
        <v/>
      </c>
      <c r="J912" s="0" t="str">
        <f aca="false">IFERROR(__xludf.dummyfunction("""COMPUTED_VALUE"""),"")</f>
        <v/>
      </c>
      <c r="L912" s="0" t="str">
        <f aca="false">IFERROR(__xludf.dummyfunction("""COMPUTED_VALUE"""),"")</f>
        <v/>
      </c>
      <c r="N912" s="6" t="e">
        <f aca="false">SUM(L912-J912)</f>
        <v>#VALUE!</v>
      </c>
      <c r="P912" s="0" t="str">
        <f aca="false">IFERROR(__xludf.dummyfunction("""COMPUTED_VALUE"""),"")</f>
        <v/>
      </c>
      <c r="R912" s="0" t="str">
        <f aca="false">IFERROR(__xludf.dummyfunction("""COMPUTED_VALUE"""),"")</f>
        <v/>
      </c>
      <c r="T912" s="6" t="e">
        <f aca="false">SUM(R912-P912)</f>
        <v>#VALUE!</v>
      </c>
      <c r="V912" s="6" t="e">
        <f aca="false">SUM(N912-T912)</f>
        <v>#VALUE!</v>
      </c>
      <c r="X912" s="7"/>
    </row>
    <row r="913" customFormat="false" ht="13.8" hidden="false" customHeight="false" outlineLevel="0" collapsed="false">
      <c r="B913" s="0" t="str">
        <f aca="false">IFERROR(__xludf.dummyfunction("""COMPUTED_VALUE"""),"")</f>
        <v/>
      </c>
      <c r="D913" s="0" t="str">
        <f aca="false">IFERROR(__xludf.dummyfunction("""COMPUTED_VALUE"""),"")</f>
        <v/>
      </c>
      <c r="F913" s="0" t="str">
        <f aca="false">IFERROR(__xludf.dummyfunction("""COMPUTED_VALUE"""),"")</f>
        <v/>
      </c>
      <c r="H913" s="0" t="str">
        <f aca="false">IFERROR(__xludf.dummyfunction("""COMPUTED_VALUE"""),"")</f>
        <v/>
      </c>
      <c r="J913" s="0" t="str">
        <f aca="false">IFERROR(__xludf.dummyfunction("""COMPUTED_VALUE"""),"")</f>
        <v/>
      </c>
      <c r="L913" s="0" t="str">
        <f aca="false">IFERROR(__xludf.dummyfunction("""COMPUTED_VALUE"""),"")</f>
        <v/>
      </c>
      <c r="N913" s="6" t="e">
        <f aca="false">SUM(L913-J913)</f>
        <v>#VALUE!</v>
      </c>
      <c r="P913" s="0" t="str">
        <f aca="false">IFERROR(__xludf.dummyfunction("""COMPUTED_VALUE"""),"")</f>
        <v/>
      </c>
      <c r="R913" s="0" t="str">
        <f aca="false">IFERROR(__xludf.dummyfunction("""COMPUTED_VALUE"""),"")</f>
        <v/>
      </c>
      <c r="T913" s="6" t="e">
        <f aca="false">SUM(R913-P913)</f>
        <v>#VALUE!</v>
      </c>
      <c r="V913" s="6" t="e">
        <f aca="false">SUM(N913-T913)</f>
        <v>#VALUE!</v>
      </c>
      <c r="X913" s="7"/>
    </row>
    <row r="914" customFormat="false" ht="13.8" hidden="false" customHeight="false" outlineLevel="0" collapsed="false">
      <c r="B914" s="0" t="str">
        <f aca="false">IFERROR(__xludf.dummyfunction("""COMPUTED_VALUE"""),"")</f>
        <v/>
      </c>
      <c r="D914" s="0" t="str">
        <f aca="false">IFERROR(__xludf.dummyfunction("""COMPUTED_VALUE"""),"")</f>
        <v/>
      </c>
      <c r="F914" s="0" t="str">
        <f aca="false">IFERROR(__xludf.dummyfunction("""COMPUTED_VALUE"""),"")</f>
        <v/>
      </c>
      <c r="H914" s="0" t="str">
        <f aca="false">IFERROR(__xludf.dummyfunction("""COMPUTED_VALUE"""),"")</f>
        <v/>
      </c>
      <c r="J914" s="0" t="str">
        <f aca="false">IFERROR(__xludf.dummyfunction("""COMPUTED_VALUE"""),"")</f>
        <v/>
      </c>
      <c r="L914" s="0" t="str">
        <f aca="false">IFERROR(__xludf.dummyfunction("""COMPUTED_VALUE"""),"")</f>
        <v/>
      </c>
      <c r="N914" s="6" t="e">
        <f aca="false">SUM(L914-J914)</f>
        <v>#VALUE!</v>
      </c>
      <c r="P914" s="0" t="str">
        <f aca="false">IFERROR(__xludf.dummyfunction("""COMPUTED_VALUE"""),"")</f>
        <v/>
      </c>
      <c r="R914" s="0" t="str">
        <f aca="false">IFERROR(__xludf.dummyfunction("""COMPUTED_VALUE"""),"")</f>
        <v/>
      </c>
      <c r="T914" s="6" t="e">
        <f aca="false">SUM(R914-P914)</f>
        <v>#VALUE!</v>
      </c>
      <c r="V914" s="6" t="e">
        <f aca="false">SUM(N914-T914)</f>
        <v>#VALUE!</v>
      </c>
      <c r="X914" s="7"/>
    </row>
    <row r="915" customFormat="false" ht="13.8" hidden="false" customHeight="false" outlineLevel="0" collapsed="false">
      <c r="B915" s="0" t="str">
        <f aca="false">IFERROR(__xludf.dummyfunction("""COMPUTED_VALUE"""),"")</f>
        <v/>
      </c>
      <c r="D915" s="0" t="str">
        <f aca="false">IFERROR(__xludf.dummyfunction("""COMPUTED_VALUE"""),"")</f>
        <v/>
      </c>
      <c r="F915" s="0" t="str">
        <f aca="false">IFERROR(__xludf.dummyfunction("""COMPUTED_VALUE"""),"")</f>
        <v/>
      </c>
      <c r="H915" s="0" t="str">
        <f aca="false">IFERROR(__xludf.dummyfunction("""COMPUTED_VALUE"""),"")</f>
        <v/>
      </c>
      <c r="J915" s="0" t="str">
        <f aca="false">IFERROR(__xludf.dummyfunction("""COMPUTED_VALUE"""),"")</f>
        <v/>
      </c>
      <c r="L915" s="0" t="str">
        <f aca="false">IFERROR(__xludf.dummyfunction("""COMPUTED_VALUE"""),"")</f>
        <v/>
      </c>
      <c r="N915" s="6" t="e">
        <f aca="false">SUM(L915-J915)</f>
        <v>#VALUE!</v>
      </c>
      <c r="P915" s="0" t="str">
        <f aca="false">IFERROR(__xludf.dummyfunction("""COMPUTED_VALUE"""),"")</f>
        <v/>
      </c>
      <c r="R915" s="0" t="str">
        <f aca="false">IFERROR(__xludf.dummyfunction("""COMPUTED_VALUE"""),"")</f>
        <v/>
      </c>
      <c r="T915" s="6" t="e">
        <f aca="false">SUM(R915-P915)</f>
        <v>#VALUE!</v>
      </c>
      <c r="V915" s="6" t="e">
        <f aca="false">SUM(N915-T915)</f>
        <v>#VALUE!</v>
      </c>
      <c r="X915" s="7"/>
    </row>
    <row r="916" customFormat="false" ht="13.8" hidden="false" customHeight="false" outlineLevel="0" collapsed="false">
      <c r="B916" s="0" t="str">
        <f aca="false">IFERROR(__xludf.dummyfunction("""COMPUTED_VALUE"""),"")</f>
        <v/>
      </c>
      <c r="D916" s="0" t="str">
        <f aca="false">IFERROR(__xludf.dummyfunction("""COMPUTED_VALUE"""),"")</f>
        <v/>
      </c>
      <c r="F916" s="0" t="str">
        <f aca="false">IFERROR(__xludf.dummyfunction("""COMPUTED_VALUE"""),"")</f>
        <v/>
      </c>
      <c r="H916" s="0" t="str">
        <f aca="false">IFERROR(__xludf.dummyfunction("""COMPUTED_VALUE"""),"")</f>
        <v/>
      </c>
      <c r="J916" s="0" t="str">
        <f aca="false">IFERROR(__xludf.dummyfunction("""COMPUTED_VALUE"""),"")</f>
        <v/>
      </c>
      <c r="L916" s="0" t="str">
        <f aca="false">IFERROR(__xludf.dummyfunction("""COMPUTED_VALUE"""),"")</f>
        <v/>
      </c>
      <c r="N916" s="6" t="e">
        <f aca="false">SUM(L916-J916)</f>
        <v>#VALUE!</v>
      </c>
      <c r="P916" s="0" t="str">
        <f aca="false">IFERROR(__xludf.dummyfunction("""COMPUTED_VALUE"""),"")</f>
        <v/>
      </c>
      <c r="R916" s="0" t="str">
        <f aca="false">IFERROR(__xludf.dummyfunction("""COMPUTED_VALUE"""),"")</f>
        <v/>
      </c>
      <c r="T916" s="6" t="e">
        <f aca="false">SUM(R916-P916)</f>
        <v>#VALUE!</v>
      </c>
      <c r="V916" s="6" t="e">
        <f aca="false">SUM(N916-T916)</f>
        <v>#VALUE!</v>
      </c>
      <c r="X916" s="7"/>
    </row>
    <row r="917" customFormat="false" ht="13.8" hidden="false" customHeight="false" outlineLevel="0" collapsed="false">
      <c r="B917" s="0" t="str">
        <f aca="false">IFERROR(__xludf.dummyfunction("""COMPUTED_VALUE"""),"")</f>
        <v/>
      </c>
      <c r="D917" s="0" t="str">
        <f aca="false">IFERROR(__xludf.dummyfunction("""COMPUTED_VALUE"""),"")</f>
        <v/>
      </c>
      <c r="F917" s="0" t="str">
        <f aca="false">IFERROR(__xludf.dummyfunction("""COMPUTED_VALUE"""),"")</f>
        <v/>
      </c>
      <c r="H917" s="0" t="str">
        <f aca="false">IFERROR(__xludf.dummyfunction("""COMPUTED_VALUE"""),"")</f>
        <v/>
      </c>
      <c r="J917" s="0" t="str">
        <f aca="false">IFERROR(__xludf.dummyfunction("""COMPUTED_VALUE"""),"")</f>
        <v/>
      </c>
      <c r="L917" s="0" t="str">
        <f aca="false">IFERROR(__xludf.dummyfunction("""COMPUTED_VALUE"""),"")</f>
        <v/>
      </c>
      <c r="N917" s="6" t="e">
        <f aca="false">SUM(L917-J917)</f>
        <v>#VALUE!</v>
      </c>
      <c r="P917" s="0" t="str">
        <f aca="false">IFERROR(__xludf.dummyfunction("""COMPUTED_VALUE"""),"")</f>
        <v/>
      </c>
      <c r="R917" s="0" t="str">
        <f aca="false">IFERROR(__xludf.dummyfunction("""COMPUTED_VALUE"""),"")</f>
        <v/>
      </c>
      <c r="T917" s="6" t="e">
        <f aca="false">SUM(R917-P917)</f>
        <v>#VALUE!</v>
      </c>
      <c r="V917" s="6" t="e">
        <f aca="false">SUM(N917-T917)</f>
        <v>#VALUE!</v>
      </c>
      <c r="X917" s="7"/>
    </row>
    <row r="918" customFormat="false" ht="13.8" hidden="false" customHeight="false" outlineLevel="0" collapsed="false">
      <c r="B918" s="0" t="str">
        <f aca="false">IFERROR(__xludf.dummyfunction("""COMPUTED_VALUE"""),"")</f>
        <v/>
      </c>
      <c r="D918" s="0" t="str">
        <f aca="false">IFERROR(__xludf.dummyfunction("""COMPUTED_VALUE"""),"")</f>
        <v/>
      </c>
      <c r="F918" s="0" t="str">
        <f aca="false">IFERROR(__xludf.dummyfunction("""COMPUTED_VALUE"""),"")</f>
        <v/>
      </c>
      <c r="H918" s="0" t="str">
        <f aca="false">IFERROR(__xludf.dummyfunction("""COMPUTED_VALUE"""),"")</f>
        <v/>
      </c>
      <c r="J918" s="0" t="str">
        <f aca="false">IFERROR(__xludf.dummyfunction("""COMPUTED_VALUE"""),"")</f>
        <v/>
      </c>
      <c r="L918" s="0" t="str">
        <f aca="false">IFERROR(__xludf.dummyfunction("""COMPUTED_VALUE"""),"")</f>
        <v/>
      </c>
      <c r="N918" s="6" t="e">
        <f aca="false">SUM(L918-J918)</f>
        <v>#VALUE!</v>
      </c>
      <c r="P918" s="0" t="str">
        <f aca="false">IFERROR(__xludf.dummyfunction("""COMPUTED_VALUE"""),"")</f>
        <v/>
      </c>
      <c r="R918" s="0" t="str">
        <f aca="false">IFERROR(__xludf.dummyfunction("""COMPUTED_VALUE"""),"")</f>
        <v/>
      </c>
      <c r="T918" s="6" t="e">
        <f aca="false">SUM(R918-P918)</f>
        <v>#VALUE!</v>
      </c>
      <c r="V918" s="6" t="e">
        <f aca="false">SUM(N918-T918)</f>
        <v>#VALUE!</v>
      </c>
      <c r="X918" s="7"/>
    </row>
    <row r="919" customFormat="false" ht="13.8" hidden="false" customHeight="false" outlineLevel="0" collapsed="false">
      <c r="B919" s="0" t="str">
        <f aca="false">IFERROR(__xludf.dummyfunction("""COMPUTED_VALUE"""),"")</f>
        <v/>
      </c>
      <c r="D919" s="0" t="str">
        <f aca="false">IFERROR(__xludf.dummyfunction("""COMPUTED_VALUE"""),"")</f>
        <v/>
      </c>
      <c r="F919" s="0" t="str">
        <f aca="false">IFERROR(__xludf.dummyfunction("""COMPUTED_VALUE"""),"")</f>
        <v/>
      </c>
      <c r="H919" s="0" t="str">
        <f aca="false">IFERROR(__xludf.dummyfunction("""COMPUTED_VALUE"""),"")</f>
        <v/>
      </c>
      <c r="J919" s="0" t="str">
        <f aca="false">IFERROR(__xludf.dummyfunction("""COMPUTED_VALUE"""),"")</f>
        <v/>
      </c>
      <c r="L919" s="0" t="str">
        <f aca="false">IFERROR(__xludf.dummyfunction("""COMPUTED_VALUE"""),"")</f>
        <v/>
      </c>
      <c r="N919" s="6" t="e">
        <f aca="false">SUM(L919-J919)</f>
        <v>#VALUE!</v>
      </c>
      <c r="P919" s="0" t="str">
        <f aca="false">IFERROR(__xludf.dummyfunction("""COMPUTED_VALUE"""),"")</f>
        <v/>
      </c>
      <c r="R919" s="0" t="str">
        <f aca="false">IFERROR(__xludf.dummyfunction("""COMPUTED_VALUE"""),"")</f>
        <v/>
      </c>
      <c r="T919" s="6" t="e">
        <f aca="false">SUM(R919-P919)</f>
        <v>#VALUE!</v>
      </c>
      <c r="V919" s="6" t="e">
        <f aca="false">SUM(N919-T919)</f>
        <v>#VALUE!</v>
      </c>
      <c r="X919" s="7"/>
    </row>
    <row r="920" customFormat="false" ht="13.8" hidden="false" customHeight="false" outlineLevel="0" collapsed="false">
      <c r="B920" s="0" t="str">
        <f aca="false">IFERROR(__xludf.dummyfunction("""COMPUTED_VALUE"""),"")</f>
        <v/>
      </c>
      <c r="D920" s="0" t="str">
        <f aca="false">IFERROR(__xludf.dummyfunction("""COMPUTED_VALUE"""),"")</f>
        <v/>
      </c>
      <c r="F920" s="0" t="str">
        <f aca="false">IFERROR(__xludf.dummyfunction("""COMPUTED_VALUE"""),"")</f>
        <v/>
      </c>
      <c r="H920" s="0" t="str">
        <f aca="false">IFERROR(__xludf.dummyfunction("""COMPUTED_VALUE"""),"")</f>
        <v/>
      </c>
      <c r="J920" s="0" t="str">
        <f aca="false">IFERROR(__xludf.dummyfunction("""COMPUTED_VALUE"""),"")</f>
        <v/>
      </c>
      <c r="L920" s="0" t="str">
        <f aca="false">IFERROR(__xludf.dummyfunction("""COMPUTED_VALUE"""),"")</f>
        <v/>
      </c>
      <c r="N920" s="6" t="e">
        <f aca="false">SUM(L920-J920)</f>
        <v>#VALUE!</v>
      </c>
      <c r="P920" s="0" t="str">
        <f aca="false">IFERROR(__xludf.dummyfunction("""COMPUTED_VALUE"""),"")</f>
        <v/>
      </c>
      <c r="R920" s="0" t="str">
        <f aca="false">IFERROR(__xludf.dummyfunction("""COMPUTED_VALUE"""),"")</f>
        <v/>
      </c>
      <c r="T920" s="6" t="e">
        <f aca="false">SUM(R920-P920)</f>
        <v>#VALUE!</v>
      </c>
      <c r="V920" s="6" t="e">
        <f aca="false">SUM(N920-T920)</f>
        <v>#VALUE!</v>
      </c>
      <c r="X920" s="7"/>
    </row>
    <row r="921" customFormat="false" ht="13.8" hidden="false" customHeight="false" outlineLevel="0" collapsed="false">
      <c r="B921" s="0" t="str">
        <f aca="false">IFERROR(__xludf.dummyfunction("""COMPUTED_VALUE"""),"")</f>
        <v/>
      </c>
      <c r="D921" s="0" t="str">
        <f aca="false">IFERROR(__xludf.dummyfunction("""COMPUTED_VALUE"""),"")</f>
        <v/>
      </c>
      <c r="F921" s="0" t="str">
        <f aca="false">IFERROR(__xludf.dummyfunction("""COMPUTED_VALUE"""),"")</f>
        <v/>
      </c>
      <c r="H921" s="0" t="str">
        <f aca="false">IFERROR(__xludf.dummyfunction("""COMPUTED_VALUE"""),"")</f>
        <v/>
      </c>
      <c r="J921" s="0" t="str">
        <f aca="false">IFERROR(__xludf.dummyfunction("""COMPUTED_VALUE"""),"")</f>
        <v/>
      </c>
      <c r="L921" s="0" t="str">
        <f aca="false">IFERROR(__xludf.dummyfunction("""COMPUTED_VALUE"""),"")</f>
        <v/>
      </c>
      <c r="N921" s="6" t="e">
        <f aca="false">SUM(L921-J921)</f>
        <v>#VALUE!</v>
      </c>
      <c r="P921" s="0" t="str">
        <f aca="false">IFERROR(__xludf.dummyfunction("""COMPUTED_VALUE"""),"")</f>
        <v/>
      </c>
      <c r="R921" s="0" t="str">
        <f aca="false">IFERROR(__xludf.dummyfunction("""COMPUTED_VALUE"""),"")</f>
        <v/>
      </c>
      <c r="T921" s="6" t="e">
        <f aca="false">SUM(R921-P921)</f>
        <v>#VALUE!</v>
      </c>
      <c r="V921" s="6" t="e">
        <f aca="false">SUM(N921-T921)</f>
        <v>#VALUE!</v>
      </c>
      <c r="X921" s="7"/>
    </row>
    <row r="922" customFormat="false" ht="13.8" hidden="false" customHeight="false" outlineLevel="0" collapsed="false">
      <c r="B922" s="0" t="str">
        <f aca="false">IFERROR(__xludf.dummyfunction("""COMPUTED_VALUE"""),"")</f>
        <v/>
      </c>
      <c r="D922" s="0" t="str">
        <f aca="false">IFERROR(__xludf.dummyfunction("""COMPUTED_VALUE"""),"")</f>
        <v/>
      </c>
      <c r="F922" s="0" t="str">
        <f aca="false">IFERROR(__xludf.dummyfunction("""COMPUTED_VALUE"""),"")</f>
        <v/>
      </c>
      <c r="H922" s="0" t="str">
        <f aca="false">IFERROR(__xludf.dummyfunction("""COMPUTED_VALUE"""),"")</f>
        <v/>
      </c>
      <c r="J922" s="0" t="str">
        <f aca="false">IFERROR(__xludf.dummyfunction("""COMPUTED_VALUE"""),"")</f>
        <v/>
      </c>
      <c r="L922" s="0" t="str">
        <f aca="false">IFERROR(__xludf.dummyfunction("""COMPUTED_VALUE"""),"")</f>
        <v/>
      </c>
      <c r="N922" s="6" t="e">
        <f aca="false">SUM(L922-J922)</f>
        <v>#VALUE!</v>
      </c>
      <c r="P922" s="0" t="str">
        <f aca="false">IFERROR(__xludf.dummyfunction("""COMPUTED_VALUE"""),"")</f>
        <v/>
      </c>
      <c r="R922" s="0" t="str">
        <f aca="false">IFERROR(__xludf.dummyfunction("""COMPUTED_VALUE"""),"")</f>
        <v/>
      </c>
      <c r="T922" s="6" t="e">
        <f aca="false">SUM(R922-P922)</f>
        <v>#VALUE!</v>
      </c>
      <c r="V922" s="6" t="e">
        <f aca="false">SUM(N922-T922)</f>
        <v>#VALUE!</v>
      </c>
      <c r="X922" s="7"/>
    </row>
    <row r="923" customFormat="false" ht="13.8" hidden="false" customHeight="false" outlineLevel="0" collapsed="false">
      <c r="B923" s="0" t="str">
        <f aca="false">IFERROR(__xludf.dummyfunction("""COMPUTED_VALUE"""),"")</f>
        <v/>
      </c>
      <c r="D923" s="0" t="str">
        <f aca="false">IFERROR(__xludf.dummyfunction("""COMPUTED_VALUE"""),"")</f>
        <v/>
      </c>
      <c r="F923" s="0" t="str">
        <f aca="false">IFERROR(__xludf.dummyfunction("""COMPUTED_VALUE"""),"")</f>
        <v/>
      </c>
      <c r="H923" s="0" t="str">
        <f aca="false">IFERROR(__xludf.dummyfunction("""COMPUTED_VALUE"""),"")</f>
        <v/>
      </c>
      <c r="J923" s="0" t="str">
        <f aca="false">IFERROR(__xludf.dummyfunction("""COMPUTED_VALUE"""),"")</f>
        <v/>
      </c>
      <c r="L923" s="0" t="str">
        <f aca="false">IFERROR(__xludf.dummyfunction("""COMPUTED_VALUE"""),"")</f>
        <v/>
      </c>
      <c r="N923" s="6" t="e">
        <f aca="false">SUM(L923-J923)</f>
        <v>#VALUE!</v>
      </c>
      <c r="P923" s="0" t="str">
        <f aca="false">IFERROR(__xludf.dummyfunction("""COMPUTED_VALUE"""),"")</f>
        <v/>
      </c>
      <c r="R923" s="0" t="str">
        <f aca="false">IFERROR(__xludf.dummyfunction("""COMPUTED_VALUE"""),"")</f>
        <v/>
      </c>
      <c r="T923" s="6" t="e">
        <f aca="false">SUM(R923-P923)</f>
        <v>#VALUE!</v>
      </c>
      <c r="V923" s="6" t="e">
        <f aca="false">SUM(N923-T923)</f>
        <v>#VALUE!</v>
      </c>
      <c r="X923" s="7"/>
    </row>
    <row r="924" customFormat="false" ht="13.8" hidden="false" customHeight="false" outlineLevel="0" collapsed="false">
      <c r="B924" s="0" t="str">
        <f aca="false">IFERROR(__xludf.dummyfunction("""COMPUTED_VALUE"""),"")</f>
        <v/>
      </c>
      <c r="D924" s="0" t="str">
        <f aca="false">IFERROR(__xludf.dummyfunction("""COMPUTED_VALUE"""),"")</f>
        <v/>
      </c>
      <c r="F924" s="0" t="str">
        <f aca="false">IFERROR(__xludf.dummyfunction("""COMPUTED_VALUE"""),"")</f>
        <v/>
      </c>
      <c r="H924" s="0" t="str">
        <f aca="false">IFERROR(__xludf.dummyfunction("""COMPUTED_VALUE"""),"")</f>
        <v/>
      </c>
      <c r="J924" s="0" t="str">
        <f aca="false">IFERROR(__xludf.dummyfunction("""COMPUTED_VALUE"""),"")</f>
        <v/>
      </c>
      <c r="L924" s="0" t="str">
        <f aca="false">IFERROR(__xludf.dummyfunction("""COMPUTED_VALUE"""),"")</f>
        <v/>
      </c>
      <c r="N924" s="6" t="e">
        <f aca="false">SUM(L924-J924)</f>
        <v>#VALUE!</v>
      </c>
      <c r="P924" s="0" t="str">
        <f aca="false">IFERROR(__xludf.dummyfunction("""COMPUTED_VALUE"""),"")</f>
        <v/>
      </c>
      <c r="R924" s="0" t="str">
        <f aca="false">IFERROR(__xludf.dummyfunction("""COMPUTED_VALUE"""),"")</f>
        <v/>
      </c>
      <c r="T924" s="6" t="e">
        <f aca="false">SUM(R924-P924)</f>
        <v>#VALUE!</v>
      </c>
      <c r="V924" s="6" t="e">
        <f aca="false">SUM(N924-T924)</f>
        <v>#VALUE!</v>
      </c>
      <c r="X924" s="7"/>
    </row>
    <row r="925" customFormat="false" ht="13.8" hidden="false" customHeight="false" outlineLevel="0" collapsed="false">
      <c r="B925" s="0" t="str">
        <f aca="false">IFERROR(__xludf.dummyfunction("""COMPUTED_VALUE"""),"")</f>
        <v/>
      </c>
      <c r="D925" s="0" t="str">
        <f aca="false">IFERROR(__xludf.dummyfunction("""COMPUTED_VALUE"""),"")</f>
        <v/>
      </c>
      <c r="F925" s="0" t="str">
        <f aca="false">IFERROR(__xludf.dummyfunction("""COMPUTED_VALUE"""),"")</f>
        <v/>
      </c>
      <c r="H925" s="0" t="str">
        <f aca="false">IFERROR(__xludf.dummyfunction("""COMPUTED_VALUE"""),"")</f>
        <v/>
      </c>
      <c r="J925" s="0" t="str">
        <f aca="false">IFERROR(__xludf.dummyfunction("""COMPUTED_VALUE"""),"")</f>
        <v/>
      </c>
      <c r="L925" s="0" t="str">
        <f aca="false">IFERROR(__xludf.dummyfunction("""COMPUTED_VALUE"""),"")</f>
        <v/>
      </c>
      <c r="N925" s="6" t="e">
        <f aca="false">SUM(L925-J925)</f>
        <v>#VALUE!</v>
      </c>
      <c r="P925" s="0" t="str">
        <f aca="false">IFERROR(__xludf.dummyfunction("""COMPUTED_VALUE"""),"")</f>
        <v/>
      </c>
      <c r="R925" s="0" t="str">
        <f aca="false">IFERROR(__xludf.dummyfunction("""COMPUTED_VALUE"""),"")</f>
        <v/>
      </c>
      <c r="T925" s="6" t="e">
        <f aca="false">SUM(R925-P925)</f>
        <v>#VALUE!</v>
      </c>
      <c r="V925" s="6" t="e">
        <f aca="false">SUM(N925-T925)</f>
        <v>#VALUE!</v>
      </c>
      <c r="X925" s="7"/>
    </row>
    <row r="926" customFormat="false" ht="13.8" hidden="false" customHeight="false" outlineLevel="0" collapsed="false">
      <c r="B926" s="0" t="str">
        <f aca="false">IFERROR(__xludf.dummyfunction("""COMPUTED_VALUE"""),"")</f>
        <v/>
      </c>
      <c r="D926" s="0" t="str">
        <f aca="false">IFERROR(__xludf.dummyfunction("""COMPUTED_VALUE"""),"")</f>
        <v/>
      </c>
      <c r="F926" s="0" t="str">
        <f aca="false">IFERROR(__xludf.dummyfunction("""COMPUTED_VALUE"""),"")</f>
        <v/>
      </c>
      <c r="H926" s="0" t="str">
        <f aca="false">IFERROR(__xludf.dummyfunction("""COMPUTED_VALUE"""),"")</f>
        <v/>
      </c>
      <c r="J926" s="0" t="str">
        <f aca="false">IFERROR(__xludf.dummyfunction("""COMPUTED_VALUE"""),"")</f>
        <v/>
      </c>
      <c r="L926" s="0" t="str">
        <f aca="false">IFERROR(__xludf.dummyfunction("""COMPUTED_VALUE"""),"")</f>
        <v/>
      </c>
      <c r="N926" s="6" t="e">
        <f aca="false">SUM(L926-J926)</f>
        <v>#VALUE!</v>
      </c>
      <c r="P926" s="0" t="str">
        <f aca="false">IFERROR(__xludf.dummyfunction("""COMPUTED_VALUE"""),"")</f>
        <v/>
      </c>
      <c r="R926" s="0" t="str">
        <f aca="false">IFERROR(__xludf.dummyfunction("""COMPUTED_VALUE"""),"")</f>
        <v/>
      </c>
      <c r="T926" s="6" t="e">
        <f aca="false">SUM(R926-P926)</f>
        <v>#VALUE!</v>
      </c>
      <c r="V926" s="6" t="e">
        <f aca="false">SUM(N926-T926)</f>
        <v>#VALUE!</v>
      </c>
      <c r="X926" s="7"/>
    </row>
    <row r="927" customFormat="false" ht="13.8" hidden="false" customHeight="false" outlineLevel="0" collapsed="false">
      <c r="B927" s="0" t="str">
        <f aca="false">IFERROR(__xludf.dummyfunction("""COMPUTED_VALUE"""),"")</f>
        <v/>
      </c>
      <c r="D927" s="0" t="str">
        <f aca="false">IFERROR(__xludf.dummyfunction("""COMPUTED_VALUE"""),"")</f>
        <v/>
      </c>
      <c r="F927" s="0" t="str">
        <f aca="false">IFERROR(__xludf.dummyfunction("""COMPUTED_VALUE"""),"")</f>
        <v/>
      </c>
      <c r="H927" s="0" t="str">
        <f aca="false">IFERROR(__xludf.dummyfunction("""COMPUTED_VALUE"""),"")</f>
        <v/>
      </c>
      <c r="J927" s="0" t="str">
        <f aca="false">IFERROR(__xludf.dummyfunction("""COMPUTED_VALUE"""),"")</f>
        <v/>
      </c>
      <c r="L927" s="0" t="str">
        <f aca="false">IFERROR(__xludf.dummyfunction("""COMPUTED_VALUE"""),"")</f>
        <v/>
      </c>
      <c r="N927" s="6" t="e">
        <f aca="false">SUM(L927-J927)</f>
        <v>#VALUE!</v>
      </c>
      <c r="P927" s="0" t="str">
        <f aca="false">IFERROR(__xludf.dummyfunction("""COMPUTED_VALUE"""),"")</f>
        <v/>
      </c>
      <c r="R927" s="0" t="str">
        <f aca="false">IFERROR(__xludf.dummyfunction("""COMPUTED_VALUE"""),"")</f>
        <v/>
      </c>
      <c r="T927" s="6" t="e">
        <f aca="false">SUM(R927-P927)</f>
        <v>#VALUE!</v>
      </c>
      <c r="V927" s="6" t="e">
        <f aca="false">SUM(N927-T927)</f>
        <v>#VALUE!</v>
      </c>
      <c r="X927" s="7"/>
    </row>
    <row r="928" customFormat="false" ht="13.8" hidden="false" customHeight="false" outlineLevel="0" collapsed="false">
      <c r="B928" s="0" t="str">
        <f aca="false">IFERROR(__xludf.dummyfunction("""COMPUTED_VALUE"""),"")</f>
        <v/>
      </c>
      <c r="D928" s="0" t="str">
        <f aca="false">IFERROR(__xludf.dummyfunction("""COMPUTED_VALUE"""),"")</f>
        <v/>
      </c>
      <c r="F928" s="0" t="str">
        <f aca="false">IFERROR(__xludf.dummyfunction("""COMPUTED_VALUE"""),"")</f>
        <v/>
      </c>
      <c r="H928" s="0" t="str">
        <f aca="false">IFERROR(__xludf.dummyfunction("""COMPUTED_VALUE"""),"")</f>
        <v/>
      </c>
      <c r="J928" s="0" t="str">
        <f aca="false">IFERROR(__xludf.dummyfunction("""COMPUTED_VALUE"""),"")</f>
        <v/>
      </c>
      <c r="L928" s="0" t="str">
        <f aca="false">IFERROR(__xludf.dummyfunction("""COMPUTED_VALUE"""),"")</f>
        <v/>
      </c>
      <c r="N928" s="6" t="e">
        <f aca="false">SUM(L928-J928)</f>
        <v>#VALUE!</v>
      </c>
      <c r="P928" s="0" t="str">
        <f aca="false">IFERROR(__xludf.dummyfunction("""COMPUTED_VALUE"""),"")</f>
        <v/>
      </c>
      <c r="R928" s="0" t="str">
        <f aca="false">IFERROR(__xludf.dummyfunction("""COMPUTED_VALUE"""),"")</f>
        <v/>
      </c>
      <c r="T928" s="6" t="e">
        <f aca="false">SUM(R928-P928)</f>
        <v>#VALUE!</v>
      </c>
      <c r="V928" s="6" t="e">
        <f aca="false">SUM(N928-T928)</f>
        <v>#VALUE!</v>
      </c>
      <c r="X928" s="7"/>
    </row>
    <row r="929" customFormat="false" ht="13.8" hidden="false" customHeight="false" outlineLevel="0" collapsed="false">
      <c r="B929" s="0" t="str">
        <f aca="false">IFERROR(__xludf.dummyfunction("""COMPUTED_VALUE"""),"")</f>
        <v/>
      </c>
      <c r="D929" s="0" t="str">
        <f aca="false">IFERROR(__xludf.dummyfunction("""COMPUTED_VALUE"""),"")</f>
        <v/>
      </c>
      <c r="F929" s="0" t="str">
        <f aca="false">IFERROR(__xludf.dummyfunction("""COMPUTED_VALUE"""),"")</f>
        <v/>
      </c>
      <c r="H929" s="0" t="str">
        <f aca="false">IFERROR(__xludf.dummyfunction("""COMPUTED_VALUE"""),"")</f>
        <v/>
      </c>
      <c r="J929" s="0" t="str">
        <f aca="false">IFERROR(__xludf.dummyfunction("""COMPUTED_VALUE"""),"")</f>
        <v/>
      </c>
      <c r="L929" s="0" t="str">
        <f aca="false">IFERROR(__xludf.dummyfunction("""COMPUTED_VALUE"""),"")</f>
        <v/>
      </c>
      <c r="N929" s="6" t="e">
        <f aca="false">SUM(L929-J929)</f>
        <v>#VALUE!</v>
      </c>
      <c r="P929" s="0" t="str">
        <f aca="false">IFERROR(__xludf.dummyfunction("""COMPUTED_VALUE"""),"")</f>
        <v/>
      </c>
      <c r="R929" s="0" t="str">
        <f aca="false">IFERROR(__xludf.dummyfunction("""COMPUTED_VALUE"""),"")</f>
        <v/>
      </c>
      <c r="T929" s="6" t="e">
        <f aca="false">SUM(R929-P929)</f>
        <v>#VALUE!</v>
      </c>
      <c r="V929" s="6" t="e">
        <f aca="false">SUM(N929-T929)</f>
        <v>#VALUE!</v>
      </c>
      <c r="X929" s="7"/>
    </row>
    <row r="930" customFormat="false" ht="13.8" hidden="false" customHeight="false" outlineLevel="0" collapsed="false">
      <c r="B930" s="0" t="str">
        <f aca="false">IFERROR(__xludf.dummyfunction("""COMPUTED_VALUE"""),"")</f>
        <v/>
      </c>
      <c r="D930" s="0" t="str">
        <f aca="false">IFERROR(__xludf.dummyfunction("""COMPUTED_VALUE"""),"")</f>
        <v/>
      </c>
      <c r="F930" s="0" t="str">
        <f aca="false">IFERROR(__xludf.dummyfunction("""COMPUTED_VALUE"""),"")</f>
        <v/>
      </c>
      <c r="H930" s="0" t="str">
        <f aca="false">IFERROR(__xludf.dummyfunction("""COMPUTED_VALUE"""),"")</f>
        <v/>
      </c>
      <c r="J930" s="0" t="str">
        <f aca="false">IFERROR(__xludf.dummyfunction("""COMPUTED_VALUE"""),"")</f>
        <v/>
      </c>
      <c r="L930" s="0" t="str">
        <f aca="false">IFERROR(__xludf.dummyfunction("""COMPUTED_VALUE"""),"")</f>
        <v/>
      </c>
      <c r="N930" s="6" t="e">
        <f aca="false">SUM(L930-J930)</f>
        <v>#VALUE!</v>
      </c>
      <c r="P930" s="0" t="str">
        <f aca="false">IFERROR(__xludf.dummyfunction("""COMPUTED_VALUE"""),"")</f>
        <v/>
      </c>
      <c r="R930" s="0" t="str">
        <f aca="false">IFERROR(__xludf.dummyfunction("""COMPUTED_VALUE"""),"")</f>
        <v/>
      </c>
      <c r="T930" s="6" t="e">
        <f aca="false">SUM(R930-P930)</f>
        <v>#VALUE!</v>
      </c>
      <c r="V930" s="6" t="e">
        <f aca="false">SUM(N930-T930)</f>
        <v>#VALUE!</v>
      </c>
      <c r="X930" s="7"/>
    </row>
    <row r="931" customFormat="false" ht="13.8" hidden="false" customHeight="false" outlineLevel="0" collapsed="false">
      <c r="B931" s="0" t="str">
        <f aca="false">IFERROR(__xludf.dummyfunction("""COMPUTED_VALUE"""),"")</f>
        <v/>
      </c>
      <c r="D931" s="0" t="str">
        <f aca="false">IFERROR(__xludf.dummyfunction("""COMPUTED_VALUE"""),"")</f>
        <v/>
      </c>
      <c r="F931" s="0" t="str">
        <f aca="false">IFERROR(__xludf.dummyfunction("""COMPUTED_VALUE"""),"")</f>
        <v/>
      </c>
      <c r="H931" s="0" t="str">
        <f aca="false">IFERROR(__xludf.dummyfunction("""COMPUTED_VALUE"""),"")</f>
        <v/>
      </c>
      <c r="J931" s="0" t="str">
        <f aca="false">IFERROR(__xludf.dummyfunction("""COMPUTED_VALUE"""),"")</f>
        <v/>
      </c>
      <c r="L931" s="0" t="str">
        <f aca="false">IFERROR(__xludf.dummyfunction("""COMPUTED_VALUE"""),"")</f>
        <v/>
      </c>
      <c r="N931" s="6" t="e">
        <f aca="false">SUM(L931-J931)</f>
        <v>#VALUE!</v>
      </c>
      <c r="P931" s="0" t="str">
        <f aca="false">IFERROR(__xludf.dummyfunction("""COMPUTED_VALUE"""),"")</f>
        <v/>
      </c>
      <c r="R931" s="0" t="str">
        <f aca="false">IFERROR(__xludf.dummyfunction("""COMPUTED_VALUE"""),"")</f>
        <v/>
      </c>
      <c r="T931" s="6" t="e">
        <f aca="false">SUM(R931-P931)</f>
        <v>#VALUE!</v>
      </c>
      <c r="V931" s="6" t="e">
        <f aca="false">SUM(N931-T931)</f>
        <v>#VALUE!</v>
      </c>
      <c r="X931" s="7"/>
    </row>
    <row r="932" customFormat="false" ht="13.8" hidden="false" customHeight="false" outlineLevel="0" collapsed="false">
      <c r="B932" s="0" t="str">
        <f aca="false">IFERROR(__xludf.dummyfunction("""COMPUTED_VALUE"""),"")</f>
        <v/>
      </c>
      <c r="D932" s="0" t="str">
        <f aca="false">IFERROR(__xludf.dummyfunction("""COMPUTED_VALUE"""),"")</f>
        <v/>
      </c>
      <c r="F932" s="0" t="str">
        <f aca="false">IFERROR(__xludf.dummyfunction("""COMPUTED_VALUE"""),"")</f>
        <v/>
      </c>
      <c r="H932" s="0" t="str">
        <f aca="false">IFERROR(__xludf.dummyfunction("""COMPUTED_VALUE"""),"")</f>
        <v/>
      </c>
      <c r="J932" s="0" t="str">
        <f aca="false">IFERROR(__xludf.dummyfunction("""COMPUTED_VALUE"""),"")</f>
        <v/>
      </c>
      <c r="L932" s="0" t="str">
        <f aca="false">IFERROR(__xludf.dummyfunction("""COMPUTED_VALUE"""),"")</f>
        <v/>
      </c>
      <c r="N932" s="6" t="e">
        <f aca="false">SUM(L932-J932)</f>
        <v>#VALUE!</v>
      </c>
      <c r="P932" s="0" t="str">
        <f aca="false">IFERROR(__xludf.dummyfunction("""COMPUTED_VALUE"""),"")</f>
        <v/>
      </c>
      <c r="R932" s="0" t="str">
        <f aca="false">IFERROR(__xludf.dummyfunction("""COMPUTED_VALUE"""),"")</f>
        <v/>
      </c>
      <c r="T932" s="6" t="e">
        <f aca="false">SUM(R932-P932)</f>
        <v>#VALUE!</v>
      </c>
      <c r="V932" s="6" t="e">
        <f aca="false">SUM(N932-T932)</f>
        <v>#VALUE!</v>
      </c>
      <c r="X932" s="7"/>
    </row>
    <row r="933" customFormat="false" ht="13.8" hidden="false" customHeight="false" outlineLevel="0" collapsed="false">
      <c r="B933" s="0" t="str">
        <f aca="false">IFERROR(__xludf.dummyfunction("""COMPUTED_VALUE"""),"")</f>
        <v/>
      </c>
      <c r="D933" s="0" t="str">
        <f aca="false">IFERROR(__xludf.dummyfunction("""COMPUTED_VALUE"""),"")</f>
        <v/>
      </c>
      <c r="F933" s="0" t="str">
        <f aca="false">IFERROR(__xludf.dummyfunction("""COMPUTED_VALUE"""),"")</f>
        <v/>
      </c>
      <c r="H933" s="0" t="str">
        <f aca="false">IFERROR(__xludf.dummyfunction("""COMPUTED_VALUE"""),"")</f>
        <v/>
      </c>
      <c r="J933" s="0" t="str">
        <f aca="false">IFERROR(__xludf.dummyfunction("""COMPUTED_VALUE"""),"")</f>
        <v/>
      </c>
      <c r="L933" s="0" t="str">
        <f aca="false">IFERROR(__xludf.dummyfunction("""COMPUTED_VALUE"""),"")</f>
        <v/>
      </c>
      <c r="N933" s="6" t="e">
        <f aca="false">SUM(L933-J933)</f>
        <v>#VALUE!</v>
      </c>
      <c r="P933" s="0" t="str">
        <f aca="false">IFERROR(__xludf.dummyfunction("""COMPUTED_VALUE"""),"")</f>
        <v/>
      </c>
      <c r="R933" s="0" t="str">
        <f aca="false">IFERROR(__xludf.dummyfunction("""COMPUTED_VALUE"""),"")</f>
        <v/>
      </c>
      <c r="T933" s="6" t="e">
        <f aca="false">SUM(R933-P933)</f>
        <v>#VALUE!</v>
      </c>
      <c r="V933" s="6" t="e">
        <f aca="false">SUM(N933-T933)</f>
        <v>#VALUE!</v>
      </c>
      <c r="X933" s="7"/>
    </row>
    <row r="934" customFormat="false" ht="13.8" hidden="false" customHeight="false" outlineLevel="0" collapsed="false">
      <c r="B934" s="0" t="str">
        <f aca="false">IFERROR(__xludf.dummyfunction("""COMPUTED_VALUE"""),"")</f>
        <v/>
      </c>
      <c r="D934" s="0" t="str">
        <f aca="false">IFERROR(__xludf.dummyfunction("""COMPUTED_VALUE"""),"")</f>
        <v/>
      </c>
      <c r="F934" s="0" t="str">
        <f aca="false">IFERROR(__xludf.dummyfunction("""COMPUTED_VALUE"""),"")</f>
        <v/>
      </c>
      <c r="H934" s="0" t="str">
        <f aca="false">IFERROR(__xludf.dummyfunction("""COMPUTED_VALUE"""),"")</f>
        <v/>
      </c>
      <c r="J934" s="0" t="str">
        <f aca="false">IFERROR(__xludf.dummyfunction("""COMPUTED_VALUE"""),"")</f>
        <v/>
      </c>
      <c r="L934" s="0" t="str">
        <f aca="false">IFERROR(__xludf.dummyfunction("""COMPUTED_VALUE"""),"")</f>
        <v/>
      </c>
      <c r="N934" s="6" t="e">
        <f aca="false">SUM(L934-J934)</f>
        <v>#VALUE!</v>
      </c>
      <c r="P934" s="0" t="str">
        <f aca="false">IFERROR(__xludf.dummyfunction("""COMPUTED_VALUE"""),"")</f>
        <v/>
      </c>
      <c r="R934" s="0" t="str">
        <f aca="false">IFERROR(__xludf.dummyfunction("""COMPUTED_VALUE"""),"")</f>
        <v/>
      </c>
      <c r="T934" s="6" t="e">
        <f aca="false">SUM(R934-P934)</f>
        <v>#VALUE!</v>
      </c>
      <c r="V934" s="6" t="e">
        <f aca="false">SUM(N934-T934)</f>
        <v>#VALUE!</v>
      </c>
      <c r="X934" s="7"/>
    </row>
    <row r="935" customFormat="false" ht="13.8" hidden="false" customHeight="false" outlineLevel="0" collapsed="false">
      <c r="B935" s="0" t="str">
        <f aca="false">IFERROR(__xludf.dummyfunction("""COMPUTED_VALUE"""),"")</f>
        <v/>
      </c>
      <c r="D935" s="0" t="str">
        <f aca="false">IFERROR(__xludf.dummyfunction("""COMPUTED_VALUE"""),"")</f>
        <v/>
      </c>
      <c r="F935" s="0" t="str">
        <f aca="false">IFERROR(__xludf.dummyfunction("""COMPUTED_VALUE"""),"")</f>
        <v/>
      </c>
      <c r="H935" s="0" t="str">
        <f aca="false">IFERROR(__xludf.dummyfunction("""COMPUTED_VALUE"""),"")</f>
        <v/>
      </c>
      <c r="J935" s="0" t="str">
        <f aca="false">IFERROR(__xludf.dummyfunction("""COMPUTED_VALUE"""),"")</f>
        <v/>
      </c>
      <c r="L935" s="0" t="str">
        <f aca="false">IFERROR(__xludf.dummyfunction("""COMPUTED_VALUE"""),"")</f>
        <v/>
      </c>
      <c r="N935" s="6" t="e">
        <f aca="false">SUM(L935-J935)</f>
        <v>#VALUE!</v>
      </c>
      <c r="P935" s="0" t="str">
        <f aca="false">IFERROR(__xludf.dummyfunction("""COMPUTED_VALUE"""),"")</f>
        <v/>
      </c>
      <c r="R935" s="0" t="str">
        <f aca="false">IFERROR(__xludf.dummyfunction("""COMPUTED_VALUE"""),"")</f>
        <v/>
      </c>
      <c r="T935" s="6" t="e">
        <f aca="false">SUM(R935-P935)</f>
        <v>#VALUE!</v>
      </c>
      <c r="V935" s="6" t="e">
        <f aca="false">SUM(N935-T935)</f>
        <v>#VALUE!</v>
      </c>
      <c r="X935" s="7"/>
    </row>
    <row r="936" customFormat="false" ht="13.8" hidden="false" customHeight="false" outlineLevel="0" collapsed="false">
      <c r="B936" s="0" t="str">
        <f aca="false">IFERROR(__xludf.dummyfunction("""COMPUTED_VALUE"""),"")</f>
        <v/>
      </c>
      <c r="D936" s="0" t="str">
        <f aca="false">IFERROR(__xludf.dummyfunction("""COMPUTED_VALUE"""),"")</f>
        <v/>
      </c>
      <c r="F936" s="0" t="str">
        <f aca="false">IFERROR(__xludf.dummyfunction("""COMPUTED_VALUE"""),"")</f>
        <v/>
      </c>
      <c r="H936" s="0" t="str">
        <f aca="false">IFERROR(__xludf.dummyfunction("""COMPUTED_VALUE"""),"")</f>
        <v/>
      </c>
      <c r="J936" s="0" t="str">
        <f aca="false">IFERROR(__xludf.dummyfunction("""COMPUTED_VALUE"""),"")</f>
        <v/>
      </c>
      <c r="L936" s="0" t="str">
        <f aca="false">IFERROR(__xludf.dummyfunction("""COMPUTED_VALUE"""),"")</f>
        <v/>
      </c>
      <c r="N936" s="6" t="e">
        <f aca="false">SUM(L936-J936)</f>
        <v>#VALUE!</v>
      </c>
      <c r="P936" s="0" t="str">
        <f aca="false">IFERROR(__xludf.dummyfunction("""COMPUTED_VALUE"""),"")</f>
        <v/>
      </c>
      <c r="R936" s="0" t="str">
        <f aca="false">IFERROR(__xludf.dummyfunction("""COMPUTED_VALUE"""),"")</f>
        <v/>
      </c>
      <c r="T936" s="6" t="e">
        <f aca="false">SUM(R936-P936)</f>
        <v>#VALUE!</v>
      </c>
      <c r="V936" s="6" t="e">
        <f aca="false">SUM(N936-T936)</f>
        <v>#VALUE!</v>
      </c>
      <c r="X936" s="7"/>
    </row>
    <row r="937" customFormat="false" ht="13.8" hidden="false" customHeight="false" outlineLevel="0" collapsed="false">
      <c r="B937" s="0" t="str">
        <f aca="false">IFERROR(__xludf.dummyfunction("""COMPUTED_VALUE"""),"")</f>
        <v/>
      </c>
      <c r="D937" s="0" t="str">
        <f aca="false">IFERROR(__xludf.dummyfunction("""COMPUTED_VALUE"""),"")</f>
        <v/>
      </c>
      <c r="F937" s="0" t="str">
        <f aca="false">IFERROR(__xludf.dummyfunction("""COMPUTED_VALUE"""),"")</f>
        <v/>
      </c>
      <c r="H937" s="0" t="str">
        <f aca="false">IFERROR(__xludf.dummyfunction("""COMPUTED_VALUE"""),"")</f>
        <v/>
      </c>
      <c r="J937" s="0" t="str">
        <f aca="false">IFERROR(__xludf.dummyfunction("""COMPUTED_VALUE"""),"")</f>
        <v/>
      </c>
      <c r="L937" s="0" t="str">
        <f aca="false">IFERROR(__xludf.dummyfunction("""COMPUTED_VALUE"""),"")</f>
        <v/>
      </c>
      <c r="N937" s="6" t="e">
        <f aca="false">SUM(L937-J937)</f>
        <v>#VALUE!</v>
      </c>
      <c r="P937" s="0" t="str">
        <f aca="false">IFERROR(__xludf.dummyfunction("""COMPUTED_VALUE"""),"")</f>
        <v/>
      </c>
      <c r="R937" s="0" t="str">
        <f aca="false">IFERROR(__xludf.dummyfunction("""COMPUTED_VALUE"""),"")</f>
        <v/>
      </c>
      <c r="T937" s="6" t="e">
        <f aca="false">SUM(R937-P937)</f>
        <v>#VALUE!</v>
      </c>
      <c r="V937" s="6" t="e">
        <f aca="false">SUM(N937-T937)</f>
        <v>#VALUE!</v>
      </c>
      <c r="X937" s="7"/>
    </row>
    <row r="938" customFormat="false" ht="13.8" hidden="false" customHeight="false" outlineLevel="0" collapsed="false">
      <c r="B938" s="0" t="str">
        <f aca="false">IFERROR(__xludf.dummyfunction("""COMPUTED_VALUE"""),"")</f>
        <v/>
      </c>
      <c r="D938" s="0" t="str">
        <f aca="false">IFERROR(__xludf.dummyfunction("""COMPUTED_VALUE"""),"")</f>
        <v/>
      </c>
      <c r="F938" s="0" t="str">
        <f aca="false">IFERROR(__xludf.dummyfunction("""COMPUTED_VALUE"""),"")</f>
        <v/>
      </c>
      <c r="H938" s="0" t="str">
        <f aca="false">IFERROR(__xludf.dummyfunction("""COMPUTED_VALUE"""),"")</f>
        <v/>
      </c>
      <c r="J938" s="0" t="str">
        <f aca="false">IFERROR(__xludf.dummyfunction("""COMPUTED_VALUE"""),"")</f>
        <v/>
      </c>
      <c r="L938" s="0" t="str">
        <f aca="false">IFERROR(__xludf.dummyfunction("""COMPUTED_VALUE"""),"")</f>
        <v/>
      </c>
      <c r="N938" s="6" t="e">
        <f aca="false">SUM(L938-J938)</f>
        <v>#VALUE!</v>
      </c>
      <c r="P938" s="0" t="str">
        <f aca="false">IFERROR(__xludf.dummyfunction("""COMPUTED_VALUE"""),"")</f>
        <v/>
      </c>
      <c r="R938" s="0" t="str">
        <f aca="false">IFERROR(__xludf.dummyfunction("""COMPUTED_VALUE"""),"")</f>
        <v/>
      </c>
      <c r="T938" s="6" t="e">
        <f aca="false">SUM(R938-P938)</f>
        <v>#VALUE!</v>
      </c>
      <c r="V938" s="6" t="e">
        <f aca="false">SUM(N938-T938)</f>
        <v>#VALUE!</v>
      </c>
      <c r="X938" s="7"/>
    </row>
    <row r="939" customFormat="false" ht="13.8" hidden="false" customHeight="false" outlineLevel="0" collapsed="false">
      <c r="B939" s="0" t="str">
        <f aca="false">IFERROR(__xludf.dummyfunction("""COMPUTED_VALUE"""),"")</f>
        <v/>
      </c>
      <c r="D939" s="0" t="str">
        <f aca="false">IFERROR(__xludf.dummyfunction("""COMPUTED_VALUE"""),"")</f>
        <v/>
      </c>
      <c r="F939" s="0" t="str">
        <f aca="false">IFERROR(__xludf.dummyfunction("""COMPUTED_VALUE"""),"")</f>
        <v/>
      </c>
      <c r="H939" s="0" t="str">
        <f aca="false">IFERROR(__xludf.dummyfunction("""COMPUTED_VALUE"""),"")</f>
        <v/>
      </c>
      <c r="J939" s="0" t="str">
        <f aca="false">IFERROR(__xludf.dummyfunction("""COMPUTED_VALUE"""),"")</f>
        <v/>
      </c>
      <c r="L939" s="0" t="str">
        <f aca="false">IFERROR(__xludf.dummyfunction("""COMPUTED_VALUE"""),"")</f>
        <v/>
      </c>
      <c r="N939" s="6" t="e">
        <f aca="false">SUM(L939-J939)</f>
        <v>#VALUE!</v>
      </c>
      <c r="P939" s="0" t="str">
        <f aca="false">IFERROR(__xludf.dummyfunction("""COMPUTED_VALUE"""),"")</f>
        <v/>
      </c>
      <c r="R939" s="0" t="str">
        <f aca="false">IFERROR(__xludf.dummyfunction("""COMPUTED_VALUE"""),"")</f>
        <v/>
      </c>
      <c r="T939" s="6" t="e">
        <f aca="false">SUM(R939-P939)</f>
        <v>#VALUE!</v>
      </c>
      <c r="V939" s="6" t="e">
        <f aca="false">SUM(N939-T939)</f>
        <v>#VALUE!</v>
      </c>
      <c r="X939" s="7"/>
    </row>
    <row r="940" customFormat="false" ht="13.8" hidden="false" customHeight="false" outlineLevel="0" collapsed="false">
      <c r="B940" s="0" t="str">
        <f aca="false">IFERROR(__xludf.dummyfunction("""COMPUTED_VALUE"""),"")</f>
        <v/>
      </c>
      <c r="D940" s="0" t="str">
        <f aca="false">IFERROR(__xludf.dummyfunction("""COMPUTED_VALUE"""),"")</f>
        <v/>
      </c>
      <c r="F940" s="0" t="str">
        <f aca="false">IFERROR(__xludf.dummyfunction("""COMPUTED_VALUE"""),"")</f>
        <v/>
      </c>
      <c r="H940" s="0" t="str">
        <f aca="false">IFERROR(__xludf.dummyfunction("""COMPUTED_VALUE"""),"")</f>
        <v/>
      </c>
      <c r="J940" s="0" t="str">
        <f aca="false">IFERROR(__xludf.dummyfunction("""COMPUTED_VALUE"""),"")</f>
        <v/>
      </c>
      <c r="L940" s="0" t="str">
        <f aca="false">IFERROR(__xludf.dummyfunction("""COMPUTED_VALUE"""),"")</f>
        <v/>
      </c>
      <c r="N940" s="6" t="e">
        <f aca="false">SUM(L940-J940)</f>
        <v>#VALUE!</v>
      </c>
      <c r="P940" s="0" t="str">
        <f aca="false">IFERROR(__xludf.dummyfunction("""COMPUTED_VALUE"""),"")</f>
        <v/>
      </c>
      <c r="R940" s="0" t="str">
        <f aca="false">IFERROR(__xludf.dummyfunction("""COMPUTED_VALUE"""),"")</f>
        <v/>
      </c>
      <c r="T940" s="6" t="e">
        <f aca="false">SUM(R940-P940)</f>
        <v>#VALUE!</v>
      </c>
      <c r="V940" s="6" t="e">
        <f aca="false">SUM(N940-T940)</f>
        <v>#VALUE!</v>
      </c>
      <c r="X940" s="7"/>
    </row>
    <row r="941" customFormat="false" ht="13.8" hidden="false" customHeight="false" outlineLevel="0" collapsed="false">
      <c r="B941" s="0" t="str">
        <f aca="false">IFERROR(__xludf.dummyfunction("""COMPUTED_VALUE"""),"")</f>
        <v/>
      </c>
      <c r="D941" s="0" t="str">
        <f aca="false">IFERROR(__xludf.dummyfunction("""COMPUTED_VALUE"""),"")</f>
        <v/>
      </c>
      <c r="F941" s="0" t="str">
        <f aca="false">IFERROR(__xludf.dummyfunction("""COMPUTED_VALUE"""),"")</f>
        <v/>
      </c>
      <c r="H941" s="0" t="str">
        <f aca="false">IFERROR(__xludf.dummyfunction("""COMPUTED_VALUE"""),"")</f>
        <v/>
      </c>
      <c r="J941" s="0" t="str">
        <f aca="false">IFERROR(__xludf.dummyfunction("""COMPUTED_VALUE"""),"")</f>
        <v/>
      </c>
      <c r="L941" s="0" t="str">
        <f aca="false">IFERROR(__xludf.dummyfunction("""COMPUTED_VALUE"""),"")</f>
        <v/>
      </c>
      <c r="N941" s="6" t="e">
        <f aca="false">SUM(L941-J941)</f>
        <v>#VALUE!</v>
      </c>
      <c r="P941" s="0" t="str">
        <f aca="false">IFERROR(__xludf.dummyfunction("""COMPUTED_VALUE"""),"")</f>
        <v/>
      </c>
      <c r="R941" s="0" t="str">
        <f aca="false">IFERROR(__xludf.dummyfunction("""COMPUTED_VALUE"""),"")</f>
        <v/>
      </c>
      <c r="T941" s="6" t="e">
        <f aca="false">SUM(R941-P941)</f>
        <v>#VALUE!</v>
      </c>
      <c r="V941" s="6" t="e">
        <f aca="false">SUM(N941-T941)</f>
        <v>#VALUE!</v>
      </c>
      <c r="X941" s="7"/>
    </row>
    <row r="942" customFormat="false" ht="13.8" hidden="false" customHeight="false" outlineLevel="0" collapsed="false">
      <c r="B942" s="0" t="str">
        <f aca="false">IFERROR(__xludf.dummyfunction("""COMPUTED_VALUE"""),"")</f>
        <v/>
      </c>
      <c r="D942" s="0" t="str">
        <f aca="false">IFERROR(__xludf.dummyfunction("""COMPUTED_VALUE"""),"")</f>
        <v/>
      </c>
      <c r="F942" s="0" t="str">
        <f aca="false">IFERROR(__xludf.dummyfunction("""COMPUTED_VALUE"""),"")</f>
        <v/>
      </c>
      <c r="H942" s="0" t="str">
        <f aca="false">IFERROR(__xludf.dummyfunction("""COMPUTED_VALUE"""),"")</f>
        <v/>
      </c>
      <c r="J942" s="0" t="str">
        <f aca="false">IFERROR(__xludf.dummyfunction("""COMPUTED_VALUE"""),"")</f>
        <v/>
      </c>
      <c r="L942" s="0" t="str">
        <f aca="false">IFERROR(__xludf.dummyfunction("""COMPUTED_VALUE"""),"")</f>
        <v/>
      </c>
      <c r="N942" s="6" t="e">
        <f aca="false">SUM(L942-J942)</f>
        <v>#VALUE!</v>
      </c>
      <c r="P942" s="0" t="str">
        <f aca="false">IFERROR(__xludf.dummyfunction("""COMPUTED_VALUE"""),"")</f>
        <v/>
      </c>
      <c r="R942" s="0" t="str">
        <f aca="false">IFERROR(__xludf.dummyfunction("""COMPUTED_VALUE"""),"")</f>
        <v/>
      </c>
      <c r="T942" s="6" t="e">
        <f aca="false">SUM(R942-P942)</f>
        <v>#VALUE!</v>
      </c>
      <c r="V942" s="6" t="e">
        <f aca="false">SUM(N942-T942)</f>
        <v>#VALUE!</v>
      </c>
      <c r="X942" s="7"/>
    </row>
    <row r="943" customFormat="false" ht="13.8" hidden="false" customHeight="false" outlineLevel="0" collapsed="false">
      <c r="B943" s="0" t="str">
        <f aca="false">IFERROR(__xludf.dummyfunction("""COMPUTED_VALUE"""),"")</f>
        <v/>
      </c>
      <c r="D943" s="0" t="str">
        <f aca="false">IFERROR(__xludf.dummyfunction("""COMPUTED_VALUE"""),"")</f>
        <v/>
      </c>
      <c r="F943" s="0" t="str">
        <f aca="false">IFERROR(__xludf.dummyfunction("""COMPUTED_VALUE"""),"")</f>
        <v/>
      </c>
      <c r="H943" s="0" t="str">
        <f aca="false">IFERROR(__xludf.dummyfunction("""COMPUTED_VALUE"""),"")</f>
        <v/>
      </c>
      <c r="J943" s="0" t="str">
        <f aca="false">IFERROR(__xludf.dummyfunction("""COMPUTED_VALUE"""),"")</f>
        <v/>
      </c>
      <c r="L943" s="0" t="str">
        <f aca="false">IFERROR(__xludf.dummyfunction("""COMPUTED_VALUE"""),"")</f>
        <v/>
      </c>
      <c r="N943" s="6" t="e">
        <f aca="false">SUM(L943-J943)</f>
        <v>#VALUE!</v>
      </c>
      <c r="P943" s="0" t="str">
        <f aca="false">IFERROR(__xludf.dummyfunction("""COMPUTED_VALUE"""),"")</f>
        <v/>
      </c>
      <c r="R943" s="0" t="str">
        <f aca="false">IFERROR(__xludf.dummyfunction("""COMPUTED_VALUE"""),"")</f>
        <v/>
      </c>
      <c r="T943" s="6" t="e">
        <f aca="false">SUM(R943-P943)</f>
        <v>#VALUE!</v>
      </c>
      <c r="V943" s="6" t="e">
        <f aca="false">SUM(N943-T943)</f>
        <v>#VALUE!</v>
      </c>
      <c r="X943" s="7"/>
    </row>
    <row r="944" customFormat="false" ht="13.8" hidden="false" customHeight="false" outlineLevel="0" collapsed="false">
      <c r="B944" s="0" t="str">
        <f aca="false">IFERROR(__xludf.dummyfunction("""COMPUTED_VALUE"""),"")</f>
        <v/>
      </c>
      <c r="D944" s="0" t="str">
        <f aca="false">IFERROR(__xludf.dummyfunction("""COMPUTED_VALUE"""),"")</f>
        <v/>
      </c>
      <c r="F944" s="0" t="str">
        <f aca="false">IFERROR(__xludf.dummyfunction("""COMPUTED_VALUE"""),"")</f>
        <v/>
      </c>
      <c r="H944" s="0" t="str">
        <f aca="false">IFERROR(__xludf.dummyfunction("""COMPUTED_VALUE"""),"")</f>
        <v/>
      </c>
      <c r="J944" s="0" t="str">
        <f aca="false">IFERROR(__xludf.dummyfunction("""COMPUTED_VALUE"""),"")</f>
        <v/>
      </c>
      <c r="L944" s="0" t="str">
        <f aca="false">IFERROR(__xludf.dummyfunction("""COMPUTED_VALUE"""),"")</f>
        <v/>
      </c>
      <c r="N944" s="6" t="e">
        <f aca="false">SUM(L944-J944)</f>
        <v>#VALUE!</v>
      </c>
      <c r="P944" s="0" t="str">
        <f aca="false">IFERROR(__xludf.dummyfunction("""COMPUTED_VALUE"""),"")</f>
        <v/>
      </c>
      <c r="R944" s="0" t="str">
        <f aca="false">IFERROR(__xludf.dummyfunction("""COMPUTED_VALUE"""),"")</f>
        <v/>
      </c>
      <c r="T944" s="6" t="e">
        <f aca="false">SUM(R944-P944)</f>
        <v>#VALUE!</v>
      </c>
      <c r="V944" s="6" t="e">
        <f aca="false">SUM(N944-T944)</f>
        <v>#VALUE!</v>
      </c>
      <c r="X944" s="7"/>
    </row>
    <row r="945" customFormat="false" ht="13.8" hidden="false" customHeight="false" outlineLevel="0" collapsed="false">
      <c r="B945" s="0" t="str">
        <f aca="false">IFERROR(__xludf.dummyfunction("""COMPUTED_VALUE"""),"")</f>
        <v/>
      </c>
      <c r="D945" s="0" t="str">
        <f aca="false">IFERROR(__xludf.dummyfunction("""COMPUTED_VALUE"""),"")</f>
        <v/>
      </c>
      <c r="F945" s="0" t="str">
        <f aca="false">IFERROR(__xludf.dummyfunction("""COMPUTED_VALUE"""),"")</f>
        <v/>
      </c>
      <c r="H945" s="0" t="str">
        <f aca="false">IFERROR(__xludf.dummyfunction("""COMPUTED_VALUE"""),"")</f>
        <v/>
      </c>
      <c r="J945" s="0" t="str">
        <f aca="false">IFERROR(__xludf.dummyfunction("""COMPUTED_VALUE"""),"")</f>
        <v/>
      </c>
      <c r="L945" s="0" t="str">
        <f aca="false">IFERROR(__xludf.dummyfunction("""COMPUTED_VALUE"""),"")</f>
        <v/>
      </c>
      <c r="N945" s="6" t="e">
        <f aca="false">SUM(L945-J945)</f>
        <v>#VALUE!</v>
      </c>
      <c r="P945" s="0" t="str">
        <f aca="false">IFERROR(__xludf.dummyfunction("""COMPUTED_VALUE"""),"")</f>
        <v/>
      </c>
      <c r="R945" s="0" t="str">
        <f aca="false">IFERROR(__xludf.dummyfunction("""COMPUTED_VALUE"""),"")</f>
        <v/>
      </c>
      <c r="T945" s="6" t="e">
        <f aca="false">SUM(R945-P945)</f>
        <v>#VALUE!</v>
      </c>
      <c r="V945" s="6" t="e">
        <f aca="false">SUM(N945-T945)</f>
        <v>#VALUE!</v>
      </c>
      <c r="X945" s="7"/>
    </row>
    <row r="946" customFormat="false" ht="13.8" hidden="false" customHeight="false" outlineLevel="0" collapsed="false">
      <c r="B946" s="0" t="str">
        <f aca="false">IFERROR(__xludf.dummyfunction("""COMPUTED_VALUE"""),"")</f>
        <v/>
      </c>
      <c r="D946" s="0" t="str">
        <f aca="false">IFERROR(__xludf.dummyfunction("""COMPUTED_VALUE"""),"")</f>
        <v/>
      </c>
      <c r="F946" s="0" t="str">
        <f aca="false">IFERROR(__xludf.dummyfunction("""COMPUTED_VALUE"""),"")</f>
        <v/>
      </c>
      <c r="H946" s="0" t="str">
        <f aca="false">IFERROR(__xludf.dummyfunction("""COMPUTED_VALUE"""),"")</f>
        <v/>
      </c>
      <c r="J946" s="0" t="str">
        <f aca="false">IFERROR(__xludf.dummyfunction("""COMPUTED_VALUE"""),"")</f>
        <v/>
      </c>
      <c r="L946" s="0" t="str">
        <f aca="false">IFERROR(__xludf.dummyfunction("""COMPUTED_VALUE"""),"")</f>
        <v/>
      </c>
      <c r="N946" s="6" t="e">
        <f aca="false">SUM(L946-J946)</f>
        <v>#VALUE!</v>
      </c>
      <c r="P946" s="0" t="str">
        <f aca="false">IFERROR(__xludf.dummyfunction("""COMPUTED_VALUE"""),"")</f>
        <v/>
      </c>
      <c r="R946" s="0" t="str">
        <f aca="false">IFERROR(__xludf.dummyfunction("""COMPUTED_VALUE"""),"")</f>
        <v/>
      </c>
      <c r="T946" s="6" t="e">
        <f aca="false">SUM(R946-P946)</f>
        <v>#VALUE!</v>
      </c>
      <c r="V946" s="6" t="e">
        <f aca="false">SUM(N946-T946)</f>
        <v>#VALUE!</v>
      </c>
      <c r="X946" s="7"/>
    </row>
    <row r="947" customFormat="false" ht="13.8" hidden="false" customHeight="false" outlineLevel="0" collapsed="false">
      <c r="B947" s="0" t="str">
        <f aca="false">IFERROR(__xludf.dummyfunction("""COMPUTED_VALUE"""),"")</f>
        <v/>
      </c>
      <c r="D947" s="0" t="str">
        <f aca="false">IFERROR(__xludf.dummyfunction("""COMPUTED_VALUE"""),"")</f>
        <v/>
      </c>
      <c r="F947" s="0" t="str">
        <f aca="false">IFERROR(__xludf.dummyfunction("""COMPUTED_VALUE"""),"")</f>
        <v/>
      </c>
      <c r="H947" s="0" t="str">
        <f aca="false">IFERROR(__xludf.dummyfunction("""COMPUTED_VALUE"""),"")</f>
        <v/>
      </c>
      <c r="J947" s="0" t="str">
        <f aca="false">IFERROR(__xludf.dummyfunction("""COMPUTED_VALUE"""),"")</f>
        <v/>
      </c>
      <c r="L947" s="0" t="str">
        <f aca="false">IFERROR(__xludf.dummyfunction("""COMPUTED_VALUE"""),"")</f>
        <v/>
      </c>
      <c r="N947" s="6" t="e">
        <f aca="false">SUM(L947-J947)</f>
        <v>#VALUE!</v>
      </c>
      <c r="P947" s="0" t="str">
        <f aca="false">IFERROR(__xludf.dummyfunction("""COMPUTED_VALUE"""),"")</f>
        <v/>
      </c>
      <c r="R947" s="0" t="str">
        <f aca="false">IFERROR(__xludf.dummyfunction("""COMPUTED_VALUE"""),"")</f>
        <v/>
      </c>
      <c r="T947" s="6" t="e">
        <f aca="false">SUM(R947-P947)</f>
        <v>#VALUE!</v>
      </c>
      <c r="V947" s="6" t="e">
        <f aca="false">SUM(N947-T947)</f>
        <v>#VALUE!</v>
      </c>
      <c r="X947" s="7"/>
    </row>
    <row r="948" customFormat="false" ht="13.8" hidden="false" customHeight="false" outlineLevel="0" collapsed="false">
      <c r="B948" s="0" t="str">
        <f aca="false">IFERROR(__xludf.dummyfunction("""COMPUTED_VALUE"""),"")</f>
        <v/>
      </c>
      <c r="D948" s="0" t="str">
        <f aca="false">IFERROR(__xludf.dummyfunction("""COMPUTED_VALUE"""),"")</f>
        <v/>
      </c>
      <c r="F948" s="0" t="str">
        <f aca="false">IFERROR(__xludf.dummyfunction("""COMPUTED_VALUE"""),"")</f>
        <v/>
      </c>
      <c r="H948" s="0" t="str">
        <f aca="false">IFERROR(__xludf.dummyfunction("""COMPUTED_VALUE"""),"")</f>
        <v/>
      </c>
      <c r="J948" s="0" t="str">
        <f aca="false">IFERROR(__xludf.dummyfunction("""COMPUTED_VALUE"""),"")</f>
        <v/>
      </c>
      <c r="L948" s="0" t="str">
        <f aca="false">IFERROR(__xludf.dummyfunction("""COMPUTED_VALUE"""),"")</f>
        <v/>
      </c>
      <c r="N948" s="6" t="e">
        <f aca="false">SUM(L948-J948)</f>
        <v>#VALUE!</v>
      </c>
      <c r="P948" s="0" t="str">
        <f aca="false">IFERROR(__xludf.dummyfunction("""COMPUTED_VALUE"""),"")</f>
        <v/>
      </c>
      <c r="R948" s="0" t="str">
        <f aca="false">IFERROR(__xludf.dummyfunction("""COMPUTED_VALUE"""),"")</f>
        <v/>
      </c>
      <c r="T948" s="6" t="e">
        <f aca="false">SUM(R948-P948)</f>
        <v>#VALUE!</v>
      </c>
      <c r="V948" s="6" t="e">
        <f aca="false">SUM(N948-T948)</f>
        <v>#VALUE!</v>
      </c>
      <c r="X948" s="7"/>
    </row>
    <row r="949" customFormat="false" ht="13.8" hidden="false" customHeight="false" outlineLevel="0" collapsed="false">
      <c r="B949" s="0" t="str">
        <f aca="false">IFERROR(__xludf.dummyfunction("""COMPUTED_VALUE"""),"")</f>
        <v/>
      </c>
      <c r="D949" s="0" t="str">
        <f aca="false">IFERROR(__xludf.dummyfunction("""COMPUTED_VALUE"""),"")</f>
        <v/>
      </c>
      <c r="F949" s="0" t="str">
        <f aca="false">IFERROR(__xludf.dummyfunction("""COMPUTED_VALUE"""),"")</f>
        <v/>
      </c>
      <c r="H949" s="0" t="str">
        <f aca="false">IFERROR(__xludf.dummyfunction("""COMPUTED_VALUE"""),"")</f>
        <v/>
      </c>
      <c r="J949" s="0" t="str">
        <f aca="false">IFERROR(__xludf.dummyfunction("""COMPUTED_VALUE"""),"")</f>
        <v/>
      </c>
      <c r="L949" s="0" t="str">
        <f aca="false">IFERROR(__xludf.dummyfunction("""COMPUTED_VALUE"""),"")</f>
        <v/>
      </c>
      <c r="N949" s="6" t="e">
        <f aca="false">SUM(L949-J949)</f>
        <v>#VALUE!</v>
      </c>
      <c r="P949" s="0" t="str">
        <f aca="false">IFERROR(__xludf.dummyfunction("""COMPUTED_VALUE"""),"")</f>
        <v/>
      </c>
      <c r="R949" s="0" t="str">
        <f aca="false">IFERROR(__xludf.dummyfunction("""COMPUTED_VALUE"""),"")</f>
        <v/>
      </c>
      <c r="T949" s="6" t="e">
        <f aca="false">SUM(R949-P949)</f>
        <v>#VALUE!</v>
      </c>
      <c r="V949" s="6" t="e">
        <f aca="false">SUM(N949-T949)</f>
        <v>#VALUE!</v>
      </c>
      <c r="X949" s="7"/>
    </row>
    <row r="950" customFormat="false" ht="13.8" hidden="false" customHeight="false" outlineLevel="0" collapsed="false">
      <c r="B950" s="0" t="str">
        <f aca="false">IFERROR(__xludf.dummyfunction("""COMPUTED_VALUE"""),"")</f>
        <v/>
      </c>
      <c r="D950" s="0" t="str">
        <f aca="false">IFERROR(__xludf.dummyfunction("""COMPUTED_VALUE"""),"")</f>
        <v/>
      </c>
      <c r="F950" s="0" t="str">
        <f aca="false">IFERROR(__xludf.dummyfunction("""COMPUTED_VALUE"""),"")</f>
        <v/>
      </c>
      <c r="H950" s="0" t="str">
        <f aca="false">IFERROR(__xludf.dummyfunction("""COMPUTED_VALUE"""),"")</f>
        <v/>
      </c>
      <c r="J950" s="0" t="str">
        <f aca="false">IFERROR(__xludf.dummyfunction("""COMPUTED_VALUE"""),"")</f>
        <v/>
      </c>
      <c r="L950" s="0" t="str">
        <f aca="false">IFERROR(__xludf.dummyfunction("""COMPUTED_VALUE"""),"")</f>
        <v/>
      </c>
      <c r="N950" s="6" t="e">
        <f aca="false">SUM(L950-J950)</f>
        <v>#VALUE!</v>
      </c>
      <c r="P950" s="0" t="str">
        <f aca="false">IFERROR(__xludf.dummyfunction("""COMPUTED_VALUE"""),"")</f>
        <v/>
      </c>
      <c r="R950" s="0" t="str">
        <f aca="false">IFERROR(__xludf.dummyfunction("""COMPUTED_VALUE"""),"")</f>
        <v/>
      </c>
      <c r="T950" s="6" t="e">
        <f aca="false">SUM(R950-P950)</f>
        <v>#VALUE!</v>
      </c>
      <c r="V950" s="6" t="e">
        <f aca="false">SUM(N950-T950)</f>
        <v>#VALUE!</v>
      </c>
      <c r="X950" s="7"/>
    </row>
    <row r="951" customFormat="false" ht="13.8" hidden="false" customHeight="false" outlineLevel="0" collapsed="false">
      <c r="B951" s="0" t="str">
        <f aca="false">IFERROR(__xludf.dummyfunction("""COMPUTED_VALUE"""),"")</f>
        <v/>
      </c>
      <c r="D951" s="0" t="str">
        <f aca="false">IFERROR(__xludf.dummyfunction("""COMPUTED_VALUE"""),"")</f>
        <v/>
      </c>
      <c r="F951" s="0" t="str">
        <f aca="false">IFERROR(__xludf.dummyfunction("""COMPUTED_VALUE"""),"")</f>
        <v/>
      </c>
      <c r="H951" s="0" t="str">
        <f aca="false">IFERROR(__xludf.dummyfunction("""COMPUTED_VALUE"""),"")</f>
        <v/>
      </c>
      <c r="J951" s="0" t="str">
        <f aca="false">IFERROR(__xludf.dummyfunction("""COMPUTED_VALUE"""),"")</f>
        <v/>
      </c>
      <c r="L951" s="0" t="str">
        <f aca="false">IFERROR(__xludf.dummyfunction("""COMPUTED_VALUE"""),"")</f>
        <v/>
      </c>
      <c r="N951" s="6" t="e">
        <f aca="false">SUM(L951-J951)</f>
        <v>#VALUE!</v>
      </c>
      <c r="P951" s="0" t="str">
        <f aca="false">IFERROR(__xludf.dummyfunction("""COMPUTED_VALUE"""),"")</f>
        <v/>
      </c>
      <c r="R951" s="0" t="str">
        <f aca="false">IFERROR(__xludf.dummyfunction("""COMPUTED_VALUE"""),"")</f>
        <v/>
      </c>
      <c r="T951" s="6" t="e">
        <f aca="false">SUM(R951-P951)</f>
        <v>#VALUE!</v>
      </c>
      <c r="V951" s="6" t="e">
        <f aca="false">SUM(N951-T951)</f>
        <v>#VALUE!</v>
      </c>
      <c r="X951" s="7"/>
    </row>
    <row r="952" customFormat="false" ht="13.8" hidden="false" customHeight="false" outlineLevel="0" collapsed="false">
      <c r="B952" s="0" t="str">
        <f aca="false">IFERROR(__xludf.dummyfunction("""COMPUTED_VALUE"""),"")</f>
        <v/>
      </c>
      <c r="D952" s="0" t="str">
        <f aca="false">IFERROR(__xludf.dummyfunction("""COMPUTED_VALUE"""),"")</f>
        <v/>
      </c>
      <c r="F952" s="0" t="str">
        <f aca="false">IFERROR(__xludf.dummyfunction("""COMPUTED_VALUE"""),"")</f>
        <v/>
      </c>
      <c r="H952" s="0" t="str">
        <f aca="false">IFERROR(__xludf.dummyfunction("""COMPUTED_VALUE"""),"")</f>
        <v/>
      </c>
      <c r="J952" s="0" t="str">
        <f aca="false">IFERROR(__xludf.dummyfunction("""COMPUTED_VALUE"""),"")</f>
        <v/>
      </c>
      <c r="L952" s="0" t="str">
        <f aca="false">IFERROR(__xludf.dummyfunction("""COMPUTED_VALUE"""),"")</f>
        <v/>
      </c>
      <c r="N952" s="6" t="e">
        <f aca="false">SUM(L952-J952)</f>
        <v>#VALUE!</v>
      </c>
      <c r="P952" s="0" t="str">
        <f aca="false">IFERROR(__xludf.dummyfunction("""COMPUTED_VALUE"""),"")</f>
        <v/>
      </c>
      <c r="R952" s="0" t="str">
        <f aca="false">IFERROR(__xludf.dummyfunction("""COMPUTED_VALUE"""),"")</f>
        <v/>
      </c>
      <c r="T952" s="6" t="e">
        <f aca="false">SUM(R952-P952)</f>
        <v>#VALUE!</v>
      </c>
      <c r="V952" s="6" t="e">
        <f aca="false">SUM(N952-T952)</f>
        <v>#VALUE!</v>
      </c>
      <c r="X952" s="7"/>
    </row>
    <row r="953" customFormat="false" ht="13.8" hidden="false" customHeight="false" outlineLevel="0" collapsed="false">
      <c r="B953" s="0" t="str">
        <f aca="false">IFERROR(__xludf.dummyfunction("""COMPUTED_VALUE"""),"")</f>
        <v/>
      </c>
      <c r="D953" s="0" t="str">
        <f aca="false">IFERROR(__xludf.dummyfunction("""COMPUTED_VALUE"""),"")</f>
        <v/>
      </c>
      <c r="F953" s="0" t="str">
        <f aca="false">IFERROR(__xludf.dummyfunction("""COMPUTED_VALUE"""),"")</f>
        <v/>
      </c>
      <c r="H953" s="0" t="str">
        <f aca="false">IFERROR(__xludf.dummyfunction("""COMPUTED_VALUE"""),"")</f>
        <v/>
      </c>
      <c r="J953" s="0" t="str">
        <f aca="false">IFERROR(__xludf.dummyfunction("""COMPUTED_VALUE"""),"")</f>
        <v/>
      </c>
      <c r="L953" s="0" t="str">
        <f aca="false">IFERROR(__xludf.dummyfunction("""COMPUTED_VALUE"""),"")</f>
        <v/>
      </c>
      <c r="N953" s="6" t="e">
        <f aca="false">SUM(L953-J953)</f>
        <v>#VALUE!</v>
      </c>
      <c r="P953" s="0" t="str">
        <f aca="false">IFERROR(__xludf.dummyfunction("""COMPUTED_VALUE"""),"")</f>
        <v/>
      </c>
      <c r="R953" s="0" t="str">
        <f aca="false">IFERROR(__xludf.dummyfunction("""COMPUTED_VALUE"""),"")</f>
        <v/>
      </c>
      <c r="T953" s="6" t="e">
        <f aca="false">SUM(R953-P953)</f>
        <v>#VALUE!</v>
      </c>
      <c r="V953" s="6" t="e">
        <f aca="false">SUM(N953-T953)</f>
        <v>#VALUE!</v>
      </c>
      <c r="X953" s="7"/>
    </row>
    <row r="954" customFormat="false" ht="13.8" hidden="false" customHeight="false" outlineLevel="0" collapsed="false">
      <c r="B954" s="0" t="str">
        <f aca="false">IFERROR(__xludf.dummyfunction("""COMPUTED_VALUE"""),"")</f>
        <v/>
      </c>
      <c r="D954" s="0" t="str">
        <f aca="false">IFERROR(__xludf.dummyfunction("""COMPUTED_VALUE"""),"")</f>
        <v/>
      </c>
      <c r="F954" s="0" t="str">
        <f aca="false">IFERROR(__xludf.dummyfunction("""COMPUTED_VALUE"""),"")</f>
        <v/>
      </c>
      <c r="H954" s="0" t="str">
        <f aca="false">IFERROR(__xludf.dummyfunction("""COMPUTED_VALUE"""),"")</f>
        <v/>
      </c>
      <c r="J954" s="0" t="str">
        <f aca="false">IFERROR(__xludf.dummyfunction("""COMPUTED_VALUE"""),"")</f>
        <v/>
      </c>
      <c r="L954" s="0" t="str">
        <f aca="false">IFERROR(__xludf.dummyfunction("""COMPUTED_VALUE"""),"")</f>
        <v/>
      </c>
      <c r="N954" s="6" t="e">
        <f aca="false">SUM(L954-J954)</f>
        <v>#VALUE!</v>
      </c>
      <c r="P954" s="0" t="str">
        <f aca="false">IFERROR(__xludf.dummyfunction("""COMPUTED_VALUE"""),"")</f>
        <v/>
      </c>
      <c r="R954" s="0" t="str">
        <f aca="false">IFERROR(__xludf.dummyfunction("""COMPUTED_VALUE"""),"")</f>
        <v/>
      </c>
      <c r="T954" s="6" t="e">
        <f aca="false">SUM(R954-P954)</f>
        <v>#VALUE!</v>
      </c>
      <c r="V954" s="6" t="e">
        <f aca="false">SUM(N954-T954)</f>
        <v>#VALUE!</v>
      </c>
      <c r="X954" s="7"/>
    </row>
    <row r="955" customFormat="false" ht="13.8" hidden="false" customHeight="false" outlineLevel="0" collapsed="false">
      <c r="B955" s="0" t="str">
        <f aca="false">IFERROR(__xludf.dummyfunction("""COMPUTED_VALUE"""),"")</f>
        <v/>
      </c>
      <c r="D955" s="0" t="str">
        <f aca="false">IFERROR(__xludf.dummyfunction("""COMPUTED_VALUE"""),"")</f>
        <v/>
      </c>
      <c r="F955" s="0" t="str">
        <f aca="false">IFERROR(__xludf.dummyfunction("""COMPUTED_VALUE"""),"")</f>
        <v/>
      </c>
      <c r="H955" s="0" t="str">
        <f aca="false">IFERROR(__xludf.dummyfunction("""COMPUTED_VALUE"""),"")</f>
        <v/>
      </c>
      <c r="J955" s="0" t="str">
        <f aca="false">IFERROR(__xludf.dummyfunction("""COMPUTED_VALUE"""),"")</f>
        <v/>
      </c>
      <c r="L955" s="0" t="str">
        <f aca="false">IFERROR(__xludf.dummyfunction("""COMPUTED_VALUE"""),"")</f>
        <v/>
      </c>
      <c r="N955" s="6" t="e">
        <f aca="false">SUM(L955-J955)</f>
        <v>#VALUE!</v>
      </c>
      <c r="P955" s="0" t="str">
        <f aca="false">IFERROR(__xludf.dummyfunction("""COMPUTED_VALUE"""),"")</f>
        <v/>
      </c>
      <c r="R955" s="0" t="str">
        <f aca="false">IFERROR(__xludf.dummyfunction("""COMPUTED_VALUE"""),"")</f>
        <v/>
      </c>
      <c r="T955" s="6" t="e">
        <f aca="false">SUM(R955-P955)</f>
        <v>#VALUE!</v>
      </c>
      <c r="V955" s="6" t="e">
        <f aca="false">SUM(N955-T955)</f>
        <v>#VALUE!</v>
      </c>
      <c r="X955" s="7"/>
    </row>
    <row r="956" customFormat="false" ht="13.8" hidden="false" customHeight="false" outlineLevel="0" collapsed="false">
      <c r="B956" s="0" t="str">
        <f aca="false">IFERROR(__xludf.dummyfunction("""COMPUTED_VALUE"""),"")</f>
        <v/>
      </c>
      <c r="D956" s="0" t="str">
        <f aca="false">IFERROR(__xludf.dummyfunction("""COMPUTED_VALUE"""),"")</f>
        <v/>
      </c>
      <c r="F956" s="0" t="str">
        <f aca="false">IFERROR(__xludf.dummyfunction("""COMPUTED_VALUE"""),"")</f>
        <v/>
      </c>
      <c r="H956" s="0" t="str">
        <f aca="false">IFERROR(__xludf.dummyfunction("""COMPUTED_VALUE"""),"")</f>
        <v/>
      </c>
      <c r="J956" s="0" t="str">
        <f aca="false">IFERROR(__xludf.dummyfunction("""COMPUTED_VALUE"""),"")</f>
        <v/>
      </c>
      <c r="L956" s="0" t="str">
        <f aca="false">IFERROR(__xludf.dummyfunction("""COMPUTED_VALUE"""),"")</f>
        <v/>
      </c>
      <c r="N956" s="6" t="e">
        <f aca="false">SUM(L956-J956)</f>
        <v>#VALUE!</v>
      </c>
      <c r="P956" s="0" t="str">
        <f aca="false">IFERROR(__xludf.dummyfunction("""COMPUTED_VALUE"""),"")</f>
        <v/>
      </c>
      <c r="R956" s="0" t="str">
        <f aca="false">IFERROR(__xludf.dummyfunction("""COMPUTED_VALUE"""),"")</f>
        <v/>
      </c>
      <c r="T956" s="6" t="e">
        <f aca="false">SUM(R956-P956)</f>
        <v>#VALUE!</v>
      </c>
      <c r="V956" s="6" t="e">
        <f aca="false">SUM(N956-T956)</f>
        <v>#VALUE!</v>
      </c>
      <c r="X956" s="7"/>
    </row>
    <row r="957" customFormat="false" ht="13.8" hidden="false" customHeight="false" outlineLevel="0" collapsed="false">
      <c r="B957" s="0" t="str">
        <f aca="false">IFERROR(__xludf.dummyfunction("""COMPUTED_VALUE"""),"")</f>
        <v/>
      </c>
      <c r="D957" s="0" t="str">
        <f aca="false">IFERROR(__xludf.dummyfunction("""COMPUTED_VALUE"""),"")</f>
        <v/>
      </c>
      <c r="F957" s="0" t="str">
        <f aca="false">IFERROR(__xludf.dummyfunction("""COMPUTED_VALUE"""),"")</f>
        <v/>
      </c>
      <c r="H957" s="0" t="str">
        <f aca="false">IFERROR(__xludf.dummyfunction("""COMPUTED_VALUE"""),"")</f>
        <v/>
      </c>
      <c r="J957" s="0" t="str">
        <f aca="false">IFERROR(__xludf.dummyfunction("""COMPUTED_VALUE"""),"")</f>
        <v/>
      </c>
      <c r="L957" s="0" t="str">
        <f aca="false">IFERROR(__xludf.dummyfunction("""COMPUTED_VALUE"""),"")</f>
        <v/>
      </c>
      <c r="N957" s="6" t="e">
        <f aca="false">SUM(L957-J957)</f>
        <v>#VALUE!</v>
      </c>
      <c r="P957" s="0" t="str">
        <f aca="false">IFERROR(__xludf.dummyfunction("""COMPUTED_VALUE"""),"")</f>
        <v/>
      </c>
      <c r="R957" s="0" t="str">
        <f aca="false">IFERROR(__xludf.dummyfunction("""COMPUTED_VALUE"""),"")</f>
        <v/>
      </c>
      <c r="T957" s="6" t="e">
        <f aca="false">SUM(R957-P957)</f>
        <v>#VALUE!</v>
      </c>
      <c r="V957" s="6" t="e">
        <f aca="false">SUM(N957-T957)</f>
        <v>#VALUE!</v>
      </c>
      <c r="X957" s="7"/>
    </row>
    <row r="958" customFormat="false" ht="13.8" hidden="false" customHeight="false" outlineLevel="0" collapsed="false">
      <c r="B958" s="0" t="str">
        <f aca="false">IFERROR(__xludf.dummyfunction("""COMPUTED_VALUE"""),"")</f>
        <v/>
      </c>
      <c r="D958" s="0" t="str">
        <f aca="false">IFERROR(__xludf.dummyfunction("""COMPUTED_VALUE"""),"")</f>
        <v/>
      </c>
      <c r="F958" s="0" t="str">
        <f aca="false">IFERROR(__xludf.dummyfunction("""COMPUTED_VALUE"""),"")</f>
        <v/>
      </c>
      <c r="H958" s="0" t="str">
        <f aca="false">IFERROR(__xludf.dummyfunction("""COMPUTED_VALUE"""),"")</f>
        <v/>
      </c>
      <c r="J958" s="0" t="str">
        <f aca="false">IFERROR(__xludf.dummyfunction("""COMPUTED_VALUE"""),"")</f>
        <v/>
      </c>
      <c r="L958" s="0" t="str">
        <f aca="false">IFERROR(__xludf.dummyfunction("""COMPUTED_VALUE"""),"")</f>
        <v/>
      </c>
      <c r="N958" s="6" t="e">
        <f aca="false">SUM(L958-J958)</f>
        <v>#VALUE!</v>
      </c>
      <c r="P958" s="0" t="str">
        <f aca="false">IFERROR(__xludf.dummyfunction("""COMPUTED_VALUE"""),"")</f>
        <v/>
      </c>
      <c r="R958" s="0" t="str">
        <f aca="false">IFERROR(__xludf.dummyfunction("""COMPUTED_VALUE"""),"")</f>
        <v/>
      </c>
      <c r="T958" s="6" t="e">
        <f aca="false">SUM(R958-P958)</f>
        <v>#VALUE!</v>
      </c>
      <c r="V958" s="6" t="e">
        <f aca="false">SUM(N958-T958)</f>
        <v>#VALUE!</v>
      </c>
      <c r="X958" s="7"/>
    </row>
    <row r="959" customFormat="false" ht="13.8" hidden="false" customHeight="false" outlineLevel="0" collapsed="false">
      <c r="B959" s="0" t="str">
        <f aca="false">IFERROR(__xludf.dummyfunction("""COMPUTED_VALUE"""),"")</f>
        <v/>
      </c>
      <c r="D959" s="0" t="str">
        <f aca="false">IFERROR(__xludf.dummyfunction("""COMPUTED_VALUE"""),"")</f>
        <v/>
      </c>
      <c r="F959" s="0" t="str">
        <f aca="false">IFERROR(__xludf.dummyfunction("""COMPUTED_VALUE"""),"")</f>
        <v/>
      </c>
      <c r="H959" s="0" t="str">
        <f aca="false">IFERROR(__xludf.dummyfunction("""COMPUTED_VALUE"""),"")</f>
        <v/>
      </c>
      <c r="J959" s="0" t="str">
        <f aca="false">IFERROR(__xludf.dummyfunction("""COMPUTED_VALUE"""),"")</f>
        <v/>
      </c>
      <c r="L959" s="0" t="str">
        <f aca="false">IFERROR(__xludf.dummyfunction("""COMPUTED_VALUE"""),"")</f>
        <v/>
      </c>
      <c r="N959" s="6" t="e">
        <f aca="false">SUM(L959-J959)</f>
        <v>#VALUE!</v>
      </c>
      <c r="P959" s="0" t="str">
        <f aca="false">IFERROR(__xludf.dummyfunction("""COMPUTED_VALUE"""),"")</f>
        <v/>
      </c>
      <c r="R959" s="0" t="str">
        <f aca="false">IFERROR(__xludf.dummyfunction("""COMPUTED_VALUE"""),"")</f>
        <v/>
      </c>
      <c r="T959" s="6" t="e">
        <f aca="false">SUM(R959-P959)</f>
        <v>#VALUE!</v>
      </c>
      <c r="V959" s="6" t="e">
        <f aca="false">SUM(N959-T959)</f>
        <v>#VALUE!</v>
      </c>
      <c r="X959" s="7"/>
    </row>
    <row r="960" customFormat="false" ht="13.8" hidden="false" customHeight="false" outlineLevel="0" collapsed="false">
      <c r="B960" s="0" t="str">
        <f aca="false">IFERROR(__xludf.dummyfunction("""COMPUTED_VALUE"""),"")</f>
        <v/>
      </c>
      <c r="D960" s="0" t="str">
        <f aca="false">IFERROR(__xludf.dummyfunction("""COMPUTED_VALUE"""),"")</f>
        <v/>
      </c>
      <c r="F960" s="0" t="str">
        <f aca="false">IFERROR(__xludf.dummyfunction("""COMPUTED_VALUE"""),"")</f>
        <v/>
      </c>
      <c r="H960" s="0" t="str">
        <f aca="false">IFERROR(__xludf.dummyfunction("""COMPUTED_VALUE"""),"")</f>
        <v/>
      </c>
      <c r="J960" s="0" t="str">
        <f aca="false">IFERROR(__xludf.dummyfunction("""COMPUTED_VALUE"""),"")</f>
        <v/>
      </c>
      <c r="L960" s="0" t="str">
        <f aca="false">IFERROR(__xludf.dummyfunction("""COMPUTED_VALUE"""),"")</f>
        <v/>
      </c>
      <c r="N960" s="6" t="e">
        <f aca="false">SUM(L960-J960)</f>
        <v>#VALUE!</v>
      </c>
      <c r="P960" s="0" t="str">
        <f aca="false">IFERROR(__xludf.dummyfunction("""COMPUTED_VALUE"""),"")</f>
        <v/>
      </c>
      <c r="R960" s="0" t="str">
        <f aca="false">IFERROR(__xludf.dummyfunction("""COMPUTED_VALUE"""),"")</f>
        <v/>
      </c>
      <c r="T960" s="6" t="e">
        <f aca="false">SUM(R960-P960)</f>
        <v>#VALUE!</v>
      </c>
      <c r="V960" s="6" t="e">
        <f aca="false">SUM(N960-T960)</f>
        <v>#VALUE!</v>
      </c>
      <c r="X960" s="7"/>
    </row>
    <row r="961" customFormat="false" ht="13.8" hidden="false" customHeight="false" outlineLevel="0" collapsed="false">
      <c r="B961" s="0" t="str">
        <f aca="false">IFERROR(__xludf.dummyfunction("""COMPUTED_VALUE"""),"")</f>
        <v/>
      </c>
      <c r="D961" s="0" t="str">
        <f aca="false">IFERROR(__xludf.dummyfunction("""COMPUTED_VALUE"""),"")</f>
        <v/>
      </c>
      <c r="F961" s="0" t="str">
        <f aca="false">IFERROR(__xludf.dummyfunction("""COMPUTED_VALUE"""),"")</f>
        <v/>
      </c>
      <c r="H961" s="0" t="str">
        <f aca="false">IFERROR(__xludf.dummyfunction("""COMPUTED_VALUE"""),"")</f>
        <v/>
      </c>
      <c r="J961" s="0" t="str">
        <f aca="false">IFERROR(__xludf.dummyfunction("""COMPUTED_VALUE"""),"")</f>
        <v/>
      </c>
      <c r="L961" s="0" t="str">
        <f aca="false">IFERROR(__xludf.dummyfunction("""COMPUTED_VALUE"""),"")</f>
        <v/>
      </c>
      <c r="N961" s="6" t="e">
        <f aca="false">SUM(L961-J961)</f>
        <v>#VALUE!</v>
      </c>
      <c r="P961" s="0" t="str">
        <f aca="false">IFERROR(__xludf.dummyfunction("""COMPUTED_VALUE"""),"")</f>
        <v/>
      </c>
      <c r="R961" s="0" t="str">
        <f aca="false">IFERROR(__xludf.dummyfunction("""COMPUTED_VALUE"""),"")</f>
        <v/>
      </c>
      <c r="T961" s="6" t="e">
        <f aca="false">SUM(R961-P961)</f>
        <v>#VALUE!</v>
      </c>
      <c r="V961" s="6" t="e">
        <f aca="false">SUM(N961-T961)</f>
        <v>#VALUE!</v>
      </c>
      <c r="X961" s="7"/>
    </row>
    <row r="962" customFormat="false" ht="13.8" hidden="false" customHeight="false" outlineLevel="0" collapsed="false">
      <c r="B962" s="0" t="str">
        <f aca="false">IFERROR(__xludf.dummyfunction("""COMPUTED_VALUE"""),"")</f>
        <v/>
      </c>
      <c r="D962" s="0" t="str">
        <f aca="false">IFERROR(__xludf.dummyfunction("""COMPUTED_VALUE"""),"")</f>
        <v/>
      </c>
      <c r="F962" s="0" t="str">
        <f aca="false">IFERROR(__xludf.dummyfunction("""COMPUTED_VALUE"""),"")</f>
        <v/>
      </c>
      <c r="H962" s="0" t="str">
        <f aca="false">IFERROR(__xludf.dummyfunction("""COMPUTED_VALUE"""),"")</f>
        <v/>
      </c>
      <c r="J962" s="0" t="str">
        <f aca="false">IFERROR(__xludf.dummyfunction("""COMPUTED_VALUE"""),"")</f>
        <v/>
      </c>
      <c r="L962" s="0" t="str">
        <f aca="false">IFERROR(__xludf.dummyfunction("""COMPUTED_VALUE"""),"")</f>
        <v/>
      </c>
      <c r="N962" s="6" t="e">
        <f aca="false">SUM(L962-J962)</f>
        <v>#VALUE!</v>
      </c>
      <c r="P962" s="0" t="str">
        <f aca="false">IFERROR(__xludf.dummyfunction("""COMPUTED_VALUE"""),"")</f>
        <v/>
      </c>
      <c r="R962" s="0" t="str">
        <f aca="false">IFERROR(__xludf.dummyfunction("""COMPUTED_VALUE"""),"")</f>
        <v/>
      </c>
      <c r="T962" s="6" t="e">
        <f aca="false">SUM(R962-P962)</f>
        <v>#VALUE!</v>
      </c>
      <c r="V962" s="6" t="e">
        <f aca="false">SUM(N962-T962)</f>
        <v>#VALUE!</v>
      </c>
      <c r="X962" s="7"/>
    </row>
    <row r="963" customFormat="false" ht="13.8" hidden="false" customHeight="false" outlineLevel="0" collapsed="false">
      <c r="B963" s="0" t="str">
        <f aca="false">IFERROR(__xludf.dummyfunction("""COMPUTED_VALUE"""),"")</f>
        <v/>
      </c>
      <c r="D963" s="0" t="str">
        <f aca="false">IFERROR(__xludf.dummyfunction("""COMPUTED_VALUE"""),"")</f>
        <v/>
      </c>
      <c r="F963" s="0" t="str">
        <f aca="false">IFERROR(__xludf.dummyfunction("""COMPUTED_VALUE"""),"")</f>
        <v/>
      </c>
      <c r="H963" s="0" t="str">
        <f aca="false">IFERROR(__xludf.dummyfunction("""COMPUTED_VALUE"""),"")</f>
        <v/>
      </c>
      <c r="J963" s="0" t="str">
        <f aca="false">IFERROR(__xludf.dummyfunction("""COMPUTED_VALUE"""),"")</f>
        <v/>
      </c>
      <c r="L963" s="0" t="str">
        <f aca="false">IFERROR(__xludf.dummyfunction("""COMPUTED_VALUE"""),"")</f>
        <v/>
      </c>
      <c r="N963" s="6" t="e">
        <f aca="false">SUM(L963-J963)</f>
        <v>#VALUE!</v>
      </c>
      <c r="P963" s="0" t="str">
        <f aca="false">IFERROR(__xludf.dummyfunction("""COMPUTED_VALUE"""),"")</f>
        <v/>
      </c>
      <c r="R963" s="0" t="str">
        <f aca="false">IFERROR(__xludf.dummyfunction("""COMPUTED_VALUE"""),"")</f>
        <v/>
      </c>
      <c r="T963" s="6" t="e">
        <f aca="false">SUM(R963-P963)</f>
        <v>#VALUE!</v>
      </c>
      <c r="V963" s="6" t="e">
        <f aca="false">SUM(N963-T963)</f>
        <v>#VALUE!</v>
      </c>
      <c r="X963" s="7"/>
    </row>
    <row r="964" customFormat="false" ht="13.8" hidden="false" customHeight="false" outlineLevel="0" collapsed="false">
      <c r="B964" s="0" t="str">
        <f aca="false">IFERROR(__xludf.dummyfunction("""COMPUTED_VALUE"""),"")</f>
        <v/>
      </c>
      <c r="D964" s="0" t="str">
        <f aca="false">IFERROR(__xludf.dummyfunction("""COMPUTED_VALUE"""),"")</f>
        <v/>
      </c>
      <c r="F964" s="0" t="str">
        <f aca="false">IFERROR(__xludf.dummyfunction("""COMPUTED_VALUE"""),"")</f>
        <v/>
      </c>
      <c r="H964" s="0" t="str">
        <f aca="false">IFERROR(__xludf.dummyfunction("""COMPUTED_VALUE"""),"")</f>
        <v/>
      </c>
      <c r="J964" s="0" t="str">
        <f aca="false">IFERROR(__xludf.dummyfunction("""COMPUTED_VALUE"""),"")</f>
        <v/>
      </c>
      <c r="L964" s="0" t="str">
        <f aca="false">IFERROR(__xludf.dummyfunction("""COMPUTED_VALUE"""),"")</f>
        <v/>
      </c>
      <c r="N964" s="6" t="e">
        <f aca="false">SUM(L964-J964)</f>
        <v>#VALUE!</v>
      </c>
      <c r="P964" s="0" t="str">
        <f aca="false">IFERROR(__xludf.dummyfunction("""COMPUTED_VALUE"""),"")</f>
        <v/>
      </c>
      <c r="R964" s="0" t="str">
        <f aca="false">IFERROR(__xludf.dummyfunction("""COMPUTED_VALUE"""),"")</f>
        <v/>
      </c>
      <c r="T964" s="6" t="e">
        <f aca="false">SUM(R964-P964)</f>
        <v>#VALUE!</v>
      </c>
      <c r="V964" s="6" t="e">
        <f aca="false">SUM(N964-T964)</f>
        <v>#VALUE!</v>
      </c>
      <c r="X964" s="7"/>
    </row>
    <row r="965" customFormat="false" ht="13.8" hidden="false" customHeight="false" outlineLevel="0" collapsed="false">
      <c r="B965" s="0" t="str">
        <f aca="false">IFERROR(__xludf.dummyfunction("""COMPUTED_VALUE"""),"")</f>
        <v/>
      </c>
      <c r="D965" s="0" t="str">
        <f aca="false">IFERROR(__xludf.dummyfunction("""COMPUTED_VALUE"""),"")</f>
        <v/>
      </c>
      <c r="F965" s="0" t="str">
        <f aca="false">IFERROR(__xludf.dummyfunction("""COMPUTED_VALUE"""),"")</f>
        <v/>
      </c>
      <c r="H965" s="0" t="str">
        <f aca="false">IFERROR(__xludf.dummyfunction("""COMPUTED_VALUE"""),"")</f>
        <v/>
      </c>
      <c r="J965" s="0" t="str">
        <f aca="false">IFERROR(__xludf.dummyfunction("""COMPUTED_VALUE"""),"")</f>
        <v/>
      </c>
      <c r="L965" s="0" t="str">
        <f aca="false">IFERROR(__xludf.dummyfunction("""COMPUTED_VALUE"""),"")</f>
        <v/>
      </c>
      <c r="N965" s="6" t="e">
        <f aca="false">SUM(L965-J965)</f>
        <v>#VALUE!</v>
      </c>
      <c r="P965" s="0" t="str">
        <f aca="false">IFERROR(__xludf.dummyfunction("""COMPUTED_VALUE"""),"")</f>
        <v/>
      </c>
      <c r="R965" s="0" t="str">
        <f aca="false">IFERROR(__xludf.dummyfunction("""COMPUTED_VALUE"""),"")</f>
        <v/>
      </c>
      <c r="T965" s="6" t="e">
        <f aca="false">SUM(R965-P965)</f>
        <v>#VALUE!</v>
      </c>
      <c r="V965" s="6" t="e">
        <f aca="false">SUM(N965-T965)</f>
        <v>#VALUE!</v>
      </c>
      <c r="X965" s="7"/>
    </row>
    <row r="966" customFormat="false" ht="13.8" hidden="false" customHeight="false" outlineLevel="0" collapsed="false">
      <c r="B966" s="0" t="str">
        <f aca="false">IFERROR(__xludf.dummyfunction("""COMPUTED_VALUE"""),"")</f>
        <v/>
      </c>
      <c r="D966" s="0" t="str">
        <f aca="false">IFERROR(__xludf.dummyfunction("""COMPUTED_VALUE"""),"")</f>
        <v/>
      </c>
      <c r="F966" s="0" t="str">
        <f aca="false">IFERROR(__xludf.dummyfunction("""COMPUTED_VALUE"""),"")</f>
        <v/>
      </c>
      <c r="H966" s="0" t="str">
        <f aca="false">IFERROR(__xludf.dummyfunction("""COMPUTED_VALUE"""),"")</f>
        <v/>
      </c>
      <c r="J966" s="0" t="str">
        <f aca="false">IFERROR(__xludf.dummyfunction("""COMPUTED_VALUE"""),"")</f>
        <v/>
      </c>
      <c r="L966" s="0" t="str">
        <f aca="false">IFERROR(__xludf.dummyfunction("""COMPUTED_VALUE"""),"")</f>
        <v/>
      </c>
      <c r="N966" s="6" t="e">
        <f aca="false">SUM(L966-J966)</f>
        <v>#VALUE!</v>
      </c>
      <c r="P966" s="0" t="str">
        <f aca="false">IFERROR(__xludf.dummyfunction("""COMPUTED_VALUE"""),"")</f>
        <v/>
      </c>
      <c r="R966" s="0" t="str">
        <f aca="false">IFERROR(__xludf.dummyfunction("""COMPUTED_VALUE"""),"")</f>
        <v/>
      </c>
      <c r="T966" s="6" t="e">
        <f aca="false">SUM(R966-P966)</f>
        <v>#VALUE!</v>
      </c>
      <c r="V966" s="6" t="e">
        <f aca="false">SUM(N966-T966)</f>
        <v>#VALUE!</v>
      </c>
      <c r="X966" s="7"/>
    </row>
    <row r="967" customFormat="false" ht="13.8" hidden="false" customHeight="false" outlineLevel="0" collapsed="false">
      <c r="B967" s="0" t="str">
        <f aca="false">IFERROR(__xludf.dummyfunction("""COMPUTED_VALUE"""),"")</f>
        <v/>
      </c>
      <c r="D967" s="0" t="str">
        <f aca="false">IFERROR(__xludf.dummyfunction("""COMPUTED_VALUE"""),"")</f>
        <v/>
      </c>
      <c r="F967" s="0" t="str">
        <f aca="false">IFERROR(__xludf.dummyfunction("""COMPUTED_VALUE"""),"")</f>
        <v/>
      </c>
      <c r="H967" s="0" t="str">
        <f aca="false">IFERROR(__xludf.dummyfunction("""COMPUTED_VALUE"""),"")</f>
        <v/>
      </c>
      <c r="J967" s="0" t="str">
        <f aca="false">IFERROR(__xludf.dummyfunction("""COMPUTED_VALUE"""),"")</f>
        <v/>
      </c>
      <c r="L967" s="0" t="str">
        <f aca="false">IFERROR(__xludf.dummyfunction("""COMPUTED_VALUE"""),"")</f>
        <v/>
      </c>
      <c r="N967" s="6" t="e">
        <f aca="false">SUM(L967-J967)</f>
        <v>#VALUE!</v>
      </c>
      <c r="P967" s="0" t="str">
        <f aca="false">IFERROR(__xludf.dummyfunction("""COMPUTED_VALUE"""),"")</f>
        <v/>
      </c>
      <c r="R967" s="0" t="str">
        <f aca="false">IFERROR(__xludf.dummyfunction("""COMPUTED_VALUE"""),"")</f>
        <v/>
      </c>
      <c r="T967" s="6" t="e">
        <f aca="false">SUM(R967-P967)</f>
        <v>#VALUE!</v>
      </c>
      <c r="V967" s="6" t="e">
        <f aca="false">SUM(N967-T967)</f>
        <v>#VALUE!</v>
      </c>
      <c r="X967" s="7"/>
    </row>
    <row r="968" customFormat="false" ht="13.8" hidden="false" customHeight="false" outlineLevel="0" collapsed="false">
      <c r="B968" s="0" t="str">
        <f aca="false">IFERROR(__xludf.dummyfunction("""COMPUTED_VALUE"""),"")</f>
        <v/>
      </c>
      <c r="D968" s="0" t="str">
        <f aca="false">IFERROR(__xludf.dummyfunction("""COMPUTED_VALUE"""),"")</f>
        <v/>
      </c>
      <c r="F968" s="0" t="str">
        <f aca="false">IFERROR(__xludf.dummyfunction("""COMPUTED_VALUE"""),"")</f>
        <v/>
      </c>
      <c r="H968" s="0" t="str">
        <f aca="false">IFERROR(__xludf.dummyfunction("""COMPUTED_VALUE"""),"")</f>
        <v/>
      </c>
      <c r="J968" s="0" t="str">
        <f aca="false">IFERROR(__xludf.dummyfunction("""COMPUTED_VALUE"""),"")</f>
        <v/>
      </c>
      <c r="L968" s="0" t="str">
        <f aca="false">IFERROR(__xludf.dummyfunction("""COMPUTED_VALUE"""),"")</f>
        <v/>
      </c>
      <c r="N968" s="6" t="e">
        <f aca="false">SUM(L968-J968)</f>
        <v>#VALUE!</v>
      </c>
      <c r="P968" s="0" t="str">
        <f aca="false">IFERROR(__xludf.dummyfunction("""COMPUTED_VALUE"""),"")</f>
        <v/>
      </c>
      <c r="R968" s="0" t="str">
        <f aca="false">IFERROR(__xludf.dummyfunction("""COMPUTED_VALUE"""),"")</f>
        <v/>
      </c>
      <c r="T968" s="6" t="e">
        <f aca="false">SUM(R968-P968)</f>
        <v>#VALUE!</v>
      </c>
      <c r="V968" s="6" t="e">
        <f aca="false">SUM(N968-T968)</f>
        <v>#VALUE!</v>
      </c>
      <c r="X968" s="7"/>
    </row>
    <row r="969" customFormat="false" ht="13.8" hidden="false" customHeight="false" outlineLevel="0" collapsed="false">
      <c r="B969" s="0" t="str">
        <f aca="false">IFERROR(__xludf.dummyfunction("""COMPUTED_VALUE"""),"")</f>
        <v/>
      </c>
      <c r="D969" s="0" t="str">
        <f aca="false">IFERROR(__xludf.dummyfunction("""COMPUTED_VALUE"""),"")</f>
        <v/>
      </c>
      <c r="F969" s="0" t="str">
        <f aca="false">IFERROR(__xludf.dummyfunction("""COMPUTED_VALUE"""),"")</f>
        <v/>
      </c>
      <c r="H969" s="0" t="str">
        <f aca="false">IFERROR(__xludf.dummyfunction("""COMPUTED_VALUE"""),"")</f>
        <v/>
      </c>
      <c r="J969" s="0" t="str">
        <f aca="false">IFERROR(__xludf.dummyfunction("""COMPUTED_VALUE"""),"")</f>
        <v/>
      </c>
      <c r="L969" s="0" t="str">
        <f aca="false">IFERROR(__xludf.dummyfunction("""COMPUTED_VALUE"""),"")</f>
        <v/>
      </c>
      <c r="N969" s="6" t="e">
        <f aca="false">SUM(L969-J969)</f>
        <v>#VALUE!</v>
      </c>
      <c r="P969" s="0" t="str">
        <f aca="false">IFERROR(__xludf.dummyfunction("""COMPUTED_VALUE"""),"")</f>
        <v/>
      </c>
      <c r="R969" s="0" t="str">
        <f aca="false">IFERROR(__xludf.dummyfunction("""COMPUTED_VALUE"""),"")</f>
        <v/>
      </c>
      <c r="T969" s="6" t="e">
        <f aca="false">SUM(R969-P969)</f>
        <v>#VALUE!</v>
      </c>
      <c r="V969" s="6" t="e">
        <f aca="false">SUM(N969-T969)</f>
        <v>#VALUE!</v>
      </c>
      <c r="X969" s="7"/>
    </row>
    <row r="970" customFormat="false" ht="13.8" hidden="false" customHeight="false" outlineLevel="0" collapsed="false">
      <c r="B970" s="0" t="str">
        <f aca="false">IFERROR(__xludf.dummyfunction("""COMPUTED_VALUE"""),"")</f>
        <v/>
      </c>
      <c r="D970" s="0" t="str">
        <f aca="false">IFERROR(__xludf.dummyfunction("""COMPUTED_VALUE"""),"")</f>
        <v/>
      </c>
      <c r="F970" s="0" t="str">
        <f aca="false">IFERROR(__xludf.dummyfunction("""COMPUTED_VALUE"""),"")</f>
        <v/>
      </c>
      <c r="H970" s="0" t="str">
        <f aca="false">IFERROR(__xludf.dummyfunction("""COMPUTED_VALUE"""),"")</f>
        <v/>
      </c>
      <c r="J970" s="0" t="str">
        <f aca="false">IFERROR(__xludf.dummyfunction("""COMPUTED_VALUE"""),"")</f>
        <v/>
      </c>
      <c r="L970" s="0" t="str">
        <f aca="false">IFERROR(__xludf.dummyfunction("""COMPUTED_VALUE"""),"")</f>
        <v/>
      </c>
      <c r="N970" s="6" t="e">
        <f aca="false">SUM(L970-J970)</f>
        <v>#VALUE!</v>
      </c>
      <c r="P970" s="0" t="str">
        <f aca="false">IFERROR(__xludf.dummyfunction("""COMPUTED_VALUE"""),"")</f>
        <v/>
      </c>
      <c r="R970" s="0" t="str">
        <f aca="false">IFERROR(__xludf.dummyfunction("""COMPUTED_VALUE"""),"")</f>
        <v/>
      </c>
      <c r="T970" s="6" t="e">
        <f aca="false">SUM(R970-P970)</f>
        <v>#VALUE!</v>
      </c>
      <c r="V970" s="6" t="e">
        <f aca="false">SUM(N970-T970)</f>
        <v>#VALUE!</v>
      </c>
      <c r="X970" s="7"/>
    </row>
    <row r="971" customFormat="false" ht="13.8" hidden="false" customHeight="false" outlineLevel="0" collapsed="false">
      <c r="B971" s="0" t="str">
        <f aca="false">IFERROR(__xludf.dummyfunction("""COMPUTED_VALUE"""),"")</f>
        <v/>
      </c>
      <c r="D971" s="0" t="str">
        <f aca="false">IFERROR(__xludf.dummyfunction("""COMPUTED_VALUE"""),"")</f>
        <v/>
      </c>
      <c r="F971" s="0" t="str">
        <f aca="false">IFERROR(__xludf.dummyfunction("""COMPUTED_VALUE"""),"")</f>
        <v/>
      </c>
      <c r="H971" s="0" t="str">
        <f aca="false">IFERROR(__xludf.dummyfunction("""COMPUTED_VALUE"""),"")</f>
        <v/>
      </c>
      <c r="J971" s="0" t="str">
        <f aca="false">IFERROR(__xludf.dummyfunction("""COMPUTED_VALUE"""),"")</f>
        <v/>
      </c>
      <c r="L971" s="0" t="str">
        <f aca="false">IFERROR(__xludf.dummyfunction("""COMPUTED_VALUE"""),"")</f>
        <v/>
      </c>
      <c r="N971" s="6" t="e">
        <f aca="false">SUM(L971-J971)</f>
        <v>#VALUE!</v>
      </c>
      <c r="P971" s="0" t="str">
        <f aca="false">IFERROR(__xludf.dummyfunction("""COMPUTED_VALUE"""),"")</f>
        <v/>
      </c>
      <c r="R971" s="0" t="str">
        <f aca="false">IFERROR(__xludf.dummyfunction("""COMPUTED_VALUE"""),"")</f>
        <v/>
      </c>
      <c r="T971" s="6" t="e">
        <f aca="false">SUM(R971-P971)</f>
        <v>#VALUE!</v>
      </c>
      <c r="V971" s="6" t="e">
        <f aca="false">SUM(N971-T971)</f>
        <v>#VALUE!</v>
      </c>
      <c r="X971" s="7"/>
    </row>
    <row r="972" customFormat="false" ht="13.8" hidden="false" customHeight="false" outlineLevel="0" collapsed="false">
      <c r="B972" s="0" t="str">
        <f aca="false">IFERROR(__xludf.dummyfunction("""COMPUTED_VALUE"""),"")</f>
        <v/>
      </c>
      <c r="D972" s="0" t="str">
        <f aca="false">IFERROR(__xludf.dummyfunction("""COMPUTED_VALUE"""),"")</f>
        <v/>
      </c>
      <c r="F972" s="0" t="str">
        <f aca="false">IFERROR(__xludf.dummyfunction("""COMPUTED_VALUE"""),"")</f>
        <v/>
      </c>
      <c r="H972" s="0" t="str">
        <f aca="false">IFERROR(__xludf.dummyfunction("""COMPUTED_VALUE"""),"")</f>
        <v/>
      </c>
      <c r="J972" s="0" t="str">
        <f aca="false">IFERROR(__xludf.dummyfunction("""COMPUTED_VALUE"""),"")</f>
        <v/>
      </c>
      <c r="L972" s="0" t="str">
        <f aca="false">IFERROR(__xludf.dummyfunction("""COMPUTED_VALUE"""),"")</f>
        <v/>
      </c>
      <c r="N972" s="6" t="e">
        <f aca="false">SUM(L972-J972)</f>
        <v>#VALUE!</v>
      </c>
      <c r="P972" s="0" t="str">
        <f aca="false">IFERROR(__xludf.dummyfunction("""COMPUTED_VALUE"""),"")</f>
        <v/>
      </c>
      <c r="R972" s="0" t="str">
        <f aca="false">IFERROR(__xludf.dummyfunction("""COMPUTED_VALUE"""),"")</f>
        <v/>
      </c>
      <c r="T972" s="6" t="e">
        <f aca="false">SUM(R972-P972)</f>
        <v>#VALUE!</v>
      </c>
      <c r="V972" s="6" t="e">
        <f aca="false">SUM(N972-T972)</f>
        <v>#VALUE!</v>
      </c>
      <c r="X972" s="7"/>
    </row>
    <row r="973" customFormat="false" ht="13.8" hidden="false" customHeight="false" outlineLevel="0" collapsed="false">
      <c r="B973" s="0" t="str">
        <f aca="false">IFERROR(__xludf.dummyfunction("""COMPUTED_VALUE"""),"")</f>
        <v/>
      </c>
      <c r="D973" s="0" t="str">
        <f aca="false">IFERROR(__xludf.dummyfunction("""COMPUTED_VALUE"""),"")</f>
        <v/>
      </c>
      <c r="F973" s="0" t="str">
        <f aca="false">IFERROR(__xludf.dummyfunction("""COMPUTED_VALUE"""),"")</f>
        <v/>
      </c>
      <c r="H973" s="0" t="str">
        <f aca="false">IFERROR(__xludf.dummyfunction("""COMPUTED_VALUE"""),"")</f>
        <v/>
      </c>
      <c r="J973" s="0" t="str">
        <f aca="false">IFERROR(__xludf.dummyfunction("""COMPUTED_VALUE"""),"")</f>
        <v/>
      </c>
      <c r="L973" s="0" t="str">
        <f aca="false">IFERROR(__xludf.dummyfunction("""COMPUTED_VALUE"""),"")</f>
        <v/>
      </c>
      <c r="N973" s="6" t="e">
        <f aca="false">SUM(L973-J973)</f>
        <v>#VALUE!</v>
      </c>
      <c r="P973" s="0" t="str">
        <f aca="false">IFERROR(__xludf.dummyfunction("""COMPUTED_VALUE"""),"")</f>
        <v/>
      </c>
      <c r="R973" s="0" t="str">
        <f aca="false">IFERROR(__xludf.dummyfunction("""COMPUTED_VALUE"""),"")</f>
        <v/>
      </c>
      <c r="T973" s="6" t="e">
        <f aca="false">SUM(R973-P973)</f>
        <v>#VALUE!</v>
      </c>
      <c r="V973" s="6" t="e">
        <f aca="false">SUM(N973-T973)</f>
        <v>#VALUE!</v>
      </c>
      <c r="X973" s="7"/>
    </row>
    <row r="974" customFormat="false" ht="13.8" hidden="false" customHeight="false" outlineLevel="0" collapsed="false">
      <c r="B974" s="0" t="str">
        <f aca="false">IFERROR(__xludf.dummyfunction("""COMPUTED_VALUE"""),"")</f>
        <v/>
      </c>
      <c r="D974" s="0" t="str">
        <f aca="false">IFERROR(__xludf.dummyfunction("""COMPUTED_VALUE"""),"")</f>
        <v/>
      </c>
      <c r="F974" s="0" t="str">
        <f aca="false">IFERROR(__xludf.dummyfunction("""COMPUTED_VALUE"""),"")</f>
        <v/>
      </c>
      <c r="H974" s="0" t="str">
        <f aca="false">IFERROR(__xludf.dummyfunction("""COMPUTED_VALUE"""),"")</f>
        <v/>
      </c>
      <c r="J974" s="0" t="str">
        <f aca="false">IFERROR(__xludf.dummyfunction("""COMPUTED_VALUE"""),"")</f>
        <v/>
      </c>
      <c r="L974" s="0" t="str">
        <f aca="false">IFERROR(__xludf.dummyfunction("""COMPUTED_VALUE"""),"")</f>
        <v/>
      </c>
      <c r="N974" s="6" t="e">
        <f aca="false">SUM(L974-J974)</f>
        <v>#VALUE!</v>
      </c>
      <c r="P974" s="0" t="str">
        <f aca="false">IFERROR(__xludf.dummyfunction("""COMPUTED_VALUE"""),"")</f>
        <v/>
      </c>
      <c r="R974" s="0" t="str">
        <f aca="false">IFERROR(__xludf.dummyfunction("""COMPUTED_VALUE"""),"")</f>
        <v/>
      </c>
      <c r="T974" s="6" t="e">
        <f aca="false">SUM(R974-P974)</f>
        <v>#VALUE!</v>
      </c>
      <c r="V974" s="6" t="e">
        <f aca="false">SUM(N974-T974)</f>
        <v>#VALUE!</v>
      </c>
      <c r="X974" s="7"/>
    </row>
    <row r="975" customFormat="false" ht="13.8" hidden="false" customHeight="false" outlineLevel="0" collapsed="false">
      <c r="B975" s="0" t="str">
        <f aca="false">IFERROR(__xludf.dummyfunction("""COMPUTED_VALUE"""),"")</f>
        <v/>
      </c>
      <c r="D975" s="0" t="str">
        <f aca="false">IFERROR(__xludf.dummyfunction("""COMPUTED_VALUE"""),"")</f>
        <v/>
      </c>
      <c r="F975" s="0" t="str">
        <f aca="false">IFERROR(__xludf.dummyfunction("""COMPUTED_VALUE"""),"")</f>
        <v/>
      </c>
      <c r="H975" s="0" t="str">
        <f aca="false">IFERROR(__xludf.dummyfunction("""COMPUTED_VALUE"""),"")</f>
        <v/>
      </c>
      <c r="J975" s="0" t="str">
        <f aca="false">IFERROR(__xludf.dummyfunction("""COMPUTED_VALUE"""),"")</f>
        <v/>
      </c>
      <c r="L975" s="0" t="str">
        <f aca="false">IFERROR(__xludf.dummyfunction("""COMPUTED_VALUE"""),"")</f>
        <v/>
      </c>
      <c r="N975" s="6" t="e">
        <f aca="false">SUM(L975-J975)</f>
        <v>#VALUE!</v>
      </c>
      <c r="P975" s="0" t="str">
        <f aca="false">IFERROR(__xludf.dummyfunction("""COMPUTED_VALUE"""),"")</f>
        <v/>
      </c>
      <c r="R975" s="0" t="str">
        <f aca="false">IFERROR(__xludf.dummyfunction("""COMPUTED_VALUE"""),"")</f>
        <v/>
      </c>
      <c r="T975" s="6" t="e">
        <f aca="false">SUM(R975-P975)</f>
        <v>#VALUE!</v>
      </c>
      <c r="V975" s="6" t="e">
        <f aca="false">SUM(N975-T975)</f>
        <v>#VALUE!</v>
      </c>
      <c r="X975" s="7"/>
    </row>
    <row r="976" customFormat="false" ht="13.8" hidden="false" customHeight="false" outlineLevel="0" collapsed="false">
      <c r="B976" s="0" t="str">
        <f aca="false">IFERROR(__xludf.dummyfunction("""COMPUTED_VALUE"""),"")</f>
        <v/>
      </c>
      <c r="D976" s="0" t="str">
        <f aca="false">IFERROR(__xludf.dummyfunction("""COMPUTED_VALUE"""),"")</f>
        <v/>
      </c>
      <c r="F976" s="0" t="str">
        <f aca="false">IFERROR(__xludf.dummyfunction("""COMPUTED_VALUE"""),"")</f>
        <v/>
      </c>
      <c r="H976" s="0" t="str">
        <f aca="false">IFERROR(__xludf.dummyfunction("""COMPUTED_VALUE"""),"")</f>
        <v/>
      </c>
      <c r="J976" s="0" t="str">
        <f aca="false">IFERROR(__xludf.dummyfunction("""COMPUTED_VALUE"""),"")</f>
        <v/>
      </c>
      <c r="L976" s="0" t="str">
        <f aca="false">IFERROR(__xludf.dummyfunction("""COMPUTED_VALUE"""),"")</f>
        <v/>
      </c>
      <c r="N976" s="6" t="e">
        <f aca="false">SUM(L976-J976)</f>
        <v>#VALUE!</v>
      </c>
      <c r="P976" s="0" t="str">
        <f aca="false">IFERROR(__xludf.dummyfunction("""COMPUTED_VALUE"""),"")</f>
        <v/>
      </c>
      <c r="R976" s="0" t="str">
        <f aca="false">IFERROR(__xludf.dummyfunction("""COMPUTED_VALUE"""),"")</f>
        <v/>
      </c>
      <c r="T976" s="6" t="e">
        <f aca="false">SUM(R976-P976)</f>
        <v>#VALUE!</v>
      </c>
      <c r="V976" s="6" t="e">
        <f aca="false">SUM(N976-T976)</f>
        <v>#VALUE!</v>
      </c>
      <c r="X976" s="7"/>
    </row>
    <row r="977" customFormat="false" ht="13.8" hidden="false" customHeight="false" outlineLevel="0" collapsed="false">
      <c r="B977" s="0" t="str">
        <f aca="false">IFERROR(__xludf.dummyfunction("""COMPUTED_VALUE"""),"")</f>
        <v/>
      </c>
      <c r="D977" s="0" t="str">
        <f aca="false">IFERROR(__xludf.dummyfunction("""COMPUTED_VALUE"""),"")</f>
        <v/>
      </c>
      <c r="F977" s="0" t="str">
        <f aca="false">IFERROR(__xludf.dummyfunction("""COMPUTED_VALUE"""),"")</f>
        <v/>
      </c>
      <c r="H977" s="0" t="str">
        <f aca="false">IFERROR(__xludf.dummyfunction("""COMPUTED_VALUE"""),"")</f>
        <v/>
      </c>
      <c r="J977" s="0" t="str">
        <f aca="false">IFERROR(__xludf.dummyfunction("""COMPUTED_VALUE"""),"")</f>
        <v/>
      </c>
      <c r="L977" s="0" t="str">
        <f aca="false">IFERROR(__xludf.dummyfunction("""COMPUTED_VALUE"""),"")</f>
        <v/>
      </c>
      <c r="N977" s="6" t="e">
        <f aca="false">SUM(L977-J977)</f>
        <v>#VALUE!</v>
      </c>
      <c r="P977" s="0" t="str">
        <f aca="false">IFERROR(__xludf.dummyfunction("""COMPUTED_VALUE"""),"")</f>
        <v/>
      </c>
      <c r="R977" s="0" t="str">
        <f aca="false">IFERROR(__xludf.dummyfunction("""COMPUTED_VALUE"""),"")</f>
        <v/>
      </c>
      <c r="T977" s="6" t="e">
        <f aca="false">SUM(R977-P977)</f>
        <v>#VALUE!</v>
      </c>
      <c r="V977" s="6" t="e">
        <f aca="false">SUM(N977-T977)</f>
        <v>#VALUE!</v>
      </c>
      <c r="X977" s="7"/>
    </row>
    <row r="978" customFormat="false" ht="13.8" hidden="false" customHeight="false" outlineLevel="0" collapsed="false">
      <c r="B978" s="0" t="str">
        <f aca="false">IFERROR(__xludf.dummyfunction("""COMPUTED_VALUE"""),"")</f>
        <v/>
      </c>
      <c r="D978" s="0" t="str">
        <f aca="false">IFERROR(__xludf.dummyfunction("""COMPUTED_VALUE"""),"")</f>
        <v/>
      </c>
      <c r="F978" s="0" t="str">
        <f aca="false">IFERROR(__xludf.dummyfunction("""COMPUTED_VALUE"""),"")</f>
        <v/>
      </c>
      <c r="H978" s="0" t="str">
        <f aca="false">IFERROR(__xludf.dummyfunction("""COMPUTED_VALUE"""),"")</f>
        <v/>
      </c>
      <c r="J978" s="0" t="str">
        <f aca="false">IFERROR(__xludf.dummyfunction("""COMPUTED_VALUE"""),"")</f>
        <v/>
      </c>
      <c r="L978" s="0" t="str">
        <f aca="false">IFERROR(__xludf.dummyfunction("""COMPUTED_VALUE"""),"")</f>
        <v/>
      </c>
      <c r="N978" s="6" t="e">
        <f aca="false">SUM(L978-J978)</f>
        <v>#VALUE!</v>
      </c>
      <c r="P978" s="0" t="str">
        <f aca="false">IFERROR(__xludf.dummyfunction("""COMPUTED_VALUE"""),"")</f>
        <v/>
      </c>
      <c r="R978" s="0" t="str">
        <f aca="false">IFERROR(__xludf.dummyfunction("""COMPUTED_VALUE"""),"")</f>
        <v/>
      </c>
      <c r="T978" s="6" t="e">
        <f aca="false">SUM(R978-P978)</f>
        <v>#VALUE!</v>
      </c>
      <c r="V978" s="6" t="e">
        <f aca="false">SUM(N978-T978)</f>
        <v>#VALUE!</v>
      </c>
      <c r="X978" s="7"/>
    </row>
    <row r="979" customFormat="false" ht="13.8" hidden="false" customHeight="false" outlineLevel="0" collapsed="false">
      <c r="B979" s="0" t="str">
        <f aca="false">IFERROR(__xludf.dummyfunction("""COMPUTED_VALUE"""),"")</f>
        <v/>
      </c>
      <c r="D979" s="0" t="str">
        <f aca="false">IFERROR(__xludf.dummyfunction("""COMPUTED_VALUE"""),"")</f>
        <v/>
      </c>
      <c r="F979" s="0" t="str">
        <f aca="false">IFERROR(__xludf.dummyfunction("""COMPUTED_VALUE"""),"")</f>
        <v/>
      </c>
      <c r="H979" s="0" t="str">
        <f aca="false">IFERROR(__xludf.dummyfunction("""COMPUTED_VALUE"""),"")</f>
        <v/>
      </c>
      <c r="J979" s="0" t="str">
        <f aca="false">IFERROR(__xludf.dummyfunction("""COMPUTED_VALUE"""),"")</f>
        <v/>
      </c>
      <c r="L979" s="0" t="str">
        <f aca="false">IFERROR(__xludf.dummyfunction("""COMPUTED_VALUE"""),"")</f>
        <v/>
      </c>
      <c r="N979" s="6" t="e">
        <f aca="false">SUM(L979-J979)</f>
        <v>#VALUE!</v>
      </c>
      <c r="P979" s="0" t="str">
        <f aca="false">IFERROR(__xludf.dummyfunction("""COMPUTED_VALUE"""),"")</f>
        <v/>
      </c>
      <c r="R979" s="0" t="str">
        <f aca="false">IFERROR(__xludf.dummyfunction("""COMPUTED_VALUE"""),"")</f>
        <v/>
      </c>
      <c r="T979" s="6" t="e">
        <f aca="false">SUM(R979-P979)</f>
        <v>#VALUE!</v>
      </c>
      <c r="V979" s="6" t="e">
        <f aca="false">SUM(N979-T979)</f>
        <v>#VALUE!</v>
      </c>
      <c r="X979" s="7"/>
    </row>
    <row r="980" customFormat="false" ht="13.8" hidden="false" customHeight="false" outlineLevel="0" collapsed="false">
      <c r="B980" s="0" t="str">
        <f aca="false">IFERROR(__xludf.dummyfunction("""COMPUTED_VALUE"""),"")</f>
        <v/>
      </c>
      <c r="D980" s="0" t="str">
        <f aca="false">IFERROR(__xludf.dummyfunction("""COMPUTED_VALUE"""),"")</f>
        <v/>
      </c>
      <c r="F980" s="0" t="str">
        <f aca="false">IFERROR(__xludf.dummyfunction("""COMPUTED_VALUE"""),"")</f>
        <v/>
      </c>
      <c r="H980" s="0" t="str">
        <f aca="false">IFERROR(__xludf.dummyfunction("""COMPUTED_VALUE"""),"")</f>
        <v/>
      </c>
      <c r="J980" s="0" t="str">
        <f aca="false">IFERROR(__xludf.dummyfunction("""COMPUTED_VALUE"""),"")</f>
        <v/>
      </c>
      <c r="L980" s="0" t="str">
        <f aca="false">IFERROR(__xludf.dummyfunction("""COMPUTED_VALUE"""),"")</f>
        <v/>
      </c>
      <c r="N980" s="6" t="e">
        <f aca="false">SUM(L980-J980)</f>
        <v>#VALUE!</v>
      </c>
      <c r="P980" s="0" t="str">
        <f aca="false">IFERROR(__xludf.dummyfunction("""COMPUTED_VALUE"""),"")</f>
        <v/>
      </c>
      <c r="R980" s="0" t="str">
        <f aca="false">IFERROR(__xludf.dummyfunction("""COMPUTED_VALUE"""),"")</f>
        <v/>
      </c>
      <c r="T980" s="6" t="e">
        <f aca="false">SUM(R980-P980)</f>
        <v>#VALUE!</v>
      </c>
      <c r="V980" s="6" t="e">
        <f aca="false">SUM(N980-T980)</f>
        <v>#VALUE!</v>
      </c>
      <c r="X980" s="7"/>
    </row>
    <row r="981" customFormat="false" ht="13.8" hidden="false" customHeight="false" outlineLevel="0" collapsed="false">
      <c r="B981" s="0" t="str">
        <f aca="false">IFERROR(__xludf.dummyfunction("""COMPUTED_VALUE"""),"")</f>
        <v/>
      </c>
      <c r="D981" s="0" t="str">
        <f aca="false">IFERROR(__xludf.dummyfunction("""COMPUTED_VALUE"""),"")</f>
        <v/>
      </c>
      <c r="F981" s="0" t="str">
        <f aca="false">IFERROR(__xludf.dummyfunction("""COMPUTED_VALUE"""),"")</f>
        <v/>
      </c>
      <c r="H981" s="0" t="str">
        <f aca="false">IFERROR(__xludf.dummyfunction("""COMPUTED_VALUE"""),"")</f>
        <v/>
      </c>
      <c r="J981" s="0" t="str">
        <f aca="false">IFERROR(__xludf.dummyfunction("""COMPUTED_VALUE"""),"")</f>
        <v/>
      </c>
      <c r="L981" s="0" t="str">
        <f aca="false">IFERROR(__xludf.dummyfunction("""COMPUTED_VALUE"""),"")</f>
        <v/>
      </c>
      <c r="N981" s="6" t="e">
        <f aca="false">SUM(L981-J981)</f>
        <v>#VALUE!</v>
      </c>
      <c r="P981" s="0" t="str">
        <f aca="false">IFERROR(__xludf.dummyfunction("""COMPUTED_VALUE"""),"")</f>
        <v/>
      </c>
      <c r="R981" s="0" t="str">
        <f aca="false">IFERROR(__xludf.dummyfunction("""COMPUTED_VALUE"""),"")</f>
        <v/>
      </c>
      <c r="T981" s="6" t="e">
        <f aca="false">SUM(R981-P981)</f>
        <v>#VALUE!</v>
      </c>
      <c r="V981" s="6" t="e">
        <f aca="false">SUM(N981-T981)</f>
        <v>#VALUE!</v>
      </c>
      <c r="X981" s="7"/>
    </row>
    <row r="982" customFormat="false" ht="13.8" hidden="false" customHeight="false" outlineLevel="0" collapsed="false">
      <c r="B982" s="0" t="str">
        <f aca="false">IFERROR(__xludf.dummyfunction("""COMPUTED_VALUE"""),"")</f>
        <v/>
      </c>
      <c r="D982" s="0" t="str">
        <f aca="false">IFERROR(__xludf.dummyfunction("""COMPUTED_VALUE"""),"")</f>
        <v/>
      </c>
      <c r="F982" s="0" t="str">
        <f aca="false">IFERROR(__xludf.dummyfunction("""COMPUTED_VALUE"""),"")</f>
        <v/>
      </c>
      <c r="H982" s="0" t="str">
        <f aca="false">IFERROR(__xludf.dummyfunction("""COMPUTED_VALUE"""),"")</f>
        <v/>
      </c>
      <c r="J982" s="0" t="str">
        <f aca="false">IFERROR(__xludf.dummyfunction("""COMPUTED_VALUE"""),"")</f>
        <v/>
      </c>
      <c r="L982" s="0" t="str">
        <f aca="false">IFERROR(__xludf.dummyfunction("""COMPUTED_VALUE"""),"")</f>
        <v/>
      </c>
      <c r="N982" s="6" t="e">
        <f aca="false">SUM(L982-J982)</f>
        <v>#VALUE!</v>
      </c>
      <c r="P982" s="0" t="str">
        <f aca="false">IFERROR(__xludf.dummyfunction("""COMPUTED_VALUE"""),"")</f>
        <v/>
      </c>
      <c r="R982" s="0" t="str">
        <f aca="false">IFERROR(__xludf.dummyfunction("""COMPUTED_VALUE"""),"")</f>
        <v/>
      </c>
      <c r="T982" s="6" t="e">
        <f aca="false">SUM(R982-P982)</f>
        <v>#VALUE!</v>
      </c>
      <c r="V982" s="6" t="e">
        <f aca="false">SUM(N982-T982)</f>
        <v>#VALUE!</v>
      </c>
      <c r="X982" s="7"/>
    </row>
    <row r="983" customFormat="false" ht="13.8" hidden="false" customHeight="false" outlineLevel="0" collapsed="false">
      <c r="B983" s="0" t="str">
        <f aca="false">IFERROR(__xludf.dummyfunction("""COMPUTED_VALUE"""),"")</f>
        <v/>
      </c>
      <c r="D983" s="0" t="str">
        <f aca="false">IFERROR(__xludf.dummyfunction("""COMPUTED_VALUE"""),"")</f>
        <v/>
      </c>
      <c r="F983" s="0" t="str">
        <f aca="false">IFERROR(__xludf.dummyfunction("""COMPUTED_VALUE"""),"")</f>
        <v/>
      </c>
      <c r="H983" s="0" t="str">
        <f aca="false">IFERROR(__xludf.dummyfunction("""COMPUTED_VALUE"""),"")</f>
        <v/>
      </c>
      <c r="J983" s="0" t="str">
        <f aca="false">IFERROR(__xludf.dummyfunction("""COMPUTED_VALUE"""),"")</f>
        <v/>
      </c>
      <c r="L983" s="0" t="str">
        <f aca="false">IFERROR(__xludf.dummyfunction("""COMPUTED_VALUE"""),"")</f>
        <v/>
      </c>
      <c r="N983" s="6" t="e">
        <f aca="false">SUM(L983-J983)</f>
        <v>#VALUE!</v>
      </c>
      <c r="P983" s="0" t="str">
        <f aca="false">IFERROR(__xludf.dummyfunction("""COMPUTED_VALUE"""),"")</f>
        <v/>
      </c>
      <c r="R983" s="0" t="str">
        <f aca="false">IFERROR(__xludf.dummyfunction("""COMPUTED_VALUE"""),"")</f>
        <v/>
      </c>
      <c r="T983" s="6" t="e">
        <f aca="false">SUM(R983-P983)</f>
        <v>#VALUE!</v>
      </c>
      <c r="V983" s="6" t="e">
        <f aca="false">SUM(N983-T983)</f>
        <v>#VALUE!</v>
      </c>
      <c r="X983" s="7"/>
    </row>
    <row r="984" customFormat="false" ht="13.8" hidden="false" customHeight="false" outlineLevel="0" collapsed="false">
      <c r="B984" s="0" t="str">
        <f aca="false">IFERROR(__xludf.dummyfunction("""COMPUTED_VALUE"""),"")</f>
        <v/>
      </c>
      <c r="D984" s="0" t="str">
        <f aca="false">IFERROR(__xludf.dummyfunction("""COMPUTED_VALUE"""),"")</f>
        <v/>
      </c>
      <c r="F984" s="0" t="str">
        <f aca="false">IFERROR(__xludf.dummyfunction("""COMPUTED_VALUE"""),"")</f>
        <v/>
      </c>
      <c r="H984" s="0" t="str">
        <f aca="false">IFERROR(__xludf.dummyfunction("""COMPUTED_VALUE"""),"")</f>
        <v/>
      </c>
      <c r="J984" s="0" t="str">
        <f aca="false">IFERROR(__xludf.dummyfunction("""COMPUTED_VALUE"""),"")</f>
        <v/>
      </c>
      <c r="L984" s="0" t="str">
        <f aca="false">IFERROR(__xludf.dummyfunction("""COMPUTED_VALUE"""),"")</f>
        <v/>
      </c>
      <c r="N984" s="6" t="e">
        <f aca="false">SUM(L984-J984)</f>
        <v>#VALUE!</v>
      </c>
      <c r="P984" s="0" t="str">
        <f aca="false">IFERROR(__xludf.dummyfunction("""COMPUTED_VALUE"""),"")</f>
        <v/>
      </c>
      <c r="R984" s="0" t="str">
        <f aca="false">IFERROR(__xludf.dummyfunction("""COMPUTED_VALUE"""),"")</f>
        <v/>
      </c>
      <c r="T984" s="6" t="e">
        <f aca="false">SUM(R984-P984)</f>
        <v>#VALUE!</v>
      </c>
      <c r="V984" s="6" t="e">
        <f aca="false">SUM(N984-T984)</f>
        <v>#VALUE!</v>
      </c>
      <c r="X984" s="7"/>
    </row>
    <row r="985" customFormat="false" ht="13.8" hidden="false" customHeight="false" outlineLevel="0" collapsed="false">
      <c r="B985" s="0" t="str">
        <f aca="false">IFERROR(__xludf.dummyfunction("""COMPUTED_VALUE"""),"")</f>
        <v/>
      </c>
      <c r="D985" s="0" t="str">
        <f aca="false">IFERROR(__xludf.dummyfunction("""COMPUTED_VALUE"""),"")</f>
        <v/>
      </c>
      <c r="F985" s="0" t="str">
        <f aca="false">IFERROR(__xludf.dummyfunction("""COMPUTED_VALUE"""),"")</f>
        <v/>
      </c>
      <c r="H985" s="0" t="str">
        <f aca="false">IFERROR(__xludf.dummyfunction("""COMPUTED_VALUE"""),"")</f>
        <v/>
      </c>
      <c r="J985" s="0" t="str">
        <f aca="false">IFERROR(__xludf.dummyfunction("""COMPUTED_VALUE"""),"")</f>
        <v/>
      </c>
      <c r="L985" s="0" t="str">
        <f aca="false">IFERROR(__xludf.dummyfunction("""COMPUTED_VALUE"""),"")</f>
        <v/>
      </c>
      <c r="N985" s="6" t="e">
        <f aca="false">SUM(L985-J985)</f>
        <v>#VALUE!</v>
      </c>
      <c r="P985" s="0" t="str">
        <f aca="false">IFERROR(__xludf.dummyfunction("""COMPUTED_VALUE"""),"")</f>
        <v/>
      </c>
      <c r="R985" s="0" t="str">
        <f aca="false">IFERROR(__xludf.dummyfunction("""COMPUTED_VALUE"""),"")</f>
        <v/>
      </c>
      <c r="T985" s="6" t="e">
        <f aca="false">SUM(R985-P985)</f>
        <v>#VALUE!</v>
      </c>
      <c r="V985" s="6" t="e">
        <f aca="false">SUM(N985-T985)</f>
        <v>#VALUE!</v>
      </c>
      <c r="X985" s="7"/>
    </row>
    <row r="986" customFormat="false" ht="13.8" hidden="false" customHeight="false" outlineLevel="0" collapsed="false">
      <c r="B986" s="0" t="str">
        <f aca="false">IFERROR(__xludf.dummyfunction("""COMPUTED_VALUE"""),"")</f>
        <v/>
      </c>
      <c r="D986" s="0" t="str">
        <f aca="false">IFERROR(__xludf.dummyfunction("""COMPUTED_VALUE"""),"")</f>
        <v/>
      </c>
      <c r="F986" s="0" t="str">
        <f aca="false">IFERROR(__xludf.dummyfunction("""COMPUTED_VALUE"""),"")</f>
        <v/>
      </c>
      <c r="H986" s="0" t="str">
        <f aca="false">IFERROR(__xludf.dummyfunction("""COMPUTED_VALUE"""),"")</f>
        <v/>
      </c>
      <c r="J986" s="0" t="str">
        <f aca="false">IFERROR(__xludf.dummyfunction("""COMPUTED_VALUE"""),"")</f>
        <v/>
      </c>
      <c r="L986" s="0" t="str">
        <f aca="false">IFERROR(__xludf.dummyfunction("""COMPUTED_VALUE"""),"")</f>
        <v/>
      </c>
      <c r="N986" s="6" t="e">
        <f aca="false">SUM(L986-J986)</f>
        <v>#VALUE!</v>
      </c>
      <c r="P986" s="0" t="str">
        <f aca="false">IFERROR(__xludf.dummyfunction("""COMPUTED_VALUE"""),"")</f>
        <v/>
      </c>
      <c r="R986" s="0" t="str">
        <f aca="false">IFERROR(__xludf.dummyfunction("""COMPUTED_VALUE"""),"")</f>
        <v/>
      </c>
      <c r="T986" s="6" t="e">
        <f aca="false">SUM(R986-P986)</f>
        <v>#VALUE!</v>
      </c>
      <c r="V986" s="6" t="e">
        <f aca="false">SUM(N986-T986)</f>
        <v>#VALUE!</v>
      </c>
      <c r="X986" s="7"/>
    </row>
    <row r="987" customFormat="false" ht="13.8" hidden="false" customHeight="false" outlineLevel="0" collapsed="false">
      <c r="B987" s="0" t="str">
        <f aca="false">IFERROR(__xludf.dummyfunction("""COMPUTED_VALUE"""),"")</f>
        <v/>
      </c>
      <c r="D987" s="0" t="str">
        <f aca="false">IFERROR(__xludf.dummyfunction("""COMPUTED_VALUE"""),"")</f>
        <v/>
      </c>
      <c r="F987" s="0" t="str">
        <f aca="false">IFERROR(__xludf.dummyfunction("""COMPUTED_VALUE"""),"")</f>
        <v/>
      </c>
      <c r="H987" s="0" t="str">
        <f aca="false">IFERROR(__xludf.dummyfunction("""COMPUTED_VALUE"""),"")</f>
        <v/>
      </c>
      <c r="J987" s="0" t="str">
        <f aca="false">IFERROR(__xludf.dummyfunction("""COMPUTED_VALUE"""),"")</f>
        <v/>
      </c>
      <c r="L987" s="0" t="str">
        <f aca="false">IFERROR(__xludf.dummyfunction("""COMPUTED_VALUE"""),"")</f>
        <v/>
      </c>
      <c r="N987" s="6" t="e">
        <f aca="false">SUM(L987-J987)</f>
        <v>#VALUE!</v>
      </c>
      <c r="P987" s="0" t="str">
        <f aca="false">IFERROR(__xludf.dummyfunction("""COMPUTED_VALUE"""),"")</f>
        <v/>
      </c>
      <c r="R987" s="0" t="str">
        <f aca="false">IFERROR(__xludf.dummyfunction("""COMPUTED_VALUE"""),"")</f>
        <v/>
      </c>
      <c r="T987" s="6" t="e">
        <f aca="false">SUM(R987-P987)</f>
        <v>#VALUE!</v>
      </c>
      <c r="V987" s="6" t="e">
        <f aca="false">SUM(N987-T987)</f>
        <v>#VALUE!</v>
      </c>
      <c r="X987" s="7"/>
    </row>
    <row r="988" customFormat="false" ht="13.8" hidden="false" customHeight="false" outlineLevel="0" collapsed="false">
      <c r="B988" s="0" t="str">
        <f aca="false">IFERROR(__xludf.dummyfunction("""COMPUTED_VALUE"""),"")</f>
        <v/>
      </c>
      <c r="D988" s="0" t="str">
        <f aca="false">IFERROR(__xludf.dummyfunction("""COMPUTED_VALUE"""),"")</f>
        <v/>
      </c>
      <c r="F988" s="0" t="str">
        <f aca="false">IFERROR(__xludf.dummyfunction("""COMPUTED_VALUE"""),"")</f>
        <v/>
      </c>
      <c r="H988" s="0" t="str">
        <f aca="false">IFERROR(__xludf.dummyfunction("""COMPUTED_VALUE"""),"")</f>
        <v/>
      </c>
      <c r="J988" s="0" t="str">
        <f aca="false">IFERROR(__xludf.dummyfunction("""COMPUTED_VALUE"""),"")</f>
        <v/>
      </c>
      <c r="L988" s="0" t="str">
        <f aca="false">IFERROR(__xludf.dummyfunction("""COMPUTED_VALUE"""),"")</f>
        <v/>
      </c>
      <c r="N988" s="6" t="e">
        <f aca="false">SUM(L988-J988)</f>
        <v>#VALUE!</v>
      </c>
      <c r="P988" s="0" t="str">
        <f aca="false">IFERROR(__xludf.dummyfunction("""COMPUTED_VALUE"""),"")</f>
        <v/>
      </c>
      <c r="R988" s="0" t="str">
        <f aca="false">IFERROR(__xludf.dummyfunction("""COMPUTED_VALUE"""),"")</f>
        <v/>
      </c>
      <c r="T988" s="6" t="e">
        <f aca="false">SUM(R988-P988)</f>
        <v>#VALUE!</v>
      </c>
      <c r="V988" s="6" t="e">
        <f aca="false">SUM(N988-T988)</f>
        <v>#VALUE!</v>
      </c>
      <c r="X988" s="7"/>
    </row>
    <row r="989" customFormat="false" ht="13.8" hidden="false" customHeight="false" outlineLevel="0" collapsed="false">
      <c r="B989" s="0" t="str">
        <f aca="false">IFERROR(__xludf.dummyfunction("""COMPUTED_VALUE"""),"")</f>
        <v/>
      </c>
      <c r="D989" s="0" t="str">
        <f aca="false">IFERROR(__xludf.dummyfunction("""COMPUTED_VALUE"""),"")</f>
        <v/>
      </c>
      <c r="F989" s="0" t="str">
        <f aca="false">IFERROR(__xludf.dummyfunction("""COMPUTED_VALUE"""),"")</f>
        <v/>
      </c>
      <c r="H989" s="0" t="str">
        <f aca="false">IFERROR(__xludf.dummyfunction("""COMPUTED_VALUE"""),"")</f>
        <v/>
      </c>
      <c r="J989" s="0" t="str">
        <f aca="false">IFERROR(__xludf.dummyfunction("""COMPUTED_VALUE"""),"")</f>
        <v/>
      </c>
      <c r="L989" s="0" t="str">
        <f aca="false">IFERROR(__xludf.dummyfunction("""COMPUTED_VALUE"""),"")</f>
        <v/>
      </c>
      <c r="N989" s="6" t="e">
        <f aca="false">SUM(L989-J989)</f>
        <v>#VALUE!</v>
      </c>
      <c r="P989" s="0" t="str">
        <f aca="false">IFERROR(__xludf.dummyfunction("""COMPUTED_VALUE"""),"")</f>
        <v/>
      </c>
      <c r="R989" s="0" t="str">
        <f aca="false">IFERROR(__xludf.dummyfunction("""COMPUTED_VALUE"""),"")</f>
        <v/>
      </c>
      <c r="T989" s="6" t="e">
        <f aca="false">SUM(R989-P989)</f>
        <v>#VALUE!</v>
      </c>
      <c r="V989" s="6" t="e">
        <f aca="false">SUM(N989-T989)</f>
        <v>#VALUE!</v>
      </c>
      <c r="X989" s="7"/>
    </row>
    <row r="990" customFormat="false" ht="13.8" hidden="false" customHeight="false" outlineLevel="0" collapsed="false">
      <c r="B990" s="0" t="str">
        <f aca="false">IFERROR(__xludf.dummyfunction("""COMPUTED_VALUE"""),"")</f>
        <v/>
      </c>
      <c r="D990" s="0" t="str">
        <f aca="false">IFERROR(__xludf.dummyfunction("""COMPUTED_VALUE"""),"")</f>
        <v/>
      </c>
      <c r="F990" s="0" t="str">
        <f aca="false">IFERROR(__xludf.dummyfunction("""COMPUTED_VALUE"""),"")</f>
        <v/>
      </c>
      <c r="H990" s="0" t="str">
        <f aca="false">IFERROR(__xludf.dummyfunction("""COMPUTED_VALUE"""),"")</f>
        <v/>
      </c>
      <c r="J990" s="0" t="str">
        <f aca="false">IFERROR(__xludf.dummyfunction("""COMPUTED_VALUE"""),"")</f>
        <v/>
      </c>
      <c r="L990" s="0" t="str">
        <f aca="false">IFERROR(__xludf.dummyfunction("""COMPUTED_VALUE"""),"")</f>
        <v/>
      </c>
      <c r="N990" s="6" t="e">
        <f aca="false">SUM(L990-J990)</f>
        <v>#VALUE!</v>
      </c>
      <c r="P990" s="0" t="str">
        <f aca="false">IFERROR(__xludf.dummyfunction("""COMPUTED_VALUE"""),"")</f>
        <v/>
      </c>
      <c r="R990" s="0" t="str">
        <f aca="false">IFERROR(__xludf.dummyfunction("""COMPUTED_VALUE"""),"")</f>
        <v/>
      </c>
      <c r="T990" s="6" t="e">
        <f aca="false">SUM(R990-P990)</f>
        <v>#VALUE!</v>
      </c>
      <c r="V990" s="6" t="e">
        <f aca="false">SUM(N990-T990)</f>
        <v>#VALUE!</v>
      </c>
      <c r="X990" s="7"/>
    </row>
    <row r="991" customFormat="false" ht="13.8" hidden="false" customHeight="false" outlineLevel="0" collapsed="false">
      <c r="B991" s="0" t="str">
        <f aca="false">IFERROR(__xludf.dummyfunction("""COMPUTED_VALUE"""),"")</f>
        <v/>
      </c>
      <c r="D991" s="0" t="str">
        <f aca="false">IFERROR(__xludf.dummyfunction("""COMPUTED_VALUE"""),"")</f>
        <v/>
      </c>
      <c r="F991" s="0" t="str">
        <f aca="false">IFERROR(__xludf.dummyfunction("""COMPUTED_VALUE"""),"")</f>
        <v/>
      </c>
      <c r="H991" s="0" t="str">
        <f aca="false">IFERROR(__xludf.dummyfunction("""COMPUTED_VALUE"""),"")</f>
        <v/>
      </c>
      <c r="J991" s="0" t="str">
        <f aca="false">IFERROR(__xludf.dummyfunction("""COMPUTED_VALUE"""),"")</f>
        <v/>
      </c>
      <c r="L991" s="0" t="str">
        <f aca="false">IFERROR(__xludf.dummyfunction("""COMPUTED_VALUE"""),"")</f>
        <v/>
      </c>
      <c r="N991" s="6" t="e">
        <f aca="false">SUM(L991-J991)</f>
        <v>#VALUE!</v>
      </c>
      <c r="P991" s="0" t="str">
        <f aca="false">IFERROR(__xludf.dummyfunction("""COMPUTED_VALUE"""),"")</f>
        <v/>
      </c>
      <c r="R991" s="0" t="str">
        <f aca="false">IFERROR(__xludf.dummyfunction("""COMPUTED_VALUE"""),"")</f>
        <v/>
      </c>
      <c r="T991" s="6" t="e">
        <f aca="false">SUM(R991-P991)</f>
        <v>#VALUE!</v>
      </c>
      <c r="V991" s="6" t="e">
        <f aca="false">SUM(N991-T991)</f>
        <v>#VALUE!</v>
      </c>
      <c r="X991" s="7"/>
    </row>
    <row r="992" customFormat="false" ht="13.8" hidden="false" customHeight="false" outlineLevel="0" collapsed="false">
      <c r="B992" s="0" t="str">
        <f aca="false">IFERROR(__xludf.dummyfunction("""COMPUTED_VALUE"""),"")</f>
        <v/>
      </c>
      <c r="D992" s="0" t="str">
        <f aca="false">IFERROR(__xludf.dummyfunction("""COMPUTED_VALUE"""),"")</f>
        <v/>
      </c>
      <c r="F992" s="0" t="str">
        <f aca="false">IFERROR(__xludf.dummyfunction("""COMPUTED_VALUE"""),"")</f>
        <v/>
      </c>
      <c r="H992" s="0" t="str">
        <f aca="false">IFERROR(__xludf.dummyfunction("""COMPUTED_VALUE"""),"")</f>
        <v/>
      </c>
      <c r="J992" s="0" t="str">
        <f aca="false">IFERROR(__xludf.dummyfunction("""COMPUTED_VALUE"""),"")</f>
        <v/>
      </c>
      <c r="L992" s="0" t="str">
        <f aca="false">IFERROR(__xludf.dummyfunction("""COMPUTED_VALUE"""),"")</f>
        <v/>
      </c>
      <c r="N992" s="6" t="e">
        <f aca="false">SUM(L992-J992)</f>
        <v>#VALUE!</v>
      </c>
      <c r="P992" s="0" t="str">
        <f aca="false">IFERROR(__xludf.dummyfunction("""COMPUTED_VALUE"""),"")</f>
        <v/>
      </c>
      <c r="R992" s="0" t="str">
        <f aca="false">IFERROR(__xludf.dummyfunction("""COMPUTED_VALUE"""),"")</f>
        <v/>
      </c>
      <c r="T992" s="6" t="e">
        <f aca="false">SUM(R992-P992)</f>
        <v>#VALUE!</v>
      </c>
      <c r="V992" s="6" t="e">
        <f aca="false">SUM(N992-T992)</f>
        <v>#VALUE!</v>
      </c>
      <c r="X992" s="7"/>
    </row>
    <row r="993" customFormat="false" ht="13.8" hidden="false" customHeight="false" outlineLevel="0" collapsed="false">
      <c r="B993" s="0" t="str">
        <f aca="false">IFERROR(__xludf.dummyfunction("""COMPUTED_VALUE"""),"")</f>
        <v/>
      </c>
      <c r="D993" s="0" t="str">
        <f aca="false">IFERROR(__xludf.dummyfunction("""COMPUTED_VALUE"""),"")</f>
        <v/>
      </c>
      <c r="F993" s="0" t="str">
        <f aca="false">IFERROR(__xludf.dummyfunction("""COMPUTED_VALUE"""),"")</f>
        <v/>
      </c>
      <c r="H993" s="0" t="str">
        <f aca="false">IFERROR(__xludf.dummyfunction("""COMPUTED_VALUE"""),"")</f>
        <v/>
      </c>
      <c r="J993" s="0" t="str">
        <f aca="false">IFERROR(__xludf.dummyfunction("""COMPUTED_VALUE"""),"")</f>
        <v/>
      </c>
      <c r="L993" s="0" t="str">
        <f aca="false">IFERROR(__xludf.dummyfunction("""COMPUTED_VALUE"""),"")</f>
        <v/>
      </c>
      <c r="N993" s="6" t="e">
        <f aca="false">SUM(L993-J993)</f>
        <v>#VALUE!</v>
      </c>
      <c r="P993" s="0" t="str">
        <f aca="false">IFERROR(__xludf.dummyfunction("""COMPUTED_VALUE"""),"")</f>
        <v/>
      </c>
      <c r="R993" s="0" t="str">
        <f aca="false">IFERROR(__xludf.dummyfunction("""COMPUTED_VALUE"""),"")</f>
        <v/>
      </c>
      <c r="T993" s="6" t="e">
        <f aca="false">SUM(R993-P993)</f>
        <v>#VALUE!</v>
      </c>
      <c r="V993" s="6" t="e">
        <f aca="false">SUM(N993-T993)</f>
        <v>#VALUE!</v>
      </c>
      <c r="X993" s="7"/>
    </row>
    <row r="994" customFormat="false" ht="13.8" hidden="false" customHeight="false" outlineLevel="0" collapsed="false">
      <c r="B994" s="0" t="str">
        <f aca="false">IFERROR(__xludf.dummyfunction("""COMPUTED_VALUE"""),"")</f>
        <v/>
      </c>
      <c r="D994" s="0" t="str">
        <f aca="false">IFERROR(__xludf.dummyfunction("""COMPUTED_VALUE"""),"")</f>
        <v/>
      </c>
      <c r="F994" s="0" t="str">
        <f aca="false">IFERROR(__xludf.dummyfunction("""COMPUTED_VALUE"""),"")</f>
        <v/>
      </c>
      <c r="H994" s="0" t="str">
        <f aca="false">IFERROR(__xludf.dummyfunction("""COMPUTED_VALUE"""),"")</f>
        <v/>
      </c>
      <c r="J994" s="0" t="str">
        <f aca="false">IFERROR(__xludf.dummyfunction("""COMPUTED_VALUE"""),"")</f>
        <v/>
      </c>
      <c r="L994" s="0" t="str">
        <f aca="false">IFERROR(__xludf.dummyfunction("""COMPUTED_VALUE"""),"")</f>
        <v/>
      </c>
      <c r="N994" s="6" t="e">
        <f aca="false">SUM(L994-J994)</f>
        <v>#VALUE!</v>
      </c>
      <c r="P994" s="0" t="str">
        <f aca="false">IFERROR(__xludf.dummyfunction("""COMPUTED_VALUE"""),"")</f>
        <v/>
      </c>
      <c r="R994" s="0" t="str">
        <f aca="false">IFERROR(__xludf.dummyfunction("""COMPUTED_VALUE"""),"")</f>
        <v/>
      </c>
      <c r="T994" s="6" t="e">
        <f aca="false">SUM(R994-P994)</f>
        <v>#VALUE!</v>
      </c>
      <c r="V994" s="6" t="e">
        <f aca="false">SUM(N994-T994)</f>
        <v>#VALUE!</v>
      </c>
      <c r="X994" s="7"/>
    </row>
    <row r="995" customFormat="false" ht="13.8" hidden="false" customHeight="false" outlineLevel="0" collapsed="false">
      <c r="B995" s="0" t="str">
        <f aca="false">IFERROR(__xludf.dummyfunction("""COMPUTED_VALUE"""),"")</f>
        <v/>
      </c>
      <c r="D995" s="0" t="str">
        <f aca="false">IFERROR(__xludf.dummyfunction("""COMPUTED_VALUE"""),"")</f>
        <v/>
      </c>
      <c r="F995" s="0" t="str">
        <f aca="false">IFERROR(__xludf.dummyfunction("""COMPUTED_VALUE"""),"")</f>
        <v/>
      </c>
      <c r="H995" s="0" t="str">
        <f aca="false">IFERROR(__xludf.dummyfunction("""COMPUTED_VALUE"""),"")</f>
        <v/>
      </c>
      <c r="J995" s="0" t="str">
        <f aca="false">IFERROR(__xludf.dummyfunction("""COMPUTED_VALUE"""),"")</f>
        <v/>
      </c>
      <c r="L995" s="0" t="str">
        <f aca="false">IFERROR(__xludf.dummyfunction("""COMPUTED_VALUE"""),"")</f>
        <v/>
      </c>
      <c r="N995" s="6" t="e">
        <f aca="false">SUM(L995-J995)</f>
        <v>#VALUE!</v>
      </c>
      <c r="P995" s="0" t="str">
        <f aca="false">IFERROR(__xludf.dummyfunction("""COMPUTED_VALUE"""),"")</f>
        <v/>
      </c>
      <c r="R995" s="0" t="str">
        <f aca="false">IFERROR(__xludf.dummyfunction("""COMPUTED_VALUE"""),"")</f>
        <v/>
      </c>
      <c r="T995" s="6" t="e">
        <f aca="false">SUM(R995-P995)</f>
        <v>#VALUE!</v>
      </c>
      <c r="V995" s="6" t="e">
        <f aca="false">SUM(N995-T995)</f>
        <v>#VALUE!</v>
      </c>
      <c r="X995" s="7"/>
    </row>
    <row r="996" customFormat="false" ht="13.8" hidden="false" customHeight="false" outlineLevel="0" collapsed="false">
      <c r="B996" s="0" t="str">
        <f aca="false">IFERROR(__xludf.dummyfunction("""COMPUTED_VALUE"""),"")</f>
        <v/>
      </c>
      <c r="D996" s="0" t="str">
        <f aca="false">IFERROR(__xludf.dummyfunction("""COMPUTED_VALUE"""),"")</f>
        <v/>
      </c>
      <c r="F996" s="0" t="str">
        <f aca="false">IFERROR(__xludf.dummyfunction("""COMPUTED_VALUE"""),"")</f>
        <v/>
      </c>
      <c r="H996" s="0" t="str">
        <f aca="false">IFERROR(__xludf.dummyfunction("""COMPUTED_VALUE"""),"")</f>
        <v/>
      </c>
      <c r="J996" s="0" t="str">
        <f aca="false">IFERROR(__xludf.dummyfunction("""COMPUTED_VALUE"""),"")</f>
        <v/>
      </c>
      <c r="L996" s="0" t="str">
        <f aca="false">IFERROR(__xludf.dummyfunction("""COMPUTED_VALUE"""),"")</f>
        <v/>
      </c>
      <c r="N996" s="6" t="e">
        <f aca="false">SUM(L996-J996)</f>
        <v>#VALUE!</v>
      </c>
      <c r="P996" s="0" t="str">
        <f aca="false">IFERROR(__xludf.dummyfunction("""COMPUTED_VALUE"""),"")</f>
        <v/>
      </c>
      <c r="R996" s="0" t="str">
        <f aca="false">IFERROR(__xludf.dummyfunction("""COMPUTED_VALUE"""),"")</f>
        <v/>
      </c>
      <c r="T996" s="6" t="e">
        <f aca="false">SUM(R996-P996)</f>
        <v>#VALUE!</v>
      </c>
      <c r="V996" s="6" t="e">
        <f aca="false">SUM(N996-T996)</f>
        <v>#VALUE!</v>
      </c>
      <c r="X996" s="7"/>
    </row>
    <row r="997" customFormat="false" ht="13.8" hidden="false" customHeight="false" outlineLevel="0" collapsed="false">
      <c r="B997" s="0" t="str">
        <f aca="false">IFERROR(__xludf.dummyfunction("""COMPUTED_VALUE"""),"")</f>
        <v/>
      </c>
      <c r="D997" s="0" t="str">
        <f aca="false">IFERROR(__xludf.dummyfunction("""COMPUTED_VALUE"""),"")</f>
        <v/>
      </c>
      <c r="F997" s="0" t="str">
        <f aca="false">IFERROR(__xludf.dummyfunction("""COMPUTED_VALUE"""),"")</f>
        <v/>
      </c>
      <c r="H997" s="0" t="str">
        <f aca="false">IFERROR(__xludf.dummyfunction("""COMPUTED_VALUE"""),"")</f>
        <v/>
      </c>
      <c r="J997" s="0" t="str">
        <f aca="false">IFERROR(__xludf.dummyfunction("""COMPUTED_VALUE"""),"")</f>
        <v/>
      </c>
      <c r="L997" s="0" t="str">
        <f aca="false">IFERROR(__xludf.dummyfunction("""COMPUTED_VALUE"""),"")</f>
        <v/>
      </c>
      <c r="N997" s="6" t="e">
        <f aca="false">SUM(L997-J997)</f>
        <v>#VALUE!</v>
      </c>
      <c r="P997" s="0" t="str">
        <f aca="false">IFERROR(__xludf.dummyfunction("""COMPUTED_VALUE"""),"")</f>
        <v/>
      </c>
      <c r="R997" s="0" t="str">
        <f aca="false">IFERROR(__xludf.dummyfunction("""COMPUTED_VALUE"""),"")</f>
        <v/>
      </c>
      <c r="T997" s="6" t="e">
        <f aca="false">SUM(R997-P997)</f>
        <v>#VALUE!</v>
      </c>
      <c r="V997" s="6" t="e">
        <f aca="false">SUM(N997-T997)</f>
        <v>#VALUE!</v>
      </c>
      <c r="X997" s="7"/>
    </row>
    <row r="998" customFormat="false" ht="13.8" hidden="false" customHeight="false" outlineLevel="0" collapsed="false">
      <c r="B998" s="0" t="str">
        <f aca="false">IFERROR(__xludf.dummyfunction("""COMPUTED_VALUE"""),"")</f>
        <v/>
      </c>
      <c r="D998" s="0" t="str">
        <f aca="false">IFERROR(__xludf.dummyfunction("""COMPUTED_VALUE"""),"")</f>
        <v/>
      </c>
      <c r="F998" s="0" t="str">
        <f aca="false">IFERROR(__xludf.dummyfunction("""COMPUTED_VALUE"""),"")</f>
        <v/>
      </c>
      <c r="H998" s="0" t="str">
        <f aca="false">IFERROR(__xludf.dummyfunction("""COMPUTED_VALUE"""),"")</f>
        <v/>
      </c>
      <c r="J998" s="0" t="str">
        <f aca="false">IFERROR(__xludf.dummyfunction("""COMPUTED_VALUE"""),"")</f>
        <v/>
      </c>
      <c r="L998" s="0" t="str">
        <f aca="false">IFERROR(__xludf.dummyfunction("""COMPUTED_VALUE"""),"")</f>
        <v/>
      </c>
      <c r="N998" s="6" t="e">
        <f aca="false">SUM(L998-J998)</f>
        <v>#VALUE!</v>
      </c>
      <c r="P998" s="0" t="str">
        <f aca="false">IFERROR(__xludf.dummyfunction("""COMPUTED_VALUE"""),"")</f>
        <v/>
      </c>
      <c r="R998" s="0" t="str">
        <f aca="false">IFERROR(__xludf.dummyfunction("""COMPUTED_VALUE"""),"")</f>
        <v/>
      </c>
      <c r="T998" s="6" t="e">
        <f aca="false">SUM(R998-P998)</f>
        <v>#VALUE!</v>
      </c>
      <c r="V998" s="6" t="e">
        <f aca="false">SUM(N998-T998)</f>
        <v>#VALUE!</v>
      </c>
      <c r="X998" s="7"/>
    </row>
    <row r="999" customFormat="false" ht="13.8" hidden="false" customHeight="false" outlineLevel="0" collapsed="false">
      <c r="B999" s="0" t="str">
        <f aca="false">IFERROR(__xludf.dummyfunction("""COMPUTED_VALUE"""),"")</f>
        <v/>
      </c>
      <c r="D999" s="0" t="str">
        <f aca="false">IFERROR(__xludf.dummyfunction("""COMPUTED_VALUE"""),"")</f>
        <v/>
      </c>
      <c r="F999" s="0" t="str">
        <f aca="false">IFERROR(__xludf.dummyfunction("""COMPUTED_VALUE"""),"")</f>
        <v/>
      </c>
      <c r="H999" s="0" t="str">
        <f aca="false">IFERROR(__xludf.dummyfunction("""COMPUTED_VALUE"""),"")</f>
        <v/>
      </c>
      <c r="J999" s="0" t="str">
        <f aca="false">IFERROR(__xludf.dummyfunction("""COMPUTED_VALUE"""),"")</f>
        <v/>
      </c>
      <c r="L999" s="0" t="str">
        <f aca="false">IFERROR(__xludf.dummyfunction("""COMPUTED_VALUE"""),"")</f>
        <v/>
      </c>
      <c r="N999" s="6" t="e">
        <f aca="false">SUM(L999-J999)</f>
        <v>#VALUE!</v>
      </c>
      <c r="P999" s="0" t="str">
        <f aca="false">IFERROR(__xludf.dummyfunction("""COMPUTED_VALUE"""),"")</f>
        <v/>
      </c>
      <c r="R999" s="0" t="str">
        <f aca="false">IFERROR(__xludf.dummyfunction("""COMPUTED_VALUE"""),"")</f>
        <v/>
      </c>
      <c r="T999" s="6" t="e">
        <f aca="false">SUM(R999-P999)</f>
        <v>#VALUE!</v>
      </c>
      <c r="V999" s="6" t="e">
        <f aca="false">SUM(N999-T999)</f>
        <v>#VALUE!</v>
      </c>
      <c r="X999" s="7"/>
    </row>
    <row r="1000" customFormat="false" ht="13.8" hidden="false" customHeight="false" outlineLevel="0" collapsed="false">
      <c r="B1000" s="0" t="str">
        <f aca="false">IFERROR(__xludf.dummyfunction("""COMPUTED_VALUE"""),"")</f>
        <v/>
      </c>
      <c r="D1000" s="0" t="str">
        <f aca="false">IFERROR(__xludf.dummyfunction("""COMPUTED_VALUE"""),"")</f>
        <v/>
      </c>
      <c r="F1000" s="0" t="str">
        <f aca="false">IFERROR(__xludf.dummyfunction("""COMPUTED_VALUE"""),"")</f>
        <v/>
      </c>
      <c r="H1000" s="0" t="str">
        <f aca="false">IFERROR(__xludf.dummyfunction("""COMPUTED_VALUE"""),"")</f>
        <v/>
      </c>
      <c r="J1000" s="0" t="str">
        <f aca="false">IFERROR(__xludf.dummyfunction("""COMPUTED_VALUE"""),"")</f>
        <v/>
      </c>
      <c r="L1000" s="0" t="str">
        <f aca="false">IFERROR(__xludf.dummyfunction("""COMPUTED_VALUE"""),"")</f>
        <v/>
      </c>
      <c r="N1000" s="6" t="e">
        <f aca="false">SUM(L1000-J1000)</f>
        <v>#VALUE!</v>
      </c>
      <c r="P1000" s="0" t="str">
        <f aca="false">IFERROR(__xludf.dummyfunction("""COMPUTED_VALUE"""),"")</f>
        <v/>
      </c>
      <c r="R1000" s="0" t="str">
        <f aca="false">IFERROR(__xludf.dummyfunction("""COMPUTED_VALUE"""),"")</f>
        <v/>
      </c>
      <c r="T1000" s="6" t="e">
        <f aca="false">SUM(R1000-P1000)</f>
        <v>#VALUE!</v>
      </c>
      <c r="V1000" s="6" t="e">
        <f aca="false">SUM(N1000-T1000)</f>
        <v>#VALUE!</v>
      </c>
      <c r="X1000" s="7"/>
    </row>
    <row r="1001" customFormat="false" ht="13.8" hidden="false" customHeight="false" outlineLevel="0" collapsed="false">
      <c r="B1001" s="0" t="str">
        <f aca="false">IFERROR(__xludf.dummyfunction("""COMPUTED_VALUE"""),"")</f>
        <v/>
      </c>
      <c r="D1001" s="0" t="str">
        <f aca="false">IFERROR(__xludf.dummyfunction("""COMPUTED_VALUE"""),"")</f>
        <v/>
      </c>
      <c r="F1001" s="0" t="str">
        <f aca="false">IFERROR(__xludf.dummyfunction("""COMPUTED_VALUE"""),"")</f>
        <v/>
      </c>
      <c r="H1001" s="0" t="str">
        <f aca="false">IFERROR(__xludf.dummyfunction("""COMPUTED_VALUE"""),"")</f>
        <v/>
      </c>
      <c r="J1001" s="0" t="str">
        <f aca="false">IFERROR(__xludf.dummyfunction("""COMPUTED_VALUE"""),"")</f>
        <v/>
      </c>
      <c r="L1001" s="0" t="str">
        <f aca="false">IFERROR(__xludf.dummyfunction("""COMPUTED_VALUE"""),"")</f>
        <v/>
      </c>
      <c r="N1001" s="6" t="e">
        <f aca="false">SUM(L1001-J1001)</f>
        <v>#VALUE!</v>
      </c>
      <c r="P1001" s="0" t="str">
        <f aca="false">IFERROR(__xludf.dummyfunction("""COMPUTED_VALUE"""),"")</f>
        <v/>
      </c>
      <c r="R1001" s="0" t="str">
        <f aca="false">IFERROR(__xludf.dummyfunction("""COMPUTED_VALUE"""),"")</f>
        <v/>
      </c>
      <c r="T1001" s="6" t="e">
        <f aca="false">SUM(R1001-P1001)</f>
        <v>#VALUE!</v>
      </c>
      <c r="V1001" s="6" t="e">
        <f aca="false">SUM(N1001-T1001)</f>
        <v>#VALUE!</v>
      </c>
      <c r="X1001" s="7"/>
    </row>
    <row r="1002" customFormat="false" ht="13.8" hidden="false" customHeight="false" outlineLevel="0" collapsed="false">
      <c r="B1002" s="0" t="str">
        <f aca="false">IFERROR(__xludf.dummyfunction("""COMPUTED_VALUE"""),"")</f>
        <v/>
      </c>
      <c r="D1002" s="0" t="str">
        <f aca="false">IFERROR(__xludf.dummyfunction("""COMPUTED_VALUE"""),"")</f>
        <v/>
      </c>
      <c r="F1002" s="0" t="str">
        <f aca="false">IFERROR(__xludf.dummyfunction("""COMPUTED_VALUE"""),"")</f>
        <v/>
      </c>
      <c r="H1002" s="0" t="str">
        <f aca="false">IFERROR(__xludf.dummyfunction("""COMPUTED_VALUE"""),"")</f>
        <v/>
      </c>
      <c r="J1002" s="0" t="str">
        <f aca="false">IFERROR(__xludf.dummyfunction("""COMPUTED_VALUE"""),"")</f>
        <v/>
      </c>
      <c r="L1002" s="0" t="str">
        <f aca="false">IFERROR(__xludf.dummyfunction("""COMPUTED_VALUE"""),"")</f>
        <v/>
      </c>
      <c r="N1002" s="6" t="e">
        <f aca="false">SUM(L1002-J1002)</f>
        <v>#VALUE!</v>
      </c>
      <c r="P1002" s="0" t="str">
        <f aca="false">IFERROR(__xludf.dummyfunction("""COMPUTED_VALUE"""),"")</f>
        <v/>
      </c>
      <c r="R1002" s="0" t="str">
        <f aca="false">IFERROR(__xludf.dummyfunction("""COMPUTED_VALUE"""),"")</f>
        <v/>
      </c>
      <c r="T1002" s="6" t="e">
        <f aca="false">SUM(R1002-P1002)</f>
        <v>#VALUE!</v>
      </c>
      <c r="V1002" s="6" t="e">
        <f aca="false">SUM(N1002-T1002)</f>
        <v>#VALUE!</v>
      </c>
      <c r="X1002" s="7"/>
    </row>
    <row r="1003" customFormat="false" ht="13.8" hidden="false" customHeight="false" outlineLevel="0" collapsed="false">
      <c r="B1003" s="0" t="str">
        <f aca="false">IFERROR(__xludf.dummyfunction("""COMPUTED_VALUE"""),"")</f>
        <v/>
      </c>
      <c r="D1003" s="0" t="str">
        <f aca="false">IFERROR(__xludf.dummyfunction("""COMPUTED_VALUE"""),"")</f>
        <v/>
      </c>
      <c r="F1003" s="0" t="str">
        <f aca="false">IFERROR(__xludf.dummyfunction("""COMPUTED_VALUE"""),"")</f>
        <v/>
      </c>
      <c r="H1003" s="0" t="str">
        <f aca="false">IFERROR(__xludf.dummyfunction("""COMPUTED_VALUE"""),"")</f>
        <v/>
      </c>
      <c r="J1003" s="0" t="str">
        <f aca="false">IFERROR(__xludf.dummyfunction("""COMPUTED_VALUE"""),"")</f>
        <v/>
      </c>
      <c r="L1003" s="0" t="str">
        <f aca="false">IFERROR(__xludf.dummyfunction("""COMPUTED_VALUE"""),"")</f>
        <v/>
      </c>
      <c r="N1003" s="6" t="e">
        <f aca="false">SUM(L1003-J1003)</f>
        <v>#VALUE!</v>
      </c>
      <c r="P1003" s="0" t="str">
        <f aca="false">IFERROR(__xludf.dummyfunction("""COMPUTED_VALUE"""),"")</f>
        <v/>
      </c>
      <c r="R1003" s="0" t="str">
        <f aca="false">IFERROR(__xludf.dummyfunction("""COMPUTED_VALUE"""),"")</f>
        <v/>
      </c>
      <c r="T1003" s="6" t="e">
        <f aca="false">SUM(R1003-P1003)</f>
        <v>#VALUE!</v>
      </c>
      <c r="V1003" s="6" t="e">
        <f aca="false">SUM(N1003-T1003)</f>
        <v>#VALUE!</v>
      </c>
      <c r="X1003" s="7"/>
    </row>
    <row r="1004" customFormat="false" ht="13.8" hidden="false" customHeight="false" outlineLevel="0" collapsed="false">
      <c r="B1004" s="0" t="str">
        <f aca="false">IFERROR(__xludf.dummyfunction("""COMPUTED_VALUE"""),"")</f>
        <v/>
      </c>
      <c r="D1004" s="0" t="str">
        <f aca="false">IFERROR(__xludf.dummyfunction("""COMPUTED_VALUE"""),"")</f>
        <v/>
      </c>
      <c r="F1004" s="0" t="str">
        <f aca="false">IFERROR(__xludf.dummyfunction("""COMPUTED_VALUE"""),"")</f>
        <v/>
      </c>
      <c r="H1004" s="0" t="str">
        <f aca="false">IFERROR(__xludf.dummyfunction("""COMPUTED_VALUE"""),"")</f>
        <v/>
      </c>
      <c r="J1004" s="0" t="str">
        <f aca="false">IFERROR(__xludf.dummyfunction("""COMPUTED_VALUE"""),"")</f>
        <v/>
      </c>
      <c r="L1004" s="0" t="str">
        <f aca="false">IFERROR(__xludf.dummyfunction("""COMPUTED_VALUE"""),"")</f>
        <v/>
      </c>
      <c r="N1004" s="6" t="e">
        <f aca="false">SUM(L1004-J1004)</f>
        <v>#VALUE!</v>
      </c>
      <c r="P1004" s="0" t="str">
        <f aca="false">IFERROR(__xludf.dummyfunction("""COMPUTED_VALUE"""),"")</f>
        <v/>
      </c>
      <c r="R1004" s="0" t="str">
        <f aca="false">IFERROR(__xludf.dummyfunction("""COMPUTED_VALUE"""),"")</f>
        <v/>
      </c>
      <c r="T1004" s="6" t="e">
        <f aca="false">SUM(R1004-P1004)</f>
        <v>#VALUE!</v>
      </c>
      <c r="V1004" s="6" t="e">
        <f aca="false">SUM(N1004-T1004)</f>
        <v>#VALUE!</v>
      </c>
      <c r="X1004" s="7"/>
    </row>
    <row r="1005" customFormat="false" ht="13.8" hidden="false" customHeight="false" outlineLevel="0" collapsed="false">
      <c r="B1005" s="0" t="str">
        <f aca="false">IFERROR(__xludf.dummyfunction("""COMPUTED_VALUE"""),"")</f>
        <v/>
      </c>
      <c r="D1005" s="0" t="str">
        <f aca="false">IFERROR(__xludf.dummyfunction("""COMPUTED_VALUE"""),"")</f>
        <v/>
      </c>
      <c r="F1005" s="0" t="str">
        <f aca="false">IFERROR(__xludf.dummyfunction("""COMPUTED_VALUE"""),"")</f>
        <v/>
      </c>
      <c r="H1005" s="0" t="str">
        <f aca="false">IFERROR(__xludf.dummyfunction("""COMPUTED_VALUE"""),"")</f>
        <v/>
      </c>
      <c r="J1005" s="0" t="str">
        <f aca="false">IFERROR(__xludf.dummyfunction("""COMPUTED_VALUE"""),"")</f>
        <v/>
      </c>
      <c r="L1005" s="0" t="str">
        <f aca="false">IFERROR(__xludf.dummyfunction("""COMPUTED_VALUE"""),"")</f>
        <v/>
      </c>
      <c r="N1005" s="6" t="e">
        <f aca="false">SUM(L1005-J1005)</f>
        <v>#VALUE!</v>
      </c>
      <c r="P1005" s="0" t="str">
        <f aca="false">IFERROR(__xludf.dummyfunction("""COMPUTED_VALUE"""),"")</f>
        <v/>
      </c>
      <c r="R1005" s="0" t="str">
        <f aca="false">IFERROR(__xludf.dummyfunction("""COMPUTED_VALUE"""),"")</f>
        <v/>
      </c>
      <c r="T1005" s="6" t="e">
        <f aca="false">SUM(R1005-P1005)</f>
        <v>#VALUE!</v>
      </c>
      <c r="V1005" s="6" t="e">
        <f aca="false">SUM(N1005-T1005)</f>
        <v>#VALUE!</v>
      </c>
      <c r="X1005" s="7"/>
    </row>
    <row r="1006" customFormat="false" ht="13.8" hidden="false" customHeight="false" outlineLevel="0" collapsed="false">
      <c r="B1006" s="0" t="str">
        <f aca="false">IFERROR(__xludf.dummyfunction("""COMPUTED_VALUE"""),"")</f>
        <v/>
      </c>
      <c r="D1006" s="0" t="str">
        <f aca="false">IFERROR(__xludf.dummyfunction("""COMPUTED_VALUE"""),"")</f>
        <v/>
      </c>
      <c r="F1006" s="0" t="str">
        <f aca="false">IFERROR(__xludf.dummyfunction("""COMPUTED_VALUE"""),"")</f>
        <v/>
      </c>
      <c r="H1006" s="0" t="str">
        <f aca="false">IFERROR(__xludf.dummyfunction("""COMPUTED_VALUE"""),"")</f>
        <v/>
      </c>
      <c r="J1006" s="0" t="str">
        <f aca="false">IFERROR(__xludf.dummyfunction("""COMPUTED_VALUE"""),"")</f>
        <v/>
      </c>
      <c r="L1006" s="0" t="str">
        <f aca="false">IFERROR(__xludf.dummyfunction("""COMPUTED_VALUE"""),"")</f>
        <v/>
      </c>
      <c r="N1006" s="6" t="e">
        <f aca="false">SUM(L1006-J1006)</f>
        <v>#VALUE!</v>
      </c>
      <c r="P1006" s="0" t="str">
        <f aca="false">IFERROR(__xludf.dummyfunction("""COMPUTED_VALUE"""),"")</f>
        <v/>
      </c>
      <c r="R1006" s="0" t="str">
        <f aca="false">IFERROR(__xludf.dummyfunction("""COMPUTED_VALUE"""),"")</f>
        <v/>
      </c>
      <c r="T1006" s="6" t="e">
        <f aca="false">SUM(R1006-P1006)</f>
        <v>#VALUE!</v>
      </c>
      <c r="V1006" s="6" t="e">
        <f aca="false">SUM(N1006-T1006)</f>
        <v>#VALUE!</v>
      </c>
      <c r="X1006" s="7"/>
    </row>
    <row r="1007" customFormat="false" ht="13.8" hidden="false" customHeight="false" outlineLevel="0" collapsed="false">
      <c r="B1007" s="0" t="str">
        <f aca="false">IFERROR(__xludf.dummyfunction("""COMPUTED_VALUE"""),"")</f>
        <v/>
      </c>
      <c r="D1007" s="0" t="str">
        <f aca="false">IFERROR(__xludf.dummyfunction("""COMPUTED_VALUE"""),"")</f>
        <v/>
      </c>
      <c r="F1007" s="0" t="str">
        <f aca="false">IFERROR(__xludf.dummyfunction("""COMPUTED_VALUE"""),"")</f>
        <v/>
      </c>
      <c r="H1007" s="0" t="str">
        <f aca="false">IFERROR(__xludf.dummyfunction("""COMPUTED_VALUE"""),"")</f>
        <v/>
      </c>
      <c r="J1007" s="0" t="str">
        <f aca="false">IFERROR(__xludf.dummyfunction("""COMPUTED_VALUE"""),"")</f>
        <v/>
      </c>
      <c r="L1007" s="0" t="str">
        <f aca="false">IFERROR(__xludf.dummyfunction("""COMPUTED_VALUE"""),"")</f>
        <v/>
      </c>
      <c r="N1007" s="6" t="e">
        <f aca="false">SUM(L1007-J1007)</f>
        <v>#VALUE!</v>
      </c>
      <c r="P1007" s="0" t="str">
        <f aca="false">IFERROR(__xludf.dummyfunction("""COMPUTED_VALUE"""),"")</f>
        <v/>
      </c>
      <c r="R1007" s="0" t="str">
        <f aca="false">IFERROR(__xludf.dummyfunction("""COMPUTED_VALUE"""),"")</f>
        <v/>
      </c>
      <c r="T1007" s="6" t="e">
        <f aca="false">SUM(R1007-P1007)</f>
        <v>#VALUE!</v>
      </c>
      <c r="V1007" s="6" t="e">
        <f aca="false">SUM(N1007-T1007)</f>
        <v>#VALUE!</v>
      </c>
      <c r="X1007" s="7"/>
    </row>
    <row r="1008" customFormat="false" ht="13.8" hidden="false" customHeight="false" outlineLevel="0" collapsed="false">
      <c r="B1008" s="0" t="str">
        <f aca="false">IFERROR(__xludf.dummyfunction("""COMPUTED_VALUE"""),"")</f>
        <v/>
      </c>
      <c r="D1008" s="0" t="str">
        <f aca="false">IFERROR(__xludf.dummyfunction("""COMPUTED_VALUE"""),"")</f>
        <v/>
      </c>
      <c r="F1008" s="0" t="str">
        <f aca="false">IFERROR(__xludf.dummyfunction("""COMPUTED_VALUE"""),"")</f>
        <v/>
      </c>
      <c r="H1008" s="0" t="str">
        <f aca="false">IFERROR(__xludf.dummyfunction("""COMPUTED_VALUE"""),"")</f>
        <v/>
      </c>
      <c r="J1008" s="0" t="str">
        <f aca="false">IFERROR(__xludf.dummyfunction("""COMPUTED_VALUE"""),"")</f>
        <v/>
      </c>
      <c r="L1008" s="0" t="str">
        <f aca="false">IFERROR(__xludf.dummyfunction("""COMPUTED_VALUE"""),"")</f>
        <v/>
      </c>
      <c r="N1008" s="6" t="e">
        <f aca="false">SUM(L1008-J1008)</f>
        <v>#VALUE!</v>
      </c>
      <c r="P1008" s="0" t="str">
        <f aca="false">IFERROR(__xludf.dummyfunction("""COMPUTED_VALUE"""),"")</f>
        <v/>
      </c>
      <c r="R1008" s="0" t="str">
        <f aca="false">IFERROR(__xludf.dummyfunction("""COMPUTED_VALUE"""),"")</f>
        <v/>
      </c>
      <c r="T1008" s="6" t="e">
        <f aca="false">SUM(R1008-P1008)</f>
        <v>#VALUE!</v>
      </c>
      <c r="V1008" s="6" t="e">
        <f aca="false">SUM(N1008-T1008)</f>
        <v>#VALUE!</v>
      </c>
      <c r="X1008" s="7"/>
    </row>
    <row r="1009" customFormat="false" ht="13.8" hidden="false" customHeight="false" outlineLevel="0" collapsed="false">
      <c r="B1009" s="0" t="str">
        <f aca="false">IFERROR(__xludf.dummyfunction("""COMPUTED_VALUE"""),"")</f>
        <v/>
      </c>
      <c r="D1009" s="0" t="str">
        <f aca="false">IFERROR(__xludf.dummyfunction("""COMPUTED_VALUE"""),"")</f>
        <v/>
      </c>
      <c r="F1009" s="0" t="str">
        <f aca="false">IFERROR(__xludf.dummyfunction("""COMPUTED_VALUE"""),"")</f>
        <v/>
      </c>
      <c r="H1009" s="0" t="str">
        <f aca="false">IFERROR(__xludf.dummyfunction("""COMPUTED_VALUE"""),"")</f>
        <v/>
      </c>
      <c r="J1009" s="0" t="str">
        <f aca="false">IFERROR(__xludf.dummyfunction("""COMPUTED_VALUE"""),"")</f>
        <v/>
      </c>
      <c r="L1009" s="0" t="str">
        <f aca="false">IFERROR(__xludf.dummyfunction("""COMPUTED_VALUE"""),"")</f>
        <v/>
      </c>
      <c r="N1009" s="6" t="e">
        <f aca="false">SUM(L1009-J1009)</f>
        <v>#VALUE!</v>
      </c>
      <c r="P1009" s="0" t="str">
        <f aca="false">IFERROR(__xludf.dummyfunction("""COMPUTED_VALUE"""),"")</f>
        <v/>
      </c>
      <c r="R1009" s="0" t="str">
        <f aca="false">IFERROR(__xludf.dummyfunction("""COMPUTED_VALUE"""),"")</f>
        <v/>
      </c>
      <c r="T1009" s="6" t="e">
        <f aca="false">SUM(R1009-P1009)</f>
        <v>#VALUE!</v>
      </c>
      <c r="V1009" s="6" t="e">
        <f aca="false">SUM(N1009-T1009)</f>
        <v>#VALUE!</v>
      </c>
      <c r="X1009" s="7"/>
    </row>
    <row r="1010" customFormat="false" ht="13.8" hidden="false" customHeight="false" outlineLevel="0" collapsed="false">
      <c r="B1010" s="0" t="str">
        <f aca="false">IFERROR(__xludf.dummyfunction("""COMPUTED_VALUE"""),"")</f>
        <v/>
      </c>
      <c r="D1010" s="0" t="str">
        <f aca="false">IFERROR(__xludf.dummyfunction("""COMPUTED_VALUE"""),"")</f>
        <v/>
      </c>
      <c r="F1010" s="0" t="str">
        <f aca="false">IFERROR(__xludf.dummyfunction("""COMPUTED_VALUE"""),"")</f>
        <v/>
      </c>
      <c r="H1010" s="0" t="str">
        <f aca="false">IFERROR(__xludf.dummyfunction("""COMPUTED_VALUE"""),"")</f>
        <v/>
      </c>
      <c r="J1010" s="0" t="str">
        <f aca="false">IFERROR(__xludf.dummyfunction("""COMPUTED_VALUE"""),"")</f>
        <v/>
      </c>
      <c r="L1010" s="0" t="str">
        <f aca="false">IFERROR(__xludf.dummyfunction("""COMPUTED_VALUE"""),"")</f>
        <v/>
      </c>
      <c r="N1010" s="6" t="e">
        <f aca="false">SUM(L1010-J1010)</f>
        <v>#VALUE!</v>
      </c>
      <c r="P1010" s="0" t="str">
        <f aca="false">IFERROR(__xludf.dummyfunction("""COMPUTED_VALUE"""),"")</f>
        <v/>
      </c>
      <c r="R1010" s="0" t="str">
        <f aca="false">IFERROR(__xludf.dummyfunction("""COMPUTED_VALUE"""),"")</f>
        <v/>
      </c>
      <c r="T1010" s="6" t="e">
        <f aca="false">SUM(R1010-P1010)</f>
        <v>#VALUE!</v>
      </c>
      <c r="V1010" s="6" t="e">
        <f aca="false">SUM(N1010-T1010)</f>
        <v>#VALUE!</v>
      </c>
      <c r="X1010" s="7"/>
    </row>
    <row r="1011" customFormat="false" ht="13.8" hidden="false" customHeight="false" outlineLevel="0" collapsed="false">
      <c r="B1011" s="0" t="str">
        <f aca="false">IFERROR(__xludf.dummyfunction("""COMPUTED_VALUE"""),"")</f>
        <v/>
      </c>
      <c r="D1011" s="0" t="str">
        <f aca="false">IFERROR(__xludf.dummyfunction("""COMPUTED_VALUE"""),"")</f>
        <v/>
      </c>
      <c r="F1011" s="0" t="str">
        <f aca="false">IFERROR(__xludf.dummyfunction("""COMPUTED_VALUE"""),"")</f>
        <v/>
      </c>
      <c r="H1011" s="0" t="str">
        <f aca="false">IFERROR(__xludf.dummyfunction("""COMPUTED_VALUE"""),"")</f>
        <v/>
      </c>
      <c r="J1011" s="0" t="str">
        <f aca="false">IFERROR(__xludf.dummyfunction("""COMPUTED_VALUE"""),"")</f>
        <v/>
      </c>
      <c r="L1011" s="0" t="str">
        <f aca="false">IFERROR(__xludf.dummyfunction("""COMPUTED_VALUE"""),"")</f>
        <v/>
      </c>
      <c r="N1011" s="6" t="e">
        <f aca="false">SUM(L1011-J1011)</f>
        <v>#VALUE!</v>
      </c>
      <c r="P1011" s="0" t="str">
        <f aca="false">IFERROR(__xludf.dummyfunction("""COMPUTED_VALUE"""),"")</f>
        <v/>
      </c>
      <c r="R1011" s="0" t="str">
        <f aca="false">IFERROR(__xludf.dummyfunction("""COMPUTED_VALUE"""),"")</f>
        <v/>
      </c>
      <c r="T1011" s="6" t="e">
        <f aca="false">SUM(R1011-P1011)</f>
        <v>#VALUE!</v>
      </c>
      <c r="V1011" s="6" t="e">
        <f aca="false">SUM(N1011-T1011)</f>
        <v>#VALUE!</v>
      </c>
      <c r="X1011" s="7"/>
    </row>
    <row r="1012" customFormat="false" ht="13.8" hidden="false" customHeight="false" outlineLevel="0" collapsed="false">
      <c r="B1012" s="0" t="str">
        <f aca="false">IFERROR(__xludf.dummyfunction("""COMPUTED_VALUE"""),"")</f>
        <v/>
      </c>
      <c r="D1012" s="0" t="str">
        <f aca="false">IFERROR(__xludf.dummyfunction("""COMPUTED_VALUE"""),"")</f>
        <v/>
      </c>
      <c r="F1012" s="0" t="str">
        <f aca="false">IFERROR(__xludf.dummyfunction("""COMPUTED_VALUE"""),"")</f>
        <v/>
      </c>
      <c r="H1012" s="0" t="str">
        <f aca="false">IFERROR(__xludf.dummyfunction("""COMPUTED_VALUE"""),"")</f>
        <v/>
      </c>
      <c r="J1012" s="0" t="str">
        <f aca="false">IFERROR(__xludf.dummyfunction("""COMPUTED_VALUE"""),"")</f>
        <v/>
      </c>
      <c r="L1012" s="0" t="str">
        <f aca="false">IFERROR(__xludf.dummyfunction("""COMPUTED_VALUE"""),"")</f>
        <v/>
      </c>
      <c r="N1012" s="6" t="e">
        <f aca="false">SUM(L1012-J1012)</f>
        <v>#VALUE!</v>
      </c>
      <c r="P1012" s="0" t="str">
        <f aca="false">IFERROR(__xludf.dummyfunction("""COMPUTED_VALUE"""),"")</f>
        <v/>
      </c>
      <c r="R1012" s="0" t="str">
        <f aca="false">IFERROR(__xludf.dummyfunction("""COMPUTED_VALUE"""),"")</f>
        <v/>
      </c>
      <c r="T1012" s="6" t="e">
        <f aca="false">SUM(R1012-P1012)</f>
        <v>#VALUE!</v>
      </c>
      <c r="V1012" s="6" t="e">
        <f aca="false">SUM(N1012-T1012)</f>
        <v>#VALUE!</v>
      </c>
      <c r="X1012" s="7"/>
    </row>
    <row r="1013" customFormat="false" ht="13.8" hidden="false" customHeight="false" outlineLevel="0" collapsed="false">
      <c r="B1013" s="0" t="str">
        <f aca="false">IFERROR(__xludf.dummyfunction("""COMPUTED_VALUE"""),"")</f>
        <v/>
      </c>
      <c r="D1013" s="0" t="str">
        <f aca="false">IFERROR(__xludf.dummyfunction("""COMPUTED_VALUE"""),"")</f>
        <v/>
      </c>
      <c r="F1013" s="0" t="str">
        <f aca="false">IFERROR(__xludf.dummyfunction("""COMPUTED_VALUE"""),"")</f>
        <v/>
      </c>
      <c r="H1013" s="0" t="str">
        <f aca="false">IFERROR(__xludf.dummyfunction("""COMPUTED_VALUE"""),"")</f>
        <v/>
      </c>
      <c r="J1013" s="0" t="str">
        <f aca="false">IFERROR(__xludf.dummyfunction("""COMPUTED_VALUE"""),"")</f>
        <v/>
      </c>
      <c r="L1013" s="0" t="str">
        <f aca="false">IFERROR(__xludf.dummyfunction("""COMPUTED_VALUE"""),"")</f>
        <v/>
      </c>
      <c r="N1013" s="6" t="e">
        <f aca="false">SUM(L1013-J1013)</f>
        <v>#VALUE!</v>
      </c>
      <c r="P1013" s="0" t="str">
        <f aca="false">IFERROR(__xludf.dummyfunction("""COMPUTED_VALUE"""),"")</f>
        <v/>
      </c>
      <c r="R1013" s="0" t="str">
        <f aca="false">IFERROR(__xludf.dummyfunction("""COMPUTED_VALUE"""),"")</f>
        <v/>
      </c>
      <c r="T1013" s="6" t="e">
        <f aca="false">SUM(R1013-P1013)</f>
        <v>#VALUE!</v>
      </c>
      <c r="V1013" s="6" t="e">
        <f aca="false">SUM(N1013-T1013)</f>
        <v>#VALUE!</v>
      </c>
      <c r="X1013" s="7"/>
    </row>
    <row r="1014" customFormat="false" ht="13.8" hidden="false" customHeight="false" outlineLevel="0" collapsed="false">
      <c r="B1014" s="0" t="str">
        <f aca="false">IFERROR(__xludf.dummyfunction("""COMPUTED_VALUE"""),"")</f>
        <v/>
      </c>
      <c r="D1014" s="0" t="str">
        <f aca="false">IFERROR(__xludf.dummyfunction("""COMPUTED_VALUE"""),"")</f>
        <v/>
      </c>
      <c r="F1014" s="0" t="str">
        <f aca="false">IFERROR(__xludf.dummyfunction("""COMPUTED_VALUE"""),"")</f>
        <v/>
      </c>
      <c r="H1014" s="0" t="str">
        <f aca="false">IFERROR(__xludf.dummyfunction("""COMPUTED_VALUE"""),"")</f>
        <v/>
      </c>
      <c r="J1014" s="0" t="str">
        <f aca="false">IFERROR(__xludf.dummyfunction("""COMPUTED_VALUE"""),"")</f>
        <v/>
      </c>
      <c r="L1014" s="0" t="str">
        <f aca="false">IFERROR(__xludf.dummyfunction("""COMPUTED_VALUE"""),"")</f>
        <v/>
      </c>
      <c r="N1014" s="6" t="e">
        <f aca="false">SUM(L1014-J1014)</f>
        <v>#VALUE!</v>
      </c>
      <c r="P1014" s="0" t="str">
        <f aca="false">IFERROR(__xludf.dummyfunction("""COMPUTED_VALUE"""),"")</f>
        <v/>
      </c>
      <c r="R1014" s="0" t="str">
        <f aca="false">IFERROR(__xludf.dummyfunction("""COMPUTED_VALUE"""),"")</f>
        <v/>
      </c>
      <c r="T1014" s="6" t="e">
        <f aca="false">SUM(R1014-P1014)</f>
        <v>#VALUE!</v>
      </c>
      <c r="V1014" s="6" t="e">
        <f aca="false">SUM(N1014-T1014)</f>
        <v>#VALUE!</v>
      </c>
      <c r="X1014" s="7"/>
    </row>
    <row r="1015" customFormat="false" ht="13.8" hidden="false" customHeight="false" outlineLevel="0" collapsed="false">
      <c r="B1015" s="0" t="str">
        <f aca="false">IFERROR(__xludf.dummyfunction("""COMPUTED_VALUE"""),"")</f>
        <v/>
      </c>
      <c r="D1015" s="0" t="str">
        <f aca="false">IFERROR(__xludf.dummyfunction("""COMPUTED_VALUE"""),"")</f>
        <v/>
      </c>
      <c r="F1015" s="0" t="str">
        <f aca="false">IFERROR(__xludf.dummyfunction("""COMPUTED_VALUE"""),"")</f>
        <v/>
      </c>
      <c r="H1015" s="0" t="str">
        <f aca="false">IFERROR(__xludf.dummyfunction("""COMPUTED_VALUE"""),"")</f>
        <v/>
      </c>
      <c r="J1015" s="0" t="str">
        <f aca="false">IFERROR(__xludf.dummyfunction("""COMPUTED_VALUE"""),"")</f>
        <v/>
      </c>
      <c r="L1015" s="0" t="str">
        <f aca="false">IFERROR(__xludf.dummyfunction("""COMPUTED_VALUE"""),"")</f>
        <v/>
      </c>
      <c r="N1015" s="6" t="e">
        <f aca="false">SUM(L1015-J1015)</f>
        <v>#VALUE!</v>
      </c>
      <c r="P1015" s="0" t="str">
        <f aca="false">IFERROR(__xludf.dummyfunction("""COMPUTED_VALUE"""),"")</f>
        <v/>
      </c>
      <c r="R1015" s="0" t="str">
        <f aca="false">IFERROR(__xludf.dummyfunction("""COMPUTED_VALUE"""),"")</f>
        <v/>
      </c>
      <c r="T1015" s="6" t="e">
        <f aca="false">SUM(R1015-P1015)</f>
        <v>#VALUE!</v>
      </c>
      <c r="V1015" s="6" t="e">
        <f aca="false">SUM(N1015-T1015)</f>
        <v>#VALUE!</v>
      </c>
      <c r="X1015" s="7"/>
    </row>
    <row r="1016" customFormat="false" ht="13.8" hidden="false" customHeight="false" outlineLevel="0" collapsed="false">
      <c r="B1016" s="0" t="str">
        <f aca="false">IFERROR(__xludf.dummyfunction("""COMPUTED_VALUE"""),"")</f>
        <v/>
      </c>
      <c r="D1016" s="0" t="str">
        <f aca="false">IFERROR(__xludf.dummyfunction("""COMPUTED_VALUE"""),"")</f>
        <v/>
      </c>
      <c r="F1016" s="0" t="str">
        <f aca="false">IFERROR(__xludf.dummyfunction("""COMPUTED_VALUE"""),"")</f>
        <v/>
      </c>
      <c r="H1016" s="0" t="str">
        <f aca="false">IFERROR(__xludf.dummyfunction("""COMPUTED_VALUE"""),"")</f>
        <v/>
      </c>
      <c r="J1016" s="0" t="str">
        <f aca="false">IFERROR(__xludf.dummyfunction("""COMPUTED_VALUE"""),"")</f>
        <v/>
      </c>
      <c r="L1016" s="0" t="str">
        <f aca="false">IFERROR(__xludf.dummyfunction("""COMPUTED_VALUE"""),"")</f>
        <v/>
      </c>
      <c r="N1016" s="6" t="e">
        <f aca="false">SUM(L1016-J1016)</f>
        <v>#VALUE!</v>
      </c>
      <c r="P1016" s="0" t="str">
        <f aca="false">IFERROR(__xludf.dummyfunction("""COMPUTED_VALUE"""),"")</f>
        <v/>
      </c>
      <c r="R1016" s="0" t="str">
        <f aca="false">IFERROR(__xludf.dummyfunction("""COMPUTED_VALUE"""),"")</f>
        <v/>
      </c>
      <c r="T1016" s="6" t="e">
        <f aca="false">SUM(R1016-P1016)</f>
        <v>#VALUE!</v>
      </c>
      <c r="V1016" s="6" t="e">
        <f aca="false">SUM(N1016-T1016)</f>
        <v>#VALUE!</v>
      </c>
      <c r="X1016" s="7"/>
    </row>
    <row r="1017" customFormat="false" ht="13.8" hidden="false" customHeight="false" outlineLevel="0" collapsed="false">
      <c r="B1017" s="0" t="str">
        <f aca="false">IFERROR(__xludf.dummyfunction("""COMPUTED_VALUE"""),"")</f>
        <v/>
      </c>
      <c r="D1017" s="0" t="str">
        <f aca="false">IFERROR(__xludf.dummyfunction("""COMPUTED_VALUE"""),"")</f>
        <v/>
      </c>
      <c r="F1017" s="0" t="str">
        <f aca="false">IFERROR(__xludf.dummyfunction("""COMPUTED_VALUE"""),"")</f>
        <v/>
      </c>
      <c r="H1017" s="0" t="str">
        <f aca="false">IFERROR(__xludf.dummyfunction("""COMPUTED_VALUE"""),"")</f>
        <v/>
      </c>
      <c r="J1017" s="0" t="str">
        <f aca="false">IFERROR(__xludf.dummyfunction("""COMPUTED_VALUE"""),"")</f>
        <v/>
      </c>
      <c r="L1017" s="0" t="str">
        <f aca="false">IFERROR(__xludf.dummyfunction("""COMPUTED_VALUE"""),"")</f>
        <v/>
      </c>
      <c r="N1017" s="6" t="e">
        <f aca="false">SUM(L1017-J1017)</f>
        <v>#VALUE!</v>
      </c>
      <c r="P1017" s="0" t="str">
        <f aca="false">IFERROR(__xludf.dummyfunction("""COMPUTED_VALUE"""),"")</f>
        <v/>
      </c>
      <c r="R1017" s="0" t="str">
        <f aca="false">IFERROR(__xludf.dummyfunction("""COMPUTED_VALUE"""),"")</f>
        <v/>
      </c>
      <c r="T1017" s="6" t="e">
        <f aca="false">SUM(R1017-P1017)</f>
        <v>#VALUE!</v>
      </c>
      <c r="V1017" s="6" t="e">
        <f aca="false">SUM(N1017-T1017)</f>
        <v>#VALUE!</v>
      </c>
      <c r="X1017" s="7"/>
    </row>
    <row r="1018" customFormat="false" ht="13.8" hidden="false" customHeight="false" outlineLevel="0" collapsed="false">
      <c r="B1018" s="0" t="str">
        <f aca="false">IFERROR(__xludf.dummyfunction("""COMPUTED_VALUE"""),"")</f>
        <v/>
      </c>
      <c r="D1018" s="0" t="str">
        <f aca="false">IFERROR(__xludf.dummyfunction("""COMPUTED_VALUE"""),"")</f>
        <v/>
      </c>
      <c r="F1018" s="0" t="str">
        <f aca="false">IFERROR(__xludf.dummyfunction("""COMPUTED_VALUE"""),"")</f>
        <v/>
      </c>
      <c r="H1018" s="0" t="str">
        <f aca="false">IFERROR(__xludf.dummyfunction("""COMPUTED_VALUE"""),"")</f>
        <v/>
      </c>
      <c r="J1018" s="0" t="str">
        <f aca="false">IFERROR(__xludf.dummyfunction("""COMPUTED_VALUE"""),"")</f>
        <v/>
      </c>
      <c r="L1018" s="0" t="str">
        <f aca="false">IFERROR(__xludf.dummyfunction("""COMPUTED_VALUE"""),"")</f>
        <v/>
      </c>
      <c r="N1018" s="6" t="e">
        <f aca="false">SUM(L1018-J1018)</f>
        <v>#VALUE!</v>
      </c>
      <c r="P1018" s="0" t="str">
        <f aca="false">IFERROR(__xludf.dummyfunction("""COMPUTED_VALUE"""),"")</f>
        <v/>
      </c>
      <c r="R1018" s="0" t="str">
        <f aca="false">IFERROR(__xludf.dummyfunction("""COMPUTED_VALUE"""),"")</f>
        <v/>
      </c>
      <c r="T1018" s="6" t="e">
        <f aca="false">SUM(R1018-P1018)</f>
        <v>#VALUE!</v>
      </c>
      <c r="V1018" s="6" t="e">
        <f aca="false">SUM(N1018-T1018)</f>
        <v>#VALUE!</v>
      </c>
      <c r="X1018" s="7"/>
    </row>
    <row r="1019" customFormat="false" ht="13.8" hidden="false" customHeight="false" outlineLevel="0" collapsed="false">
      <c r="B1019" s="0" t="str">
        <f aca="false">IFERROR(__xludf.dummyfunction("""COMPUTED_VALUE"""),"")</f>
        <v/>
      </c>
      <c r="D1019" s="0" t="str">
        <f aca="false">IFERROR(__xludf.dummyfunction("""COMPUTED_VALUE"""),"")</f>
        <v/>
      </c>
      <c r="F1019" s="0" t="str">
        <f aca="false">IFERROR(__xludf.dummyfunction("""COMPUTED_VALUE"""),"")</f>
        <v/>
      </c>
      <c r="H1019" s="0" t="str">
        <f aca="false">IFERROR(__xludf.dummyfunction("""COMPUTED_VALUE"""),"")</f>
        <v/>
      </c>
      <c r="J1019" s="0" t="str">
        <f aca="false">IFERROR(__xludf.dummyfunction("""COMPUTED_VALUE"""),"")</f>
        <v/>
      </c>
      <c r="L1019" s="0" t="str">
        <f aca="false">IFERROR(__xludf.dummyfunction("""COMPUTED_VALUE"""),"")</f>
        <v/>
      </c>
      <c r="N1019" s="6" t="e">
        <f aca="false">SUM(L1019-J1019)</f>
        <v>#VALUE!</v>
      </c>
      <c r="P1019" s="0" t="str">
        <f aca="false">IFERROR(__xludf.dummyfunction("""COMPUTED_VALUE"""),"")</f>
        <v/>
      </c>
      <c r="R1019" s="0" t="str">
        <f aca="false">IFERROR(__xludf.dummyfunction("""COMPUTED_VALUE"""),"")</f>
        <v/>
      </c>
      <c r="T1019" s="6" t="e">
        <f aca="false">SUM(R1019-P1019)</f>
        <v>#VALUE!</v>
      </c>
      <c r="V1019" s="6" t="e">
        <f aca="false">SUM(N1019-T1019)</f>
        <v>#VALUE!</v>
      </c>
      <c r="X1019" s="7"/>
    </row>
    <row r="1020" customFormat="false" ht="13.8" hidden="false" customHeight="false" outlineLevel="0" collapsed="false">
      <c r="B1020" s="0" t="str">
        <f aca="false">IFERROR(__xludf.dummyfunction("""COMPUTED_VALUE"""),"")</f>
        <v/>
      </c>
      <c r="D1020" s="0" t="str">
        <f aca="false">IFERROR(__xludf.dummyfunction("""COMPUTED_VALUE"""),"")</f>
        <v/>
      </c>
      <c r="F1020" s="0" t="str">
        <f aca="false">IFERROR(__xludf.dummyfunction("""COMPUTED_VALUE"""),"")</f>
        <v/>
      </c>
      <c r="H1020" s="0" t="str">
        <f aca="false">IFERROR(__xludf.dummyfunction("""COMPUTED_VALUE"""),"")</f>
        <v/>
      </c>
      <c r="J1020" s="0" t="str">
        <f aca="false">IFERROR(__xludf.dummyfunction("""COMPUTED_VALUE"""),"")</f>
        <v/>
      </c>
      <c r="L1020" s="0" t="str">
        <f aca="false">IFERROR(__xludf.dummyfunction("""COMPUTED_VALUE"""),"")</f>
        <v/>
      </c>
      <c r="N1020" s="6" t="e">
        <f aca="false">SUM(L1020-J1020)</f>
        <v>#VALUE!</v>
      </c>
      <c r="P1020" s="0" t="str">
        <f aca="false">IFERROR(__xludf.dummyfunction("""COMPUTED_VALUE"""),"")</f>
        <v/>
      </c>
      <c r="R1020" s="0" t="str">
        <f aca="false">IFERROR(__xludf.dummyfunction("""COMPUTED_VALUE"""),"")</f>
        <v/>
      </c>
      <c r="T1020" s="6" t="e">
        <f aca="false">SUM(R1020-P1020)</f>
        <v>#VALUE!</v>
      </c>
      <c r="V1020" s="6" t="e">
        <f aca="false">SUM(N1020-T1020)</f>
        <v>#VALUE!</v>
      </c>
      <c r="X1020" s="7"/>
    </row>
    <row r="1021" customFormat="false" ht="13.8" hidden="false" customHeight="false" outlineLevel="0" collapsed="false">
      <c r="B1021" s="0" t="str">
        <f aca="false">IFERROR(__xludf.dummyfunction("""COMPUTED_VALUE"""),"")</f>
        <v/>
      </c>
      <c r="D1021" s="0" t="str">
        <f aca="false">IFERROR(__xludf.dummyfunction("""COMPUTED_VALUE"""),"")</f>
        <v/>
      </c>
      <c r="F1021" s="0" t="str">
        <f aca="false">IFERROR(__xludf.dummyfunction("""COMPUTED_VALUE"""),"")</f>
        <v/>
      </c>
      <c r="H1021" s="0" t="str">
        <f aca="false">IFERROR(__xludf.dummyfunction("""COMPUTED_VALUE"""),"")</f>
        <v/>
      </c>
      <c r="J1021" s="0" t="str">
        <f aca="false">IFERROR(__xludf.dummyfunction("""COMPUTED_VALUE"""),"")</f>
        <v/>
      </c>
      <c r="L1021" s="0" t="str">
        <f aca="false">IFERROR(__xludf.dummyfunction("""COMPUTED_VALUE"""),"")</f>
        <v/>
      </c>
      <c r="N1021" s="6" t="e">
        <f aca="false">SUM(L1021-J1021)</f>
        <v>#VALUE!</v>
      </c>
      <c r="P1021" s="0" t="str">
        <f aca="false">IFERROR(__xludf.dummyfunction("""COMPUTED_VALUE"""),"")</f>
        <v/>
      </c>
      <c r="R1021" s="0" t="str">
        <f aca="false">IFERROR(__xludf.dummyfunction("""COMPUTED_VALUE"""),"")</f>
        <v/>
      </c>
      <c r="T1021" s="6" t="e">
        <f aca="false">SUM(R1021-P1021)</f>
        <v>#VALUE!</v>
      </c>
      <c r="V1021" s="6" t="e">
        <f aca="false">SUM(N1021-T1021)</f>
        <v>#VALUE!</v>
      </c>
      <c r="X1021" s="7"/>
    </row>
    <row r="1022" customFormat="false" ht="13.8" hidden="false" customHeight="false" outlineLevel="0" collapsed="false">
      <c r="B1022" s="0" t="str">
        <f aca="false">IFERROR(__xludf.dummyfunction("""COMPUTED_VALUE"""),"")</f>
        <v/>
      </c>
      <c r="D1022" s="0" t="str">
        <f aca="false">IFERROR(__xludf.dummyfunction("""COMPUTED_VALUE"""),"")</f>
        <v/>
      </c>
      <c r="F1022" s="0" t="str">
        <f aca="false">IFERROR(__xludf.dummyfunction("""COMPUTED_VALUE"""),"")</f>
        <v/>
      </c>
      <c r="H1022" s="0" t="str">
        <f aca="false">IFERROR(__xludf.dummyfunction("""COMPUTED_VALUE"""),"")</f>
        <v/>
      </c>
      <c r="J1022" s="0" t="str">
        <f aca="false">IFERROR(__xludf.dummyfunction("""COMPUTED_VALUE"""),"")</f>
        <v/>
      </c>
      <c r="L1022" s="0" t="str">
        <f aca="false">IFERROR(__xludf.dummyfunction("""COMPUTED_VALUE"""),"")</f>
        <v/>
      </c>
      <c r="N1022" s="6" t="e">
        <f aca="false">SUM(L1022-J1022)</f>
        <v>#VALUE!</v>
      </c>
      <c r="P1022" s="0" t="str">
        <f aca="false">IFERROR(__xludf.dummyfunction("""COMPUTED_VALUE"""),"")</f>
        <v/>
      </c>
      <c r="R1022" s="0" t="str">
        <f aca="false">IFERROR(__xludf.dummyfunction("""COMPUTED_VALUE"""),"")</f>
        <v/>
      </c>
      <c r="T1022" s="6" t="e">
        <f aca="false">SUM(R1022-P1022)</f>
        <v>#VALUE!</v>
      </c>
      <c r="V1022" s="6" t="e">
        <f aca="false">SUM(N1022-T1022)</f>
        <v>#VALUE!</v>
      </c>
      <c r="X1022" s="7"/>
    </row>
    <row r="1023" customFormat="false" ht="13.8" hidden="false" customHeight="false" outlineLevel="0" collapsed="false">
      <c r="B1023" s="0" t="str">
        <f aca="false">IFERROR(__xludf.dummyfunction("""COMPUTED_VALUE"""),"")</f>
        <v/>
      </c>
      <c r="D1023" s="0" t="str">
        <f aca="false">IFERROR(__xludf.dummyfunction("""COMPUTED_VALUE"""),"")</f>
        <v/>
      </c>
      <c r="F1023" s="0" t="str">
        <f aca="false">IFERROR(__xludf.dummyfunction("""COMPUTED_VALUE"""),"")</f>
        <v/>
      </c>
      <c r="H1023" s="0" t="str">
        <f aca="false">IFERROR(__xludf.dummyfunction("""COMPUTED_VALUE"""),"")</f>
        <v/>
      </c>
      <c r="J1023" s="0" t="str">
        <f aca="false">IFERROR(__xludf.dummyfunction("""COMPUTED_VALUE"""),"")</f>
        <v/>
      </c>
      <c r="L1023" s="0" t="str">
        <f aca="false">IFERROR(__xludf.dummyfunction("""COMPUTED_VALUE"""),"")</f>
        <v/>
      </c>
      <c r="N1023" s="6" t="e">
        <f aca="false">SUM(L1023-J1023)</f>
        <v>#VALUE!</v>
      </c>
      <c r="P1023" s="0" t="str">
        <f aca="false">IFERROR(__xludf.dummyfunction("""COMPUTED_VALUE"""),"")</f>
        <v/>
      </c>
      <c r="R1023" s="0" t="str">
        <f aca="false">IFERROR(__xludf.dummyfunction("""COMPUTED_VALUE"""),"")</f>
        <v/>
      </c>
      <c r="T1023" s="6" t="e">
        <f aca="false">SUM(R1023-P1023)</f>
        <v>#VALUE!</v>
      </c>
      <c r="V1023" s="6" t="e">
        <f aca="false">SUM(N1023-T1023)</f>
        <v>#VALUE!</v>
      </c>
      <c r="X1023" s="7"/>
    </row>
    <row r="1024" customFormat="false" ht="13.8" hidden="false" customHeight="false" outlineLevel="0" collapsed="false">
      <c r="B1024" s="0" t="str">
        <f aca="false">IFERROR(__xludf.dummyfunction("""COMPUTED_VALUE"""),"")</f>
        <v/>
      </c>
      <c r="D1024" s="0" t="str">
        <f aca="false">IFERROR(__xludf.dummyfunction("""COMPUTED_VALUE"""),"")</f>
        <v/>
      </c>
      <c r="F1024" s="0" t="str">
        <f aca="false">IFERROR(__xludf.dummyfunction("""COMPUTED_VALUE"""),"")</f>
        <v/>
      </c>
      <c r="H1024" s="0" t="str">
        <f aca="false">IFERROR(__xludf.dummyfunction("""COMPUTED_VALUE"""),"")</f>
        <v/>
      </c>
      <c r="J1024" s="0" t="str">
        <f aca="false">IFERROR(__xludf.dummyfunction("""COMPUTED_VALUE"""),"")</f>
        <v/>
      </c>
      <c r="L1024" s="0" t="str">
        <f aca="false">IFERROR(__xludf.dummyfunction("""COMPUTED_VALUE"""),"")</f>
        <v/>
      </c>
      <c r="N1024" s="6" t="e">
        <f aca="false">SUM(L1024-J1024)</f>
        <v>#VALUE!</v>
      </c>
      <c r="P1024" s="0" t="str">
        <f aca="false">IFERROR(__xludf.dummyfunction("""COMPUTED_VALUE"""),"")</f>
        <v/>
      </c>
      <c r="R1024" s="0" t="str">
        <f aca="false">IFERROR(__xludf.dummyfunction("""COMPUTED_VALUE"""),"")</f>
        <v/>
      </c>
      <c r="T1024" s="6" t="e">
        <f aca="false">SUM(R1024-P1024)</f>
        <v>#VALUE!</v>
      </c>
      <c r="V1024" s="6" t="e">
        <f aca="false">SUM(N1024-T1024)</f>
        <v>#VALUE!</v>
      </c>
      <c r="X1024" s="7"/>
    </row>
    <row r="1025" customFormat="false" ht="13.8" hidden="false" customHeight="false" outlineLevel="0" collapsed="false">
      <c r="B1025" s="0" t="str">
        <f aca="false">IFERROR(__xludf.dummyfunction("""COMPUTED_VALUE"""),"")</f>
        <v/>
      </c>
      <c r="D1025" s="0" t="str">
        <f aca="false">IFERROR(__xludf.dummyfunction("""COMPUTED_VALUE"""),"")</f>
        <v/>
      </c>
      <c r="F1025" s="0" t="str">
        <f aca="false">IFERROR(__xludf.dummyfunction("""COMPUTED_VALUE"""),"")</f>
        <v/>
      </c>
      <c r="H1025" s="0" t="str">
        <f aca="false">IFERROR(__xludf.dummyfunction("""COMPUTED_VALUE"""),"")</f>
        <v/>
      </c>
      <c r="J1025" s="0" t="str">
        <f aca="false">IFERROR(__xludf.dummyfunction("""COMPUTED_VALUE"""),"")</f>
        <v/>
      </c>
      <c r="L1025" s="0" t="str">
        <f aca="false">IFERROR(__xludf.dummyfunction("""COMPUTED_VALUE"""),"")</f>
        <v/>
      </c>
      <c r="N1025" s="6" t="e">
        <f aca="false">SUM(L1025-J1025)</f>
        <v>#VALUE!</v>
      </c>
      <c r="P1025" s="0" t="str">
        <f aca="false">IFERROR(__xludf.dummyfunction("""COMPUTED_VALUE"""),"")</f>
        <v/>
      </c>
      <c r="R1025" s="0" t="str">
        <f aca="false">IFERROR(__xludf.dummyfunction("""COMPUTED_VALUE"""),"")</f>
        <v/>
      </c>
      <c r="T1025" s="6" t="e">
        <f aca="false">SUM(R1025-P1025)</f>
        <v>#VALUE!</v>
      </c>
      <c r="V1025" s="6" t="e">
        <f aca="false">SUM(N1025-T1025)</f>
        <v>#VALUE!</v>
      </c>
      <c r="X1025" s="7"/>
    </row>
    <row r="1026" customFormat="false" ht="13.8" hidden="false" customHeight="false" outlineLevel="0" collapsed="false">
      <c r="B1026" s="0" t="str">
        <f aca="false">IFERROR(__xludf.dummyfunction("""COMPUTED_VALUE"""),"")</f>
        <v/>
      </c>
      <c r="D1026" s="0" t="str">
        <f aca="false">IFERROR(__xludf.dummyfunction("""COMPUTED_VALUE"""),"")</f>
        <v/>
      </c>
      <c r="F1026" s="0" t="str">
        <f aca="false">IFERROR(__xludf.dummyfunction("""COMPUTED_VALUE"""),"")</f>
        <v/>
      </c>
      <c r="H1026" s="0" t="str">
        <f aca="false">IFERROR(__xludf.dummyfunction("""COMPUTED_VALUE"""),"")</f>
        <v/>
      </c>
      <c r="J1026" s="0" t="str">
        <f aca="false">IFERROR(__xludf.dummyfunction("""COMPUTED_VALUE"""),"")</f>
        <v/>
      </c>
      <c r="L1026" s="0" t="str">
        <f aca="false">IFERROR(__xludf.dummyfunction("""COMPUTED_VALUE"""),"")</f>
        <v/>
      </c>
      <c r="N1026" s="6" t="e">
        <f aca="false">SUM(L1026-J1026)</f>
        <v>#VALUE!</v>
      </c>
      <c r="P1026" s="0" t="str">
        <f aca="false">IFERROR(__xludf.dummyfunction("""COMPUTED_VALUE"""),"")</f>
        <v/>
      </c>
      <c r="R1026" s="0" t="str">
        <f aca="false">IFERROR(__xludf.dummyfunction("""COMPUTED_VALUE"""),"")</f>
        <v/>
      </c>
      <c r="T1026" s="6" t="e">
        <f aca="false">SUM(R1026-P1026)</f>
        <v>#VALUE!</v>
      </c>
      <c r="V1026" s="6" t="e">
        <f aca="false">SUM(N1026-T1026)</f>
        <v>#VALUE!</v>
      </c>
      <c r="X1026" s="7"/>
    </row>
    <row r="1027" customFormat="false" ht="13.8" hidden="false" customHeight="false" outlineLevel="0" collapsed="false">
      <c r="B1027" s="0" t="str">
        <f aca="false">IFERROR(__xludf.dummyfunction("""COMPUTED_VALUE"""),"")</f>
        <v/>
      </c>
      <c r="D1027" s="0" t="str">
        <f aca="false">IFERROR(__xludf.dummyfunction("""COMPUTED_VALUE"""),"")</f>
        <v/>
      </c>
      <c r="F1027" s="0" t="str">
        <f aca="false">IFERROR(__xludf.dummyfunction("""COMPUTED_VALUE"""),"")</f>
        <v/>
      </c>
      <c r="H1027" s="0" t="str">
        <f aca="false">IFERROR(__xludf.dummyfunction("""COMPUTED_VALUE"""),"")</f>
        <v/>
      </c>
      <c r="J1027" s="0" t="str">
        <f aca="false">IFERROR(__xludf.dummyfunction("""COMPUTED_VALUE"""),"")</f>
        <v/>
      </c>
      <c r="L1027" s="0" t="str">
        <f aca="false">IFERROR(__xludf.dummyfunction("""COMPUTED_VALUE"""),"")</f>
        <v/>
      </c>
      <c r="N1027" s="6" t="e">
        <f aca="false">SUM(L1027-J1027)</f>
        <v>#VALUE!</v>
      </c>
      <c r="P1027" s="0" t="str">
        <f aca="false">IFERROR(__xludf.dummyfunction("""COMPUTED_VALUE"""),"")</f>
        <v/>
      </c>
      <c r="R1027" s="0" t="str">
        <f aca="false">IFERROR(__xludf.dummyfunction("""COMPUTED_VALUE"""),"")</f>
        <v/>
      </c>
      <c r="T1027" s="6" t="e">
        <f aca="false">SUM(R1027-P1027)</f>
        <v>#VALUE!</v>
      </c>
      <c r="V1027" s="6" t="e">
        <f aca="false">SUM(N1027-T1027)</f>
        <v>#VALUE!</v>
      </c>
      <c r="X1027" s="7"/>
    </row>
    <row r="1028" customFormat="false" ht="13.8" hidden="false" customHeight="false" outlineLevel="0" collapsed="false">
      <c r="B1028" s="0" t="str">
        <f aca="false">IFERROR(__xludf.dummyfunction("""COMPUTED_VALUE"""),"")</f>
        <v/>
      </c>
      <c r="D1028" s="0" t="str">
        <f aca="false">IFERROR(__xludf.dummyfunction("""COMPUTED_VALUE"""),"")</f>
        <v/>
      </c>
      <c r="F1028" s="0" t="str">
        <f aca="false">IFERROR(__xludf.dummyfunction("""COMPUTED_VALUE"""),"")</f>
        <v/>
      </c>
      <c r="H1028" s="0" t="str">
        <f aca="false">IFERROR(__xludf.dummyfunction("""COMPUTED_VALUE"""),"")</f>
        <v/>
      </c>
      <c r="J1028" s="0" t="str">
        <f aca="false">IFERROR(__xludf.dummyfunction("""COMPUTED_VALUE"""),"")</f>
        <v/>
      </c>
      <c r="L1028" s="0" t="str">
        <f aca="false">IFERROR(__xludf.dummyfunction("""COMPUTED_VALUE"""),"")</f>
        <v/>
      </c>
      <c r="N1028" s="6" t="e">
        <f aca="false">SUM(L1028-J1028)</f>
        <v>#VALUE!</v>
      </c>
      <c r="P1028" s="0" t="str">
        <f aca="false">IFERROR(__xludf.dummyfunction("""COMPUTED_VALUE"""),"")</f>
        <v/>
      </c>
      <c r="R1028" s="0" t="str">
        <f aca="false">IFERROR(__xludf.dummyfunction("""COMPUTED_VALUE"""),"")</f>
        <v/>
      </c>
      <c r="T1028" s="6" t="e">
        <f aca="false">SUM(R1028-P1028)</f>
        <v>#VALUE!</v>
      </c>
      <c r="V1028" s="6" t="e">
        <f aca="false">SUM(N1028-T1028)</f>
        <v>#VALUE!</v>
      </c>
      <c r="X1028" s="7"/>
    </row>
    <row r="1029" customFormat="false" ht="13.8" hidden="false" customHeight="false" outlineLevel="0" collapsed="false">
      <c r="B1029" s="0" t="str">
        <f aca="false">IFERROR(__xludf.dummyfunction("""COMPUTED_VALUE"""),"")</f>
        <v/>
      </c>
      <c r="D1029" s="0" t="str">
        <f aca="false">IFERROR(__xludf.dummyfunction("""COMPUTED_VALUE"""),"")</f>
        <v/>
      </c>
      <c r="F1029" s="0" t="str">
        <f aca="false">IFERROR(__xludf.dummyfunction("""COMPUTED_VALUE"""),"")</f>
        <v/>
      </c>
      <c r="H1029" s="0" t="str">
        <f aca="false">IFERROR(__xludf.dummyfunction("""COMPUTED_VALUE"""),"")</f>
        <v/>
      </c>
      <c r="J1029" s="0" t="str">
        <f aca="false">IFERROR(__xludf.dummyfunction("""COMPUTED_VALUE"""),"")</f>
        <v/>
      </c>
      <c r="L1029" s="0" t="str">
        <f aca="false">IFERROR(__xludf.dummyfunction("""COMPUTED_VALUE"""),"")</f>
        <v/>
      </c>
      <c r="N1029" s="6" t="e">
        <f aca="false">SUM(L1029-J1029)</f>
        <v>#VALUE!</v>
      </c>
      <c r="P1029" s="0" t="str">
        <f aca="false">IFERROR(__xludf.dummyfunction("""COMPUTED_VALUE"""),"")</f>
        <v/>
      </c>
      <c r="R1029" s="0" t="str">
        <f aca="false">IFERROR(__xludf.dummyfunction("""COMPUTED_VALUE"""),"")</f>
        <v/>
      </c>
      <c r="T1029" s="6" t="e">
        <f aca="false">SUM(R1029-P1029)</f>
        <v>#VALUE!</v>
      </c>
      <c r="V1029" s="6" t="e">
        <f aca="false">SUM(N1029-T1029)</f>
        <v>#VALUE!</v>
      </c>
      <c r="X1029" s="7"/>
    </row>
    <row r="1030" customFormat="false" ht="13.8" hidden="false" customHeight="false" outlineLevel="0" collapsed="false">
      <c r="B1030" s="0" t="str">
        <f aca="false">IFERROR(__xludf.dummyfunction("""COMPUTED_VALUE"""),"")</f>
        <v/>
      </c>
      <c r="D1030" s="0" t="str">
        <f aca="false">IFERROR(__xludf.dummyfunction("""COMPUTED_VALUE"""),"")</f>
        <v/>
      </c>
      <c r="F1030" s="0" t="str">
        <f aca="false">IFERROR(__xludf.dummyfunction("""COMPUTED_VALUE"""),"")</f>
        <v/>
      </c>
      <c r="H1030" s="0" t="str">
        <f aca="false">IFERROR(__xludf.dummyfunction("""COMPUTED_VALUE"""),"")</f>
        <v/>
      </c>
      <c r="J1030" s="0" t="str">
        <f aca="false">IFERROR(__xludf.dummyfunction("""COMPUTED_VALUE"""),"")</f>
        <v/>
      </c>
      <c r="L1030" s="0" t="str">
        <f aca="false">IFERROR(__xludf.dummyfunction("""COMPUTED_VALUE"""),"")</f>
        <v/>
      </c>
      <c r="N1030" s="6" t="e">
        <f aca="false">SUM(L1030-J1030)</f>
        <v>#VALUE!</v>
      </c>
      <c r="P1030" s="0" t="str">
        <f aca="false">IFERROR(__xludf.dummyfunction("""COMPUTED_VALUE"""),"")</f>
        <v/>
      </c>
      <c r="R1030" s="0" t="str">
        <f aca="false">IFERROR(__xludf.dummyfunction("""COMPUTED_VALUE"""),"")</f>
        <v/>
      </c>
      <c r="T1030" s="6" t="e">
        <f aca="false">SUM(R1030-P1030)</f>
        <v>#VALUE!</v>
      </c>
      <c r="V1030" s="6" t="e">
        <f aca="false">SUM(N1030-T1030)</f>
        <v>#VALUE!</v>
      </c>
      <c r="X1030" s="7"/>
    </row>
    <row r="1031" customFormat="false" ht="13.8" hidden="false" customHeight="false" outlineLevel="0" collapsed="false">
      <c r="B1031" s="0" t="str">
        <f aca="false">IFERROR(__xludf.dummyfunction("""COMPUTED_VALUE"""),"")</f>
        <v/>
      </c>
      <c r="D1031" s="0" t="str">
        <f aca="false">IFERROR(__xludf.dummyfunction("""COMPUTED_VALUE"""),"")</f>
        <v/>
      </c>
      <c r="F1031" s="0" t="str">
        <f aca="false">IFERROR(__xludf.dummyfunction("""COMPUTED_VALUE"""),"")</f>
        <v/>
      </c>
      <c r="H1031" s="0" t="str">
        <f aca="false">IFERROR(__xludf.dummyfunction("""COMPUTED_VALUE"""),"")</f>
        <v/>
      </c>
      <c r="J1031" s="0" t="str">
        <f aca="false">IFERROR(__xludf.dummyfunction("""COMPUTED_VALUE"""),"")</f>
        <v/>
      </c>
      <c r="L1031" s="0" t="str">
        <f aca="false">IFERROR(__xludf.dummyfunction("""COMPUTED_VALUE"""),"")</f>
        <v/>
      </c>
      <c r="N1031" s="6" t="e">
        <f aca="false">SUM(L1031-J1031)</f>
        <v>#VALUE!</v>
      </c>
      <c r="P1031" s="0" t="str">
        <f aca="false">IFERROR(__xludf.dummyfunction("""COMPUTED_VALUE"""),"")</f>
        <v/>
      </c>
      <c r="R1031" s="0" t="str">
        <f aca="false">IFERROR(__xludf.dummyfunction("""COMPUTED_VALUE"""),"")</f>
        <v/>
      </c>
      <c r="T1031" s="6" t="e">
        <f aca="false">SUM(R1031-P1031)</f>
        <v>#VALUE!</v>
      </c>
      <c r="V1031" s="6" t="e">
        <f aca="false">SUM(N1031-T1031)</f>
        <v>#VALUE!</v>
      </c>
      <c r="X1031" s="7"/>
    </row>
    <row r="1032" customFormat="false" ht="13.8" hidden="false" customHeight="false" outlineLevel="0" collapsed="false">
      <c r="B1032" s="0" t="str">
        <f aca="false">IFERROR(__xludf.dummyfunction("""COMPUTED_VALUE"""),"")</f>
        <v/>
      </c>
      <c r="D1032" s="0" t="str">
        <f aca="false">IFERROR(__xludf.dummyfunction("""COMPUTED_VALUE"""),"")</f>
        <v/>
      </c>
      <c r="F1032" s="0" t="str">
        <f aca="false">IFERROR(__xludf.dummyfunction("""COMPUTED_VALUE"""),"")</f>
        <v/>
      </c>
      <c r="H1032" s="0" t="str">
        <f aca="false">IFERROR(__xludf.dummyfunction("""COMPUTED_VALUE"""),"")</f>
        <v/>
      </c>
      <c r="J1032" s="0" t="str">
        <f aca="false">IFERROR(__xludf.dummyfunction("""COMPUTED_VALUE"""),"")</f>
        <v/>
      </c>
      <c r="L1032" s="0" t="str">
        <f aca="false">IFERROR(__xludf.dummyfunction("""COMPUTED_VALUE"""),"")</f>
        <v/>
      </c>
      <c r="N1032" s="6" t="e">
        <f aca="false">SUM(L1032-J1032)</f>
        <v>#VALUE!</v>
      </c>
      <c r="P1032" s="0" t="str">
        <f aca="false">IFERROR(__xludf.dummyfunction("""COMPUTED_VALUE"""),"")</f>
        <v/>
      </c>
      <c r="R1032" s="0" t="str">
        <f aca="false">IFERROR(__xludf.dummyfunction("""COMPUTED_VALUE"""),"")</f>
        <v/>
      </c>
      <c r="T1032" s="6" t="e">
        <f aca="false">SUM(R1032-P1032)</f>
        <v>#VALUE!</v>
      </c>
      <c r="V1032" s="6" t="e">
        <f aca="false">SUM(N1032-T1032)</f>
        <v>#VALUE!</v>
      </c>
      <c r="X1032" s="7"/>
    </row>
    <row r="1033" customFormat="false" ht="13.8" hidden="false" customHeight="false" outlineLevel="0" collapsed="false">
      <c r="B1033" s="0" t="str">
        <f aca="false">IFERROR(__xludf.dummyfunction("""COMPUTED_VALUE"""),"")</f>
        <v/>
      </c>
      <c r="D1033" s="0" t="str">
        <f aca="false">IFERROR(__xludf.dummyfunction("""COMPUTED_VALUE"""),"")</f>
        <v/>
      </c>
      <c r="F1033" s="0" t="str">
        <f aca="false">IFERROR(__xludf.dummyfunction("""COMPUTED_VALUE"""),"")</f>
        <v/>
      </c>
      <c r="H1033" s="0" t="str">
        <f aca="false">IFERROR(__xludf.dummyfunction("""COMPUTED_VALUE"""),"")</f>
        <v/>
      </c>
      <c r="J1033" s="0" t="str">
        <f aca="false">IFERROR(__xludf.dummyfunction("""COMPUTED_VALUE"""),"")</f>
        <v/>
      </c>
      <c r="L1033" s="0" t="str">
        <f aca="false">IFERROR(__xludf.dummyfunction("""COMPUTED_VALUE"""),"")</f>
        <v/>
      </c>
      <c r="N1033" s="6" t="e">
        <f aca="false">SUM(L1033-J1033)</f>
        <v>#VALUE!</v>
      </c>
      <c r="P1033" s="0" t="str">
        <f aca="false">IFERROR(__xludf.dummyfunction("""COMPUTED_VALUE"""),"")</f>
        <v/>
      </c>
      <c r="R1033" s="0" t="str">
        <f aca="false">IFERROR(__xludf.dummyfunction("""COMPUTED_VALUE"""),"")</f>
        <v/>
      </c>
      <c r="T1033" s="6" t="e">
        <f aca="false">SUM(R1033-P1033)</f>
        <v>#VALUE!</v>
      </c>
      <c r="V1033" s="6" t="e">
        <f aca="false">SUM(N1033-T1033)</f>
        <v>#VALUE!</v>
      </c>
      <c r="X1033" s="7"/>
    </row>
    <row r="1034" customFormat="false" ht="13.8" hidden="false" customHeight="false" outlineLevel="0" collapsed="false">
      <c r="B1034" s="0" t="str">
        <f aca="false">IFERROR(__xludf.dummyfunction("""COMPUTED_VALUE"""),"")</f>
        <v/>
      </c>
      <c r="D1034" s="0" t="str">
        <f aca="false">IFERROR(__xludf.dummyfunction("""COMPUTED_VALUE"""),"")</f>
        <v/>
      </c>
      <c r="F1034" s="0" t="str">
        <f aca="false">IFERROR(__xludf.dummyfunction("""COMPUTED_VALUE"""),"")</f>
        <v/>
      </c>
      <c r="H1034" s="0" t="str">
        <f aca="false">IFERROR(__xludf.dummyfunction("""COMPUTED_VALUE"""),"")</f>
        <v/>
      </c>
      <c r="J1034" s="0" t="str">
        <f aca="false">IFERROR(__xludf.dummyfunction("""COMPUTED_VALUE"""),"")</f>
        <v/>
      </c>
      <c r="L1034" s="0" t="str">
        <f aca="false">IFERROR(__xludf.dummyfunction("""COMPUTED_VALUE"""),"")</f>
        <v/>
      </c>
      <c r="N1034" s="6" t="e">
        <f aca="false">SUM(L1034-J1034)</f>
        <v>#VALUE!</v>
      </c>
      <c r="P1034" s="0" t="str">
        <f aca="false">IFERROR(__xludf.dummyfunction("""COMPUTED_VALUE"""),"")</f>
        <v/>
      </c>
      <c r="R1034" s="0" t="str">
        <f aca="false">IFERROR(__xludf.dummyfunction("""COMPUTED_VALUE"""),"")</f>
        <v/>
      </c>
      <c r="T1034" s="6" t="e">
        <f aca="false">SUM(R1034-P1034)</f>
        <v>#VALUE!</v>
      </c>
      <c r="V1034" s="6" t="e">
        <f aca="false">SUM(N1034-T1034)</f>
        <v>#VALUE!</v>
      </c>
      <c r="X1034" s="7"/>
    </row>
    <row r="1035" customFormat="false" ht="13.8" hidden="false" customHeight="false" outlineLevel="0" collapsed="false">
      <c r="B1035" s="0" t="str">
        <f aca="false">IFERROR(__xludf.dummyfunction("""COMPUTED_VALUE"""),"")</f>
        <v/>
      </c>
      <c r="D1035" s="0" t="str">
        <f aca="false">IFERROR(__xludf.dummyfunction("""COMPUTED_VALUE"""),"")</f>
        <v/>
      </c>
      <c r="F1035" s="0" t="str">
        <f aca="false">IFERROR(__xludf.dummyfunction("""COMPUTED_VALUE"""),"")</f>
        <v/>
      </c>
      <c r="H1035" s="0" t="str">
        <f aca="false">IFERROR(__xludf.dummyfunction("""COMPUTED_VALUE"""),"")</f>
        <v/>
      </c>
      <c r="J1035" s="0" t="str">
        <f aca="false">IFERROR(__xludf.dummyfunction("""COMPUTED_VALUE"""),"")</f>
        <v/>
      </c>
      <c r="L1035" s="0" t="str">
        <f aca="false">IFERROR(__xludf.dummyfunction("""COMPUTED_VALUE"""),"")</f>
        <v/>
      </c>
      <c r="N1035" s="6" t="e">
        <f aca="false">SUM(L1035-J1035)</f>
        <v>#VALUE!</v>
      </c>
      <c r="P1035" s="0" t="str">
        <f aca="false">IFERROR(__xludf.dummyfunction("""COMPUTED_VALUE"""),"")</f>
        <v/>
      </c>
      <c r="R1035" s="0" t="str">
        <f aca="false">IFERROR(__xludf.dummyfunction("""COMPUTED_VALUE"""),"")</f>
        <v/>
      </c>
      <c r="T1035" s="6" t="e">
        <f aca="false">SUM(R1035-P1035)</f>
        <v>#VALUE!</v>
      </c>
      <c r="V1035" s="6" t="e">
        <f aca="false">SUM(N1035-T1035)</f>
        <v>#VALUE!</v>
      </c>
      <c r="X1035" s="7"/>
    </row>
    <row r="1036" customFormat="false" ht="13.8" hidden="false" customHeight="false" outlineLevel="0" collapsed="false">
      <c r="B1036" s="0" t="str">
        <f aca="false">IFERROR(__xludf.dummyfunction("""COMPUTED_VALUE"""),"")</f>
        <v/>
      </c>
      <c r="D1036" s="0" t="str">
        <f aca="false">IFERROR(__xludf.dummyfunction("""COMPUTED_VALUE"""),"")</f>
        <v/>
      </c>
      <c r="F1036" s="0" t="str">
        <f aca="false">IFERROR(__xludf.dummyfunction("""COMPUTED_VALUE"""),"")</f>
        <v/>
      </c>
      <c r="H1036" s="0" t="str">
        <f aca="false">IFERROR(__xludf.dummyfunction("""COMPUTED_VALUE"""),"")</f>
        <v/>
      </c>
      <c r="J1036" s="0" t="str">
        <f aca="false">IFERROR(__xludf.dummyfunction("""COMPUTED_VALUE"""),"")</f>
        <v/>
      </c>
      <c r="L1036" s="0" t="str">
        <f aca="false">IFERROR(__xludf.dummyfunction("""COMPUTED_VALUE"""),"")</f>
        <v/>
      </c>
      <c r="N1036" s="6" t="e">
        <f aca="false">SUM(L1036-J1036)</f>
        <v>#VALUE!</v>
      </c>
      <c r="P1036" s="0" t="str">
        <f aca="false">IFERROR(__xludf.dummyfunction("""COMPUTED_VALUE"""),"")</f>
        <v/>
      </c>
      <c r="R1036" s="0" t="str">
        <f aca="false">IFERROR(__xludf.dummyfunction("""COMPUTED_VALUE"""),"")</f>
        <v/>
      </c>
      <c r="T1036" s="6" t="e">
        <f aca="false">SUM(R1036-P1036)</f>
        <v>#VALUE!</v>
      </c>
      <c r="V1036" s="6" t="e">
        <f aca="false">SUM(N1036-T1036)</f>
        <v>#VALUE!</v>
      </c>
      <c r="X1036" s="7"/>
    </row>
    <row r="1037" customFormat="false" ht="13.8" hidden="false" customHeight="false" outlineLevel="0" collapsed="false">
      <c r="B1037" s="0" t="str">
        <f aca="false">IFERROR(__xludf.dummyfunction("""COMPUTED_VALUE"""),"")</f>
        <v/>
      </c>
      <c r="D1037" s="0" t="str">
        <f aca="false">IFERROR(__xludf.dummyfunction("""COMPUTED_VALUE"""),"")</f>
        <v/>
      </c>
      <c r="F1037" s="0" t="str">
        <f aca="false">IFERROR(__xludf.dummyfunction("""COMPUTED_VALUE"""),"")</f>
        <v/>
      </c>
      <c r="H1037" s="0" t="str">
        <f aca="false">IFERROR(__xludf.dummyfunction("""COMPUTED_VALUE"""),"")</f>
        <v/>
      </c>
      <c r="J1037" s="0" t="str">
        <f aca="false">IFERROR(__xludf.dummyfunction("""COMPUTED_VALUE"""),"")</f>
        <v/>
      </c>
      <c r="L1037" s="0" t="str">
        <f aca="false">IFERROR(__xludf.dummyfunction("""COMPUTED_VALUE"""),"")</f>
        <v/>
      </c>
      <c r="N1037" s="6" t="e">
        <f aca="false">SUM(L1037-J1037)</f>
        <v>#VALUE!</v>
      </c>
      <c r="P1037" s="0" t="str">
        <f aca="false">IFERROR(__xludf.dummyfunction("""COMPUTED_VALUE"""),"")</f>
        <v/>
      </c>
      <c r="R1037" s="0" t="str">
        <f aca="false">IFERROR(__xludf.dummyfunction("""COMPUTED_VALUE"""),"")</f>
        <v/>
      </c>
      <c r="T1037" s="6" t="e">
        <f aca="false">SUM(R1037-P1037)</f>
        <v>#VALUE!</v>
      </c>
      <c r="V1037" s="6" t="e">
        <f aca="false">SUM(N1037-T1037)</f>
        <v>#VALUE!</v>
      </c>
      <c r="X1037" s="7"/>
    </row>
    <row r="1038" customFormat="false" ht="13.8" hidden="false" customHeight="false" outlineLevel="0" collapsed="false">
      <c r="B1038" s="0" t="str">
        <f aca="false">IFERROR(__xludf.dummyfunction("""COMPUTED_VALUE"""),"")</f>
        <v/>
      </c>
      <c r="D1038" s="0" t="str">
        <f aca="false">IFERROR(__xludf.dummyfunction("""COMPUTED_VALUE"""),"")</f>
        <v/>
      </c>
      <c r="F1038" s="0" t="str">
        <f aca="false">IFERROR(__xludf.dummyfunction("""COMPUTED_VALUE"""),"")</f>
        <v/>
      </c>
      <c r="H1038" s="0" t="str">
        <f aca="false">IFERROR(__xludf.dummyfunction("""COMPUTED_VALUE"""),"")</f>
        <v/>
      </c>
      <c r="J1038" s="0" t="str">
        <f aca="false">IFERROR(__xludf.dummyfunction("""COMPUTED_VALUE"""),"")</f>
        <v/>
      </c>
      <c r="L1038" s="0" t="str">
        <f aca="false">IFERROR(__xludf.dummyfunction("""COMPUTED_VALUE"""),"")</f>
        <v/>
      </c>
      <c r="N1038" s="6" t="e">
        <f aca="false">SUM(L1038-J1038)</f>
        <v>#VALUE!</v>
      </c>
      <c r="P1038" s="0" t="str">
        <f aca="false">IFERROR(__xludf.dummyfunction("""COMPUTED_VALUE"""),"")</f>
        <v/>
      </c>
      <c r="R1038" s="0" t="str">
        <f aca="false">IFERROR(__xludf.dummyfunction("""COMPUTED_VALUE"""),"")</f>
        <v/>
      </c>
      <c r="T1038" s="6" t="e">
        <f aca="false">SUM(R1038-P1038)</f>
        <v>#VALUE!</v>
      </c>
      <c r="V1038" s="6" t="e">
        <f aca="false">SUM(N1038-T1038)</f>
        <v>#VALUE!</v>
      </c>
      <c r="X1038" s="7"/>
    </row>
    <row r="1039" customFormat="false" ht="13.8" hidden="false" customHeight="false" outlineLevel="0" collapsed="false">
      <c r="B1039" s="0" t="str">
        <f aca="false">IFERROR(__xludf.dummyfunction("""COMPUTED_VALUE"""),"")</f>
        <v/>
      </c>
      <c r="D1039" s="0" t="str">
        <f aca="false">IFERROR(__xludf.dummyfunction("""COMPUTED_VALUE"""),"")</f>
        <v/>
      </c>
      <c r="F1039" s="0" t="str">
        <f aca="false">IFERROR(__xludf.dummyfunction("""COMPUTED_VALUE"""),"")</f>
        <v/>
      </c>
      <c r="H1039" s="0" t="str">
        <f aca="false">IFERROR(__xludf.dummyfunction("""COMPUTED_VALUE"""),"")</f>
        <v/>
      </c>
      <c r="J1039" s="0" t="str">
        <f aca="false">IFERROR(__xludf.dummyfunction("""COMPUTED_VALUE"""),"")</f>
        <v/>
      </c>
      <c r="L1039" s="0" t="str">
        <f aca="false">IFERROR(__xludf.dummyfunction("""COMPUTED_VALUE"""),"")</f>
        <v/>
      </c>
      <c r="N1039" s="6" t="e">
        <f aca="false">SUM(L1039-J1039)</f>
        <v>#VALUE!</v>
      </c>
      <c r="P1039" s="0" t="str">
        <f aca="false">IFERROR(__xludf.dummyfunction("""COMPUTED_VALUE"""),"")</f>
        <v/>
      </c>
      <c r="R1039" s="0" t="str">
        <f aca="false">IFERROR(__xludf.dummyfunction("""COMPUTED_VALUE"""),"")</f>
        <v/>
      </c>
      <c r="T1039" s="6" t="e">
        <f aca="false">SUM(R1039-P1039)</f>
        <v>#VALUE!</v>
      </c>
      <c r="V1039" s="6" t="e">
        <f aca="false">SUM(N1039-T1039)</f>
        <v>#VALUE!</v>
      </c>
      <c r="X1039" s="7"/>
    </row>
    <row r="1040" customFormat="false" ht="13.8" hidden="false" customHeight="false" outlineLevel="0" collapsed="false">
      <c r="B1040" s="0" t="str">
        <f aca="false">IFERROR(__xludf.dummyfunction("""COMPUTED_VALUE"""),"")</f>
        <v/>
      </c>
      <c r="D1040" s="0" t="str">
        <f aca="false">IFERROR(__xludf.dummyfunction("""COMPUTED_VALUE"""),"")</f>
        <v/>
      </c>
      <c r="F1040" s="0" t="str">
        <f aca="false">IFERROR(__xludf.dummyfunction("""COMPUTED_VALUE"""),"")</f>
        <v/>
      </c>
      <c r="H1040" s="0" t="str">
        <f aca="false">IFERROR(__xludf.dummyfunction("""COMPUTED_VALUE"""),"")</f>
        <v/>
      </c>
      <c r="J1040" s="0" t="str">
        <f aca="false">IFERROR(__xludf.dummyfunction("""COMPUTED_VALUE"""),"")</f>
        <v/>
      </c>
      <c r="L1040" s="0" t="str">
        <f aca="false">IFERROR(__xludf.dummyfunction("""COMPUTED_VALUE"""),"")</f>
        <v/>
      </c>
      <c r="N1040" s="6" t="e">
        <f aca="false">SUM(L1040-J1040)</f>
        <v>#VALUE!</v>
      </c>
      <c r="P1040" s="0" t="str">
        <f aca="false">IFERROR(__xludf.dummyfunction("""COMPUTED_VALUE"""),"")</f>
        <v/>
      </c>
      <c r="R1040" s="0" t="str">
        <f aca="false">IFERROR(__xludf.dummyfunction("""COMPUTED_VALUE"""),"")</f>
        <v/>
      </c>
      <c r="T1040" s="6" t="e">
        <f aca="false">SUM(R1040-P1040)</f>
        <v>#VALUE!</v>
      </c>
      <c r="V1040" s="6" t="e">
        <f aca="false">SUM(N1040-T1040)</f>
        <v>#VALUE!</v>
      </c>
      <c r="X1040" s="7"/>
    </row>
    <row r="1041" customFormat="false" ht="13.8" hidden="false" customHeight="false" outlineLevel="0" collapsed="false">
      <c r="B1041" s="0" t="str">
        <f aca="false">IFERROR(__xludf.dummyfunction("""COMPUTED_VALUE"""),"")</f>
        <v/>
      </c>
      <c r="D1041" s="0" t="str">
        <f aca="false">IFERROR(__xludf.dummyfunction("""COMPUTED_VALUE"""),"")</f>
        <v/>
      </c>
      <c r="F1041" s="0" t="str">
        <f aca="false">IFERROR(__xludf.dummyfunction("""COMPUTED_VALUE"""),"")</f>
        <v/>
      </c>
      <c r="H1041" s="0" t="str">
        <f aca="false">IFERROR(__xludf.dummyfunction("""COMPUTED_VALUE"""),"")</f>
        <v/>
      </c>
      <c r="J1041" s="0" t="str">
        <f aca="false">IFERROR(__xludf.dummyfunction("""COMPUTED_VALUE"""),"")</f>
        <v/>
      </c>
      <c r="L1041" s="0" t="str">
        <f aca="false">IFERROR(__xludf.dummyfunction("""COMPUTED_VALUE"""),"")</f>
        <v/>
      </c>
      <c r="N1041" s="6" t="e">
        <f aca="false">SUM(L1041-J1041)</f>
        <v>#VALUE!</v>
      </c>
      <c r="P1041" s="0" t="str">
        <f aca="false">IFERROR(__xludf.dummyfunction("""COMPUTED_VALUE"""),"")</f>
        <v/>
      </c>
      <c r="R1041" s="0" t="str">
        <f aca="false">IFERROR(__xludf.dummyfunction("""COMPUTED_VALUE"""),"")</f>
        <v/>
      </c>
      <c r="T1041" s="6" t="e">
        <f aca="false">SUM(R1041-P1041)</f>
        <v>#VALUE!</v>
      </c>
      <c r="V1041" s="6" t="e">
        <f aca="false">SUM(N1041-T1041)</f>
        <v>#VALUE!</v>
      </c>
      <c r="X1041" s="7"/>
    </row>
    <row r="1042" customFormat="false" ht="13.8" hidden="false" customHeight="false" outlineLevel="0" collapsed="false">
      <c r="B1042" s="0" t="str">
        <f aca="false">IFERROR(__xludf.dummyfunction("""COMPUTED_VALUE"""),"")</f>
        <v/>
      </c>
      <c r="D1042" s="0" t="str">
        <f aca="false">IFERROR(__xludf.dummyfunction("""COMPUTED_VALUE"""),"")</f>
        <v/>
      </c>
      <c r="F1042" s="0" t="str">
        <f aca="false">IFERROR(__xludf.dummyfunction("""COMPUTED_VALUE"""),"")</f>
        <v/>
      </c>
      <c r="H1042" s="0" t="str">
        <f aca="false">IFERROR(__xludf.dummyfunction("""COMPUTED_VALUE"""),"")</f>
        <v/>
      </c>
      <c r="J1042" s="0" t="str">
        <f aca="false">IFERROR(__xludf.dummyfunction("""COMPUTED_VALUE"""),"")</f>
        <v/>
      </c>
      <c r="L1042" s="0" t="str">
        <f aca="false">IFERROR(__xludf.dummyfunction("""COMPUTED_VALUE"""),"")</f>
        <v/>
      </c>
      <c r="N1042" s="6" t="e">
        <f aca="false">SUM(L1042-J1042)</f>
        <v>#VALUE!</v>
      </c>
      <c r="P1042" s="0" t="str">
        <f aca="false">IFERROR(__xludf.dummyfunction("""COMPUTED_VALUE"""),"")</f>
        <v/>
      </c>
      <c r="R1042" s="0" t="str">
        <f aca="false">IFERROR(__xludf.dummyfunction("""COMPUTED_VALUE"""),"")</f>
        <v/>
      </c>
      <c r="T1042" s="6" t="e">
        <f aca="false">SUM(R1042-P1042)</f>
        <v>#VALUE!</v>
      </c>
      <c r="V1042" s="6" t="e">
        <f aca="false">SUM(N1042-T1042)</f>
        <v>#VALUE!</v>
      </c>
      <c r="X1042" s="7"/>
    </row>
    <row r="1043" customFormat="false" ht="13.8" hidden="false" customHeight="false" outlineLevel="0" collapsed="false">
      <c r="B1043" s="0" t="str">
        <f aca="false">IFERROR(__xludf.dummyfunction("""COMPUTED_VALUE"""),"")</f>
        <v/>
      </c>
      <c r="D1043" s="0" t="str">
        <f aca="false">IFERROR(__xludf.dummyfunction("""COMPUTED_VALUE"""),"")</f>
        <v/>
      </c>
      <c r="F1043" s="0" t="str">
        <f aca="false">IFERROR(__xludf.dummyfunction("""COMPUTED_VALUE"""),"")</f>
        <v/>
      </c>
      <c r="H1043" s="0" t="str">
        <f aca="false">IFERROR(__xludf.dummyfunction("""COMPUTED_VALUE"""),"")</f>
        <v/>
      </c>
      <c r="J1043" s="0" t="str">
        <f aca="false">IFERROR(__xludf.dummyfunction("""COMPUTED_VALUE"""),"")</f>
        <v/>
      </c>
      <c r="L1043" s="0" t="str">
        <f aca="false">IFERROR(__xludf.dummyfunction("""COMPUTED_VALUE"""),"")</f>
        <v/>
      </c>
      <c r="N1043" s="6" t="e">
        <f aca="false">SUM(L1043-J1043)</f>
        <v>#VALUE!</v>
      </c>
      <c r="P1043" s="0" t="str">
        <f aca="false">IFERROR(__xludf.dummyfunction("""COMPUTED_VALUE"""),"")</f>
        <v/>
      </c>
      <c r="R1043" s="0" t="str">
        <f aca="false">IFERROR(__xludf.dummyfunction("""COMPUTED_VALUE"""),"")</f>
        <v/>
      </c>
      <c r="T1043" s="6" t="e">
        <f aca="false">SUM(R1043-P1043)</f>
        <v>#VALUE!</v>
      </c>
      <c r="V1043" s="6" t="e">
        <f aca="false">SUM(N1043-T1043)</f>
        <v>#VALUE!</v>
      </c>
      <c r="X1043" s="7"/>
    </row>
    <row r="1044" customFormat="false" ht="13.8" hidden="false" customHeight="false" outlineLevel="0" collapsed="false">
      <c r="B1044" s="0" t="str">
        <f aca="false">IFERROR(__xludf.dummyfunction("""COMPUTED_VALUE"""),"")</f>
        <v/>
      </c>
      <c r="D1044" s="0" t="str">
        <f aca="false">IFERROR(__xludf.dummyfunction("""COMPUTED_VALUE"""),"")</f>
        <v/>
      </c>
      <c r="F1044" s="0" t="str">
        <f aca="false">IFERROR(__xludf.dummyfunction("""COMPUTED_VALUE"""),"")</f>
        <v/>
      </c>
      <c r="H1044" s="0" t="str">
        <f aca="false">IFERROR(__xludf.dummyfunction("""COMPUTED_VALUE"""),"")</f>
        <v/>
      </c>
      <c r="J1044" s="0" t="str">
        <f aca="false">IFERROR(__xludf.dummyfunction("""COMPUTED_VALUE"""),"")</f>
        <v/>
      </c>
      <c r="L1044" s="0" t="str">
        <f aca="false">IFERROR(__xludf.dummyfunction("""COMPUTED_VALUE"""),"")</f>
        <v/>
      </c>
      <c r="N1044" s="6" t="e">
        <f aca="false">SUM(L1044-J1044)</f>
        <v>#VALUE!</v>
      </c>
      <c r="P1044" s="0" t="str">
        <f aca="false">IFERROR(__xludf.dummyfunction("""COMPUTED_VALUE"""),"")</f>
        <v/>
      </c>
      <c r="R1044" s="0" t="str">
        <f aca="false">IFERROR(__xludf.dummyfunction("""COMPUTED_VALUE"""),"")</f>
        <v/>
      </c>
      <c r="T1044" s="6" t="e">
        <f aca="false">SUM(R1044-P1044)</f>
        <v>#VALUE!</v>
      </c>
      <c r="V1044" s="6" t="e">
        <f aca="false">SUM(N1044-T1044)</f>
        <v>#VALUE!</v>
      </c>
      <c r="X1044" s="7"/>
    </row>
    <row r="1045" customFormat="false" ht="13.8" hidden="false" customHeight="false" outlineLevel="0" collapsed="false">
      <c r="B1045" s="0" t="str">
        <f aca="false">IFERROR(__xludf.dummyfunction("""COMPUTED_VALUE"""),"")</f>
        <v/>
      </c>
      <c r="D1045" s="0" t="str">
        <f aca="false">IFERROR(__xludf.dummyfunction("""COMPUTED_VALUE"""),"")</f>
        <v/>
      </c>
      <c r="F1045" s="0" t="str">
        <f aca="false">IFERROR(__xludf.dummyfunction("""COMPUTED_VALUE"""),"")</f>
        <v/>
      </c>
      <c r="H1045" s="0" t="str">
        <f aca="false">IFERROR(__xludf.dummyfunction("""COMPUTED_VALUE"""),"")</f>
        <v/>
      </c>
      <c r="J1045" s="0" t="str">
        <f aca="false">IFERROR(__xludf.dummyfunction("""COMPUTED_VALUE"""),"")</f>
        <v/>
      </c>
      <c r="L1045" s="0" t="str">
        <f aca="false">IFERROR(__xludf.dummyfunction("""COMPUTED_VALUE"""),"")</f>
        <v/>
      </c>
      <c r="N1045" s="6" t="e">
        <f aca="false">SUM(L1045-J1045)</f>
        <v>#VALUE!</v>
      </c>
      <c r="P1045" s="0" t="str">
        <f aca="false">IFERROR(__xludf.dummyfunction("""COMPUTED_VALUE"""),"")</f>
        <v/>
      </c>
      <c r="R1045" s="0" t="str">
        <f aca="false">IFERROR(__xludf.dummyfunction("""COMPUTED_VALUE"""),"")</f>
        <v/>
      </c>
      <c r="T1045" s="6" t="e">
        <f aca="false">SUM(R1045-P1045)</f>
        <v>#VALUE!</v>
      </c>
      <c r="V1045" s="6" t="e">
        <f aca="false">SUM(N1045-T1045)</f>
        <v>#VALUE!</v>
      </c>
      <c r="X1045" s="7"/>
    </row>
    <row r="1046" customFormat="false" ht="13.8" hidden="false" customHeight="false" outlineLevel="0" collapsed="false">
      <c r="B1046" s="0" t="str">
        <f aca="false">IFERROR(__xludf.dummyfunction("""COMPUTED_VALUE"""),"")</f>
        <v/>
      </c>
      <c r="D1046" s="0" t="str">
        <f aca="false">IFERROR(__xludf.dummyfunction("""COMPUTED_VALUE"""),"")</f>
        <v/>
      </c>
      <c r="F1046" s="0" t="str">
        <f aca="false">IFERROR(__xludf.dummyfunction("""COMPUTED_VALUE"""),"")</f>
        <v/>
      </c>
      <c r="H1046" s="0" t="str">
        <f aca="false">IFERROR(__xludf.dummyfunction("""COMPUTED_VALUE"""),"")</f>
        <v/>
      </c>
      <c r="J1046" s="0" t="str">
        <f aca="false">IFERROR(__xludf.dummyfunction("""COMPUTED_VALUE"""),"")</f>
        <v/>
      </c>
      <c r="L1046" s="0" t="str">
        <f aca="false">IFERROR(__xludf.dummyfunction("""COMPUTED_VALUE"""),"")</f>
        <v/>
      </c>
      <c r="N1046" s="6" t="e">
        <f aca="false">SUM(L1046-J1046)</f>
        <v>#VALUE!</v>
      </c>
      <c r="P1046" s="0" t="str">
        <f aca="false">IFERROR(__xludf.dummyfunction("""COMPUTED_VALUE"""),"")</f>
        <v/>
      </c>
      <c r="R1046" s="0" t="str">
        <f aca="false">IFERROR(__xludf.dummyfunction("""COMPUTED_VALUE"""),"")</f>
        <v/>
      </c>
      <c r="T1046" s="6" t="e">
        <f aca="false">SUM(R1046-P1046)</f>
        <v>#VALUE!</v>
      </c>
      <c r="V1046" s="6" t="e">
        <f aca="false">SUM(N1046-T1046)</f>
        <v>#VALUE!</v>
      </c>
      <c r="X1046" s="7"/>
    </row>
    <row r="1047" customFormat="false" ht="13.8" hidden="false" customHeight="false" outlineLevel="0" collapsed="false">
      <c r="B1047" s="0" t="str">
        <f aca="false">IFERROR(__xludf.dummyfunction("""COMPUTED_VALUE"""),"")</f>
        <v/>
      </c>
      <c r="D1047" s="0" t="str">
        <f aca="false">IFERROR(__xludf.dummyfunction("""COMPUTED_VALUE"""),"")</f>
        <v/>
      </c>
      <c r="F1047" s="0" t="str">
        <f aca="false">IFERROR(__xludf.dummyfunction("""COMPUTED_VALUE"""),"")</f>
        <v/>
      </c>
      <c r="H1047" s="0" t="str">
        <f aca="false">IFERROR(__xludf.dummyfunction("""COMPUTED_VALUE"""),"")</f>
        <v/>
      </c>
      <c r="J1047" s="0" t="str">
        <f aca="false">IFERROR(__xludf.dummyfunction("""COMPUTED_VALUE"""),"")</f>
        <v/>
      </c>
      <c r="L1047" s="0" t="str">
        <f aca="false">IFERROR(__xludf.dummyfunction("""COMPUTED_VALUE"""),"")</f>
        <v/>
      </c>
      <c r="N1047" s="6" t="e">
        <f aca="false">SUM(L1047-J1047)</f>
        <v>#VALUE!</v>
      </c>
      <c r="P1047" s="0" t="str">
        <f aca="false">IFERROR(__xludf.dummyfunction("""COMPUTED_VALUE"""),"")</f>
        <v/>
      </c>
      <c r="R1047" s="0" t="str">
        <f aca="false">IFERROR(__xludf.dummyfunction("""COMPUTED_VALUE"""),"")</f>
        <v/>
      </c>
      <c r="T1047" s="6" t="e">
        <f aca="false">SUM(R1047-P1047)</f>
        <v>#VALUE!</v>
      </c>
      <c r="V1047" s="6" t="e">
        <f aca="false">SUM(N1047-T1047)</f>
        <v>#VALUE!</v>
      </c>
      <c r="X1047" s="7"/>
    </row>
    <row r="1048" customFormat="false" ht="13.8" hidden="false" customHeight="false" outlineLevel="0" collapsed="false">
      <c r="B1048" s="0" t="str">
        <f aca="false">IFERROR(__xludf.dummyfunction("""COMPUTED_VALUE"""),"")</f>
        <v/>
      </c>
      <c r="D1048" s="0" t="str">
        <f aca="false">IFERROR(__xludf.dummyfunction("""COMPUTED_VALUE"""),"")</f>
        <v/>
      </c>
      <c r="F1048" s="0" t="str">
        <f aca="false">IFERROR(__xludf.dummyfunction("""COMPUTED_VALUE"""),"")</f>
        <v/>
      </c>
      <c r="H1048" s="0" t="str">
        <f aca="false">IFERROR(__xludf.dummyfunction("""COMPUTED_VALUE"""),"")</f>
        <v/>
      </c>
      <c r="J1048" s="0" t="str">
        <f aca="false">IFERROR(__xludf.dummyfunction("""COMPUTED_VALUE"""),"")</f>
        <v/>
      </c>
      <c r="L1048" s="0" t="str">
        <f aca="false">IFERROR(__xludf.dummyfunction("""COMPUTED_VALUE"""),"")</f>
        <v/>
      </c>
      <c r="N1048" s="6" t="e">
        <f aca="false">SUM(L1048-J1048)</f>
        <v>#VALUE!</v>
      </c>
      <c r="P1048" s="0" t="str">
        <f aca="false">IFERROR(__xludf.dummyfunction("""COMPUTED_VALUE"""),"")</f>
        <v/>
      </c>
      <c r="R1048" s="0" t="str">
        <f aca="false">IFERROR(__xludf.dummyfunction("""COMPUTED_VALUE"""),"")</f>
        <v/>
      </c>
      <c r="T1048" s="6" t="e">
        <f aca="false">SUM(R1048-P1048)</f>
        <v>#VALUE!</v>
      </c>
      <c r="V1048" s="6" t="e">
        <f aca="false">SUM(N1048-T1048)</f>
        <v>#VALUE!</v>
      </c>
      <c r="X1048" s="7"/>
    </row>
    <row r="1049" customFormat="false" ht="13.8" hidden="false" customHeight="false" outlineLevel="0" collapsed="false">
      <c r="B1049" s="0" t="str">
        <f aca="false">IFERROR(__xludf.dummyfunction("""COMPUTED_VALUE"""),"")</f>
        <v/>
      </c>
      <c r="D1049" s="0" t="str">
        <f aca="false">IFERROR(__xludf.dummyfunction("""COMPUTED_VALUE"""),"")</f>
        <v/>
      </c>
      <c r="F1049" s="0" t="str">
        <f aca="false">IFERROR(__xludf.dummyfunction("""COMPUTED_VALUE"""),"")</f>
        <v/>
      </c>
      <c r="H1049" s="0" t="str">
        <f aca="false">IFERROR(__xludf.dummyfunction("""COMPUTED_VALUE"""),"")</f>
        <v/>
      </c>
      <c r="J1049" s="0" t="str">
        <f aca="false">IFERROR(__xludf.dummyfunction("""COMPUTED_VALUE"""),"")</f>
        <v/>
      </c>
      <c r="L1049" s="0" t="str">
        <f aca="false">IFERROR(__xludf.dummyfunction("""COMPUTED_VALUE"""),"")</f>
        <v/>
      </c>
      <c r="N1049" s="6" t="e">
        <f aca="false">SUM(L1049-J1049)</f>
        <v>#VALUE!</v>
      </c>
      <c r="P1049" s="0" t="str">
        <f aca="false">IFERROR(__xludf.dummyfunction("""COMPUTED_VALUE"""),"")</f>
        <v/>
      </c>
      <c r="R1049" s="0" t="str">
        <f aca="false">IFERROR(__xludf.dummyfunction("""COMPUTED_VALUE"""),"")</f>
        <v/>
      </c>
      <c r="T1049" s="6" t="e">
        <f aca="false">SUM(R1049-P1049)</f>
        <v>#VALUE!</v>
      </c>
      <c r="V1049" s="6" t="e">
        <f aca="false">SUM(N1049-T1049)</f>
        <v>#VALUE!</v>
      </c>
      <c r="X1049" s="7"/>
    </row>
    <row r="1050" customFormat="false" ht="13.8" hidden="false" customHeight="false" outlineLevel="0" collapsed="false">
      <c r="B1050" s="0" t="str">
        <f aca="false">IFERROR(__xludf.dummyfunction("""COMPUTED_VALUE"""),"")</f>
        <v/>
      </c>
      <c r="D1050" s="0" t="str">
        <f aca="false">IFERROR(__xludf.dummyfunction("""COMPUTED_VALUE"""),"")</f>
        <v/>
      </c>
      <c r="F1050" s="0" t="str">
        <f aca="false">IFERROR(__xludf.dummyfunction("""COMPUTED_VALUE"""),"")</f>
        <v/>
      </c>
      <c r="H1050" s="0" t="str">
        <f aca="false">IFERROR(__xludf.dummyfunction("""COMPUTED_VALUE"""),"")</f>
        <v/>
      </c>
      <c r="J1050" s="0" t="str">
        <f aca="false">IFERROR(__xludf.dummyfunction("""COMPUTED_VALUE"""),"")</f>
        <v/>
      </c>
      <c r="L1050" s="0" t="str">
        <f aca="false">IFERROR(__xludf.dummyfunction("""COMPUTED_VALUE"""),"")</f>
        <v/>
      </c>
      <c r="N1050" s="6" t="e">
        <f aca="false">SUM(L1050-J1050)</f>
        <v>#VALUE!</v>
      </c>
      <c r="P1050" s="0" t="str">
        <f aca="false">IFERROR(__xludf.dummyfunction("""COMPUTED_VALUE"""),"")</f>
        <v/>
      </c>
      <c r="R1050" s="0" t="str">
        <f aca="false">IFERROR(__xludf.dummyfunction("""COMPUTED_VALUE"""),"")</f>
        <v/>
      </c>
      <c r="T1050" s="6" t="e">
        <f aca="false">SUM(R1050-P1050)</f>
        <v>#VALUE!</v>
      </c>
      <c r="V1050" s="6" t="e">
        <f aca="false">SUM(N1050-T1050)</f>
        <v>#VALUE!</v>
      </c>
      <c r="X1050" s="7"/>
    </row>
    <row r="1051" customFormat="false" ht="13.8" hidden="false" customHeight="false" outlineLevel="0" collapsed="false">
      <c r="B1051" s="0" t="str">
        <f aca="false">IFERROR(__xludf.dummyfunction("""COMPUTED_VALUE"""),"")</f>
        <v/>
      </c>
      <c r="D1051" s="0" t="str">
        <f aca="false">IFERROR(__xludf.dummyfunction("""COMPUTED_VALUE"""),"")</f>
        <v/>
      </c>
      <c r="F1051" s="0" t="str">
        <f aca="false">IFERROR(__xludf.dummyfunction("""COMPUTED_VALUE"""),"")</f>
        <v/>
      </c>
      <c r="H1051" s="0" t="str">
        <f aca="false">IFERROR(__xludf.dummyfunction("""COMPUTED_VALUE"""),"")</f>
        <v/>
      </c>
      <c r="J1051" s="0" t="str">
        <f aca="false">IFERROR(__xludf.dummyfunction("""COMPUTED_VALUE"""),"")</f>
        <v/>
      </c>
      <c r="L1051" s="0" t="str">
        <f aca="false">IFERROR(__xludf.dummyfunction("""COMPUTED_VALUE"""),"")</f>
        <v/>
      </c>
      <c r="N1051" s="6" t="e">
        <f aca="false">SUM(L1051-J1051)</f>
        <v>#VALUE!</v>
      </c>
      <c r="P1051" s="0" t="str">
        <f aca="false">IFERROR(__xludf.dummyfunction("""COMPUTED_VALUE"""),"")</f>
        <v/>
      </c>
      <c r="R1051" s="0" t="str">
        <f aca="false">IFERROR(__xludf.dummyfunction("""COMPUTED_VALUE"""),"")</f>
        <v/>
      </c>
      <c r="T1051" s="6" t="e">
        <f aca="false">SUM(R1051-P1051)</f>
        <v>#VALUE!</v>
      </c>
      <c r="V1051" s="6" t="e">
        <f aca="false">SUM(N1051-T1051)</f>
        <v>#VALUE!</v>
      </c>
      <c r="X1051" s="7"/>
    </row>
    <row r="1052" customFormat="false" ht="13.8" hidden="false" customHeight="false" outlineLevel="0" collapsed="false">
      <c r="B1052" s="0" t="str">
        <f aca="false">IFERROR(__xludf.dummyfunction("""COMPUTED_VALUE"""),"")</f>
        <v/>
      </c>
      <c r="D1052" s="0" t="str">
        <f aca="false">IFERROR(__xludf.dummyfunction("""COMPUTED_VALUE"""),"")</f>
        <v/>
      </c>
      <c r="F1052" s="0" t="str">
        <f aca="false">IFERROR(__xludf.dummyfunction("""COMPUTED_VALUE"""),"")</f>
        <v/>
      </c>
      <c r="H1052" s="0" t="str">
        <f aca="false">IFERROR(__xludf.dummyfunction("""COMPUTED_VALUE"""),"")</f>
        <v/>
      </c>
      <c r="J1052" s="0" t="str">
        <f aca="false">IFERROR(__xludf.dummyfunction("""COMPUTED_VALUE"""),"")</f>
        <v/>
      </c>
      <c r="L1052" s="0" t="str">
        <f aca="false">IFERROR(__xludf.dummyfunction("""COMPUTED_VALUE"""),"")</f>
        <v/>
      </c>
      <c r="N1052" s="6" t="e">
        <f aca="false">SUM(L1052-J1052)</f>
        <v>#VALUE!</v>
      </c>
      <c r="P1052" s="0" t="str">
        <f aca="false">IFERROR(__xludf.dummyfunction("""COMPUTED_VALUE"""),"")</f>
        <v/>
      </c>
      <c r="R1052" s="0" t="str">
        <f aca="false">IFERROR(__xludf.dummyfunction("""COMPUTED_VALUE"""),"")</f>
        <v/>
      </c>
      <c r="T1052" s="6" t="e">
        <f aca="false">SUM(R1052-P1052)</f>
        <v>#VALUE!</v>
      </c>
      <c r="V1052" s="6" t="e">
        <f aca="false">SUM(N1052-T1052)</f>
        <v>#VALUE!</v>
      </c>
      <c r="X1052" s="7"/>
    </row>
    <row r="1053" customFormat="false" ht="13.8" hidden="false" customHeight="false" outlineLevel="0" collapsed="false">
      <c r="B1053" s="0" t="str">
        <f aca="false">IFERROR(__xludf.dummyfunction("""COMPUTED_VALUE"""),"")</f>
        <v/>
      </c>
      <c r="D1053" s="0" t="str">
        <f aca="false">IFERROR(__xludf.dummyfunction("""COMPUTED_VALUE"""),"")</f>
        <v/>
      </c>
      <c r="F1053" s="0" t="str">
        <f aca="false">IFERROR(__xludf.dummyfunction("""COMPUTED_VALUE"""),"")</f>
        <v/>
      </c>
      <c r="H1053" s="0" t="str">
        <f aca="false">IFERROR(__xludf.dummyfunction("""COMPUTED_VALUE"""),"")</f>
        <v/>
      </c>
      <c r="J1053" s="0" t="str">
        <f aca="false">IFERROR(__xludf.dummyfunction("""COMPUTED_VALUE"""),"")</f>
        <v/>
      </c>
      <c r="L1053" s="0" t="str">
        <f aca="false">IFERROR(__xludf.dummyfunction("""COMPUTED_VALUE"""),"")</f>
        <v/>
      </c>
      <c r="N1053" s="6" t="e">
        <f aca="false">SUM(L1053-J1053)</f>
        <v>#VALUE!</v>
      </c>
      <c r="P1053" s="0" t="str">
        <f aca="false">IFERROR(__xludf.dummyfunction("""COMPUTED_VALUE"""),"")</f>
        <v/>
      </c>
      <c r="R1053" s="0" t="str">
        <f aca="false">IFERROR(__xludf.dummyfunction("""COMPUTED_VALUE"""),"")</f>
        <v/>
      </c>
      <c r="T1053" s="6" t="e">
        <f aca="false">SUM(R1053-P1053)</f>
        <v>#VALUE!</v>
      </c>
      <c r="V1053" s="6" t="e">
        <f aca="false">SUM(N1053-T1053)</f>
        <v>#VALUE!</v>
      </c>
      <c r="X1053" s="7"/>
    </row>
    <row r="1054" customFormat="false" ht="13.8" hidden="false" customHeight="false" outlineLevel="0" collapsed="false">
      <c r="B1054" s="0" t="str">
        <f aca="false">IFERROR(__xludf.dummyfunction("""COMPUTED_VALUE"""),"")</f>
        <v/>
      </c>
      <c r="D1054" s="0" t="str">
        <f aca="false">IFERROR(__xludf.dummyfunction("""COMPUTED_VALUE"""),"")</f>
        <v/>
      </c>
      <c r="F1054" s="0" t="str">
        <f aca="false">IFERROR(__xludf.dummyfunction("""COMPUTED_VALUE"""),"")</f>
        <v/>
      </c>
      <c r="H1054" s="0" t="str">
        <f aca="false">IFERROR(__xludf.dummyfunction("""COMPUTED_VALUE"""),"")</f>
        <v/>
      </c>
      <c r="J1054" s="0" t="str">
        <f aca="false">IFERROR(__xludf.dummyfunction("""COMPUTED_VALUE"""),"")</f>
        <v/>
      </c>
      <c r="L1054" s="0" t="str">
        <f aca="false">IFERROR(__xludf.dummyfunction("""COMPUTED_VALUE"""),"")</f>
        <v/>
      </c>
      <c r="N1054" s="6" t="e">
        <f aca="false">SUM(L1054-J1054)</f>
        <v>#VALUE!</v>
      </c>
      <c r="P1054" s="0" t="str">
        <f aca="false">IFERROR(__xludf.dummyfunction("""COMPUTED_VALUE"""),"")</f>
        <v/>
      </c>
      <c r="R1054" s="0" t="str">
        <f aca="false">IFERROR(__xludf.dummyfunction("""COMPUTED_VALUE"""),"")</f>
        <v/>
      </c>
      <c r="T1054" s="6" t="e">
        <f aca="false">SUM(R1054-P1054)</f>
        <v>#VALUE!</v>
      </c>
      <c r="V1054" s="6" t="e">
        <f aca="false">SUM(N1054-T1054)</f>
        <v>#VALUE!</v>
      </c>
      <c r="X1054" s="7"/>
    </row>
    <row r="1055" customFormat="false" ht="13.8" hidden="false" customHeight="false" outlineLevel="0" collapsed="false">
      <c r="B1055" s="0" t="str">
        <f aca="false">IFERROR(__xludf.dummyfunction("""COMPUTED_VALUE"""),"")</f>
        <v/>
      </c>
      <c r="D1055" s="0" t="str">
        <f aca="false">IFERROR(__xludf.dummyfunction("""COMPUTED_VALUE"""),"")</f>
        <v/>
      </c>
      <c r="F1055" s="0" t="str">
        <f aca="false">IFERROR(__xludf.dummyfunction("""COMPUTED_VALUE"""),"")</f>
        <v/>
      </c>
      <c r="H1055" s="0" t="str">
        <f aca="false">IFERROR(__xludf.dummyfunction("""COMPUTED_VALUE"""),"")</f>
        <v/>
      </c>
      <c r="J1055" s="0" t="str">
        <f aca="false">IFERROR(__xludf.dummyfunction("""COMPUTED_VALUE"""),"")</f>
        <v/>
      </c>
      <c r="L1055" s="0" t="str">
        <f aca="false">IFERROR(__xludf.dummyfunction("""COMPUTED_VALUE"""),"")</f>
        <v/>
      </c>
      <c r="N1055" s="6" t="e">
        <f aca="false">SUM(L1055-J1055)</f>
        <v>#VALUE!</v>
      </c>
      <c r="P1055" s="0" t="str">
        <f aca="false">IFERROR(__xludf.dummyfunction("""COMPUTED_VALUE"""),"")</f>
        <v/>
      </c>
      <c r="R1055" s="0" t="str">
        <f aca="false">IFERROR(__xludf.dummyfunction("""COMPUTED_VALUE"""),"")</f>
        <v/>
      </c>
      <c r="T1055" s="6" t="e">
        <f aca="false">SUM(R1055-P1055)</f>
        <v>#VALUE!</v>
      </c>
      <c r="V1055" s="6" t="e">
        <f aca="false">SUM(N1055-T1055)</f>
        <v>#VALUE!</v>
      </c>
      <c r="X1055" s="7"/>
    </row>
    <row r="1056" customFormat="false" ht="13.8" hidden="false" customHeight="false" outlineLevel="0" collapsed="false">
      <c r="B1056" s="0" t="str">
        <f aca="false">IFERROR(__xludf.dummyfunction("""COMPUTED_VALUE"""),"")</f>
        <v/>
      </c>
      <c r="D1056" s="0" t="str">
        <f aca="false">IFERROR(__xludf.dummyfunction("""COMPUTED_VALUE"""),"")</f>
        <v/>
      </c>
      <c r="F1056" s="0" t="str">
        <f aca="false">IFERROR(__xludf.dummyfunction("""COMPUTED_VALUE"""),"")</f>
        <v/>
      </c>
      <c r="H1056" s="0" t="str">
        <f aca="false">IFERROR(__xludf.dummyfunction("""COMPUTED_VALUE"""),"")</f>
        <v/>
      </c>
      <c r="J1056" s="0" t="str">
        <f aca="false">IFERROR(__xludf.dummyfunction("""COMPUTED_VALUE"""),"")</f>
        <v/>
      </c>
      <c r="L1056" s="0" t="str">
        <f aca="false">IFERROR(__xludf.dummyfunction("""COMPUTED_VALUE"""),"")</f>
        <v/>
      </c>
      <c r="N1056" s="6" t="e">
        <f aca="false">SUM(L1056-J1056)</f>
        <v>#VALUE!</v>
      </c>
      <c r="P1056" s="0" t="str">
        <f aca="false">IFERROR(__xludf.dummyfunction("""COMPUTED_VALUE"""),"")</f>
        <v/>
      </c>
      <c r="R1056" s="0" t="str">
        <f aca="false">IFERROR(__xludf.dummyfunction("""COMPUTED_VALUE"""),"")</f>
        <v/>
      </c>
      <c r="T1056" s="6" t="e">
        <f aca="false">SUM(R1056-P1056)</f>
        <v>#VALUE!</v>
      </c>
      <c r="V1056" s="6" t="e">
        <f aca="false">SUM(N1056-T1056)</f>
        <v>#VALUE!</v>
      </c>
      <c r="X1056" s="7"/>
    </row>
    <row r="1057" customFormat="false" ht="13.8" hidden="false" customHeight="false" outlineLevel="0" collapsed="false">
      <c r="B1057" s="0" t="str">
        <f aca="false">IFERROR(__xludf.dummyfunction("""COMPUTED_VALUE"""),"")</f>
        <v/>
      </c>
      <c r="D1057" s="0" t="str">
        <f aca="false">IFERROR(__xludf.dummyfunction("""COMPUTED_VALUE"""),"")</f>
        <v/>
      </c>
      <c r="F1057" s="0" t="str">
        <f aca="false">IFERROR(__xludf.dummyfunction("""COMPUTED_VALUE"""),"")</f>
        <v/>
      </c>
      <c r="H1057" s="0" t="str">
        <f aca="false">IFERROR(__xludf.dummyfunction("""COMPUTED_VALUE"""),"")</f>
        <v/>
      </c>
      <c r="J1057" s="0" t="str">
        <f aca="false">IFERROR(__xludf.dummyfunction("""COMPUTED_VALUE"""),"")</f>
        <v/>
      </c>
      <c r="L1057" s="0" t="str">
        <f aca="false">IFERROR(__xludf.dummyfunction("""COMPUTED_VALUE"""),"")</f>
        <v/>
      </c>
      <c r="N1057" s="6" t="e">
        <f aca="false">SUM(L1057-J1057)</f>
        <v>#VALUE!</v>
      </c>
      <c r="P1057" s="0" t="str">
        <f aca="false">IFERROR(__xludf.dummyfunction("""COMPUTED_VALUE"""),"")</f>
        <v/>
      </c>
      <c r="R1057" s="0" t="str">
        <f aca="false">IFERROR(__xludf.dummyfunction("""COMPUTED_VALUE"""),"")</f>
        <v/>
      </c>
      <c r="T1057" s="6" t="e">
        <f aca="false">SUM(R1057-P1057)</f>
        <v>#VALUE!</v>
      </c>
      <c r="V1057" s="6" t="e">
        <f aca="false">SUM(N1057-T1057)</f>
        <v>#VALUE!</v>
      </c>
      <c r="X1057" s="7"/>
    </row>
    <row r="1058" customFormat="false" ht="13.8" hidden="false" customHeight="false" outlineLevel="0" collapsed="false">
      <c r="B1058" s="0" t="str">
        <f aca="false">IFERROR(__xludf.dummyfunction("""COMPUTED_VALUE"""),"")</f>
        <v/>
      </c>
      <c r="D1058" s="0" t="str">
        <f aca="false">IFERROR(__xludf.dummyfunction("""COMPUTED_VALUE"""),"")</f>
        <v/>
      </c>
      <c r="F1058" s="0" t="str">
        <f aca="false">IFERROR(__xludf.dummyfunction("""COMPUTED_VALUE"""),"")</f>
        <v/>
      </c>
      <c r="H1058" s="0" t="str">
        <f aca="false">IFERROR(__xludf.dummyfunction("""COMPUTED_VALUE"""),"")</f>
        <v/>
      </c>
      <c r="J1058" s="0" t="str">
        <f aca="false">IFERROR(__xludf.dummyfunction("""COMPUTED_VALUE"""),"")</f>
        <v/>
      </c>
      <c r="L1058" s="0" t="str">
        <f aca="false">IFERROR(__xludf.dummyfunction("""COMPUTED_VALUE"""),"")</f>
        <v/>
      </c>
      <c r="N1058" s="6" t="e">
        <f aca="false">SUM(L1058-J1058)</f>
        <v>#VALUE!</v>
      </c>
      <c r="P1058" s="0" t="str">
        <f aca="false">IFERROR(__xludf.dummyfunction("""COMPUTED_VALUE"""),"")</f>
        <v/>
      </c>
      <c r="R1058" s="0" t="str">
        <f aca="false">IFERROR(__xludf.dummyfunction("""COMPUTED_VALUE"""),"")</f>
        <v/>
      </c>
      <c r="T1058" s="6" t="e">
        <f aca="false">SUM(R1058-P1058)</f>
        <v>#VALUE!</v>
      </c>
      <c r="V1058" s="6" t="e">
        <f aca="false">SUM(N1058-T1058)</f>
        <v>#VALUE!</v>
      </c>
      <c r="X1058" s="7"/>
    </row>
    <row r="1059" customFormat="false" ht="13.8" hidden="false" customHeight="false" outlineLevel="0" collapsed="false">
      <c r="B1059" s="0" t="str">
        <f aca="false">IFERROR(__xludf.dummyfunction("""COMPUTED_VALUE"""),"")</f>
        <v/>
      </c>
      <c r="D1059" s="0" t="str">
        <f aca="false">IFERROR(__xludf.dummyfunction("""COMPUTED_VALUE"""),"")</f>
        <v/>
      </c>
      <c r="F1059" s="0" t="str">
        <f aca="false">IFERROR(__xludf.dummyfunction("""COMPUTED_VALUE"""),"")</f>
        <v/>
      </c>
      <c r="H1059" s="0" t="str">
        <f aca="false">IFERROR(__xludf.dummyfunction("""COMPUTED_VALUE"""),"")</f>
        <v/>
      </c>
      <c r="J1059" s="0" t="str">
        <f aca="false">IFERROR(__xludf.dummyfunction("""COMPUTED_VALUE"""),"")</f>
        <v/>
      </c>
      <c r="L1059" s="0" t="str">
        <f aca="false">IFERROR(__xludf.dummyfunction("""COMPUTED_VALUE"""),"")</f>
        <v/>
      </c>
      <c r="N1059" s="6" t="e">
        <f aca="false">SUM(L1059-J1059)</f>
        <v>#VALUE!</v>
      </c>
      <c r="P1059" s="0" t="str">
        <f aca="false">IFERROR(__xludf.dummyfunction("""COMPUTED_VALUE"""),"")</f>
        <v/>
      </c>
      <c r="R1059" s="0" t="str">
        <f aca="false">IFERROR(__xludf.dummyfunction("""COMPUTED_VALUE"""),"")</f>
        <v/>
      </c>
      <c r="T1059" s="6" t="e">
        <f aca="false">SUM(R1059-P1059)</f>
        <v>#VALUE!</v>
      </c>
      <c r="V1059" s="6" t="e">
        <f aca="false">SUM(N1059-T1059)</f>
        <v>#VALUE!</v>
      </c>
      <c r="X1059" s="7"/>
    </row>
    <row r="1060" customFormat="false" ht="13.8" hidden="false" customHeight="false" outlineLevel="0" collapsed="false">
      <c r="B1060" s="0" t="str">
        <f aca="false">IFERROR(__xludf.dummyfunction("""COMPUTED_VALUE"""),"")</f>
        <v/>
      </c>
      <c r="D1060" s="0" t="str">
        <f aca="false">IFERROR(__xludf.dummyfunction("""COMPUTED_VALUE"""),"")</f>
        <v/>
      </c>
      <c r="F1060" s="0" t="str">
        <f aca="false">IFERROR(__xludf.dummyfunction("""COMPUTED_VALUE"""),"")</f>
        <v/>
      </c>
      <c r="H1060" s="0" t="str">
        <f aca="false">IFERROR(__xludf.dummyfunction("""COMPUTED_VALUE"""),"")</f>
        <v/>
      </c>
      <c r="J1060" s="0" t="str">
        <f aca="false">IFERROR(__xludf.dummyfunction("""COMPUTED_VALUE"""),"")</f>
        <v/>
      </c>
      <c r="L1060" s="0" t="str">
        <f aca="false">IFERROR(__xludf.dummyfunction("""COMPUTED_VALUE"""),"")</f>
        <v/>
      </c>
      <c r="N1060" s="6" t="e">
        <f aca="false">SUM(L1060-J1060)</f>
        <v>#VALUE!</v>
      </c>
      <c r="P1060" s="0" t="str">
        <f aca="false">IFERROR(__xludf.dummyfunction("""COMPUTED_VALUE"""),"")</f>
        <v/>
      </c>
      <c r="R1060" s="0" t="str">
        <f aca="false">IFERROR(__xludf.dummyfunction("""COMPUTED_VALUE"""),"")</f>
        <v/>
      </c>
      <c r="T1060" s="6" t="e">
        <f aca="false">SUM(R1060-P1060)</f>
        <v>#VALUE!</v>
      </c>
      <c r="V1060" s="6" t="e">
        <f aca="false">SUM(N1060-T1060)</f>
        <v>#VALUE!</v>
      </c>
      <c r="X1060" s="7"/>
    </row>
    <row r="1061" customFormat="false" ht="13.8" hidden="false" customHeight="false" outlineLevel="0" collapsed="false">
      <c r="B1061" s="0" t="str">
        <f aca="false">IFERROR(__xludf.dummyfunction("""COMPUTED_VALUE"""),"")</f>
        <v/>
      </c>
      <c r="D1061" s="0" t="str">
        <f aca="false">IFERROR(__xludf.dummyfunction("""COMPUTED_VALUE"""),"")</f>
        <v/>
      </c>
      <c r="F1061" s="0" t="str">
        <f aca="false">IFERROR(__xludf.dummyfunction("""COMPUTED_VALUE"""),"")</f>
        <v/>
      </c>
      <c r="H1061" s="0" t="str">
        <f aca="false">IFERROR(__xludf.dummyfunction("""COMPUTED_VALUE"""),"")</f>
        <v/>
      </c>
      <c r="J1061" s="0" t="str">
        <f aca="false">IFERROR(__xludf.dummyfunction("""COMPUTED_VALUE"""),"")</f>
        <v/>
      </c>
      <c r="L1061" s="0" t="str">
        <f aca="false">IFERROR(__xludf.dummyfunction("""COMPUTED_VALUE"""),"")</f>
        <v/>
      </c>
      <c r="N1061" s="6" t="e">
        <f aca="false">SUM(L1061-J1061)</f>
        <v>#VALUE!</v>
      </c>
      <c r="P1061" s="0" t="str">
        <f aca="false">IFERROR(__xludf.dummyfunction("""COMPUTED_VALUE"""),"")</f>
        <v/>
      </c>
      <c r="R1061" s="0" t="str">
        <f aca="false">IFERROR(__xludf.dummyfunction("""COMPUTED_VALUE"""),"")</f>
        <v/>
      </c>
      <c r="T1061" s="6" t="e">
        <f aca="false">SUM(R1061-P1061)</f>
        <v>#VALUE!</v>
      </c>
      <c r="V1061" s="6" t="e">
        <f aca="false">SUM(N1061-T1061)</f>
        <v>#VALUE!</v>
      </c>
      <c r="X1061" s="7"/>
    </row>
    <row r="1062" customFormat="false" ht="13.8" hidden="false" customHeight="false" outlineLevel="0" collapsed="false">
      <c r="B1062" s="0" t="str">
        <f aca="false">IFERROR(__xludf.dummyfunction("""COMPUTED_VALUE"""),"")</f>
        <v/>
      </c>
      <c r="D1062" s="0" t="str">
        <f aca="false">IFERROR(__xludf.dummyfunction("""COMPUTED_VALUE"""),"")</f>
        <v/>
      </c>
      <c r="F1062" s="0" t="str">
        <f aca="false">IFERROR(__xludf.dummyfunction("""COMPUTED_VALUE"""),"")</f>
        <v/>
      </c>
      <c r="H1062" s="0" t="str">
        <f aca="false">IFERROR(__xludf.dummyfunction("""COMPUTED_VALUE"""),"")</f>
        <v/>
      </c>
      <c r="J1062" s="0" t="str">
        <f aca="false">IFERROR(__xludf.dummyfunction("""COMPUTED_VALUE"""),"")</f>
        <v/>
      </c>
      <c r="L1062" s="0" t="str">
        <f aca="false">IFERROR(__xludf.dummyfunction("""COMPUTED_VALUE"""),"")</f>
        <v/>
      </c>
      <c r="N1062" s="6" t="e">
        <f aca="false">SUM(L1062-J1062)</f>
        <v>#VALUE!</v>
      </c>
      <c r="P1062" s="0" t="str">
        <f aca="false">IFERROR(__xludf.dummyfunction("""COMPUTED_VALUE"""),"")</f>
        <v/>
      </c>
      <c r="R1062" s="0" t="str">
        <f aca="false">IFERROR(__xludf.dummyfunction("""COMPUTED_VALUE"""),"")</f>
        <v/>
      </c>
      <c r="T1062" s="6" t="e">
        <f aca="false">SUM(R1062-P1062)</f>
        <v>#VALUE!</v>
      </c>
      <c r="V1062" s="6" t="e">
        <f aca="false">SUM(N1062-T1062)</f>
        <v>#VALUE!</v>
      </c>
      <c r="X1062" s="7"/>
    </row>
    <row r="1063" customFormat="false" ht="13.8" hidden="false" customHeight="false" outlineLevel="0" collapsed="false">
      <c r="B1063" s="0" t="str">
        <f aca="false">IFERROR(__xludf.dummyfunction("""COMPUTED_VALUE"""),"")</f>
        <v/>
      </c>
      <c r="D1063" s="0" t="str">
        <f aca="false">IFERROR(__xludf.dummyfunction("""COMPUTED_VALUE"""),"")</f>
        <v/>
      </c>
      <c r="F1063" s="0" t="str">
        <f aca="false">IFERROR(__xludf.dummyfunction("""COMPUTED_VALUE"""),"")</f>
        <v/>
      </c>
      <c r="H1063" s="0" t="str">
        <f aca="false">IFERROR(__xludf.dummyfunction("""COMPUTED_VALUE"""),"")</f>
        <v/>
      </c>
      <c r="J1063" s="0" t="str">
        <f aca="false">IFERROR(__xludf.dummyfunction("""COMPUTED_VALUE"""),"")</f>
        <v/>
      </c>
      <c r="L1063" s="0" t="str">
        <f aca="false">IFERROR(__xludf.dummyfunction("""COMPUTED_VALUE"""),"")</f>
        <v/>
      </c>
      <c r="N1063" s="6" t="e">
        <f aca="false">SUM(L1063-J1063)</f>
        <v>#VALUE!</v>
      </c>
      <c r="P1063" s="0" t="str">
        <f aca="false">IFERROR(__xludf.dummyfunction("""COMPUTED_VALUE"""),"")</f>
        <v/>
      </c>
      <c r="R1063" s="0" t="str">
        <f aca="false">IFERROR(__xludf.dummyfunction("""COMPUTED_VALUE"""),"")</f>
        <v/>
      </c>
      <c r="T1063" s="6" t="e">
        <f aca="false">SUM(R1063-P1063)</f>
        <v>#VALUE!</v>
      </c>
      <c r="V1063" s="6" t="e">
        <f aca="false">SUM(N1063-T1063)</f>
        <v>#VALUE!</v>
      </c>
      <c r="X1063" s="7"/>
    </row>
    <row r="1064" customFormat="false" ht="13.8" hidden="false" customHeight="false" outlineLevel="0" collapsed="false">
      <c r="B1064" s="0" t="str">
        <f aca="false">IFERROR(__xludf.dummyfunction("""COMPUTED_VALUE"""),"")</f>
        <v/>
      </c>
      <c r="D1064" s="0" t="str">
        <f aca="false">IFERROR(__xludf.dummyfunction("""COMPUTED_VALUE"""),"")</f>
        <v/>
      </c>
      <c r="F1064" s="0" t="str">
        <f aca="false">IFERROR(__xludf.dummyfunction("""COMPUTED_VALUE"""),"")</f>
        <v/>
      </c>
      <c r="H1064" s="0" t="str">
        <f aca="false">IFERROR(__xludf.dummyfunction("""COMPUTED_VALUE"""),"")</f>
        <v/>
      </c>
      <c r="J1064" s="0" t="str">
        <f aca="false">IFERROR(__xludf.dummyfunction("""COMPUTED_VALUE"""),"")</f>
        <v/>
      </c>
      <c r="L1064" s="0" t="str">
        <f aca="false">IFERROR(__xludf.dummyfunction("""COMPUTED_VALUE"""),"")</f>
        <v/>
      </c>
      <c r="N1064" s="6" t="e">
        <f aca="false">SUM(L1064-J1064)</f>
        <v>#VALUE!</v>
      </c>
      <c r="P1064" s="0" t="str">
        <f aca="false">IFERROR(__xludf.dummyfunction("""COMPUTED_VALUE"""),"")</f>
        <v/>
      </c>
      <c r="R1064" s="0" t="str">
        <f aca="false">IFERROR(__xludf.dummyfunction("""COMPUTED_VALUE"""),"")</f>
        <v/>
      </c>
      <c r="T1064" s="6" t="e">
        <f aca="false">SUM(R1064-P1064)</f>
        <v>#VALUE!</v>
      </c>
      <c r="V1064" s="6" t="e">
        <f aca="false">SUM(N1064-T1064)</f>
        <v>#VALUE!</v>
      </c>
      <c r="X1064" s="7"/>
    </row>
    <row r="1065" customFormat="false" ht="13.8" hidden="false" customHeight="false" outlineLevel="0" collapsed="false">
      <c r="B1065" s="0" t="str">
        <f aca="false">IFERROR(__xludf.dummyfunction("""COMPUTED_VALUE"""),"")</f>
        <v/>
      </c>
      <c r="D1065" s="0" t="str">
        <f aca="false">IFERROR(__xludf.dummyfunction("""COMPUTED_VALUE"""),"")</f>
        <v/>
      </c>
      <c r="F1065" s="0" t="str">
        <f aca="false">IFERROR(__xludf.dummyfunction("""COMPUTED_VALUE"""),"")</f>
        <v/>
      </c>
      <c r="H1065" s="0" t="str">
        <f aca="false">IFERROR(__xludf.dummyfunction("""COMPUTED_VALUE"""),"")</f>
        <v/>
      </c>
      <c r="J1065" s="0" t="str">
        <f aca="false">IFERROR(__xludf.dummyfunction("""COMPUTED_VALUE"""),"")</f>
        <v/>
      </c>
      <c r="L1065" s="0" t="str">
        <f aca="false">IFERROR(__xludf.dummyfunction("""COMPUTED_VALUE"""),"")</f>
        <v/>
      </c>
      <c r="N1065" s="6" t="e">
        <f aca="false">SUM(L1065-J1065)</f>
        <v>#VALUE!</v>
      </c>
      <c r="P1065" s="0" t="str">
        <f aca="false">IFERROR(__xludf.dummyfunction("""COMPUTED_VALUE"""),"")</f>
        <v/>
      </c>
      <c r="R1065" s="0" t="str">
        <f aca="false">IFERROR(__xludf.dummyfunction("""COMPUTED_VALUE"""),"")</f>
        <v/>
      </c>
      <c r="T1065" s="6" t="e">
        <f aca="false">SUM(R1065-P1065)</f>
        <v>#VALUE!</v>
      </c>
      <c r="V1065" s="6" t="e">
        <f aca="false">SUM(N1065-T1065)</f>
        <v>#VALUE!</v>
      </c>
      <c r="X1065" s="7"/>
    </row>
    <row r="1066" customFormat="false" ht="13.8" hidden="false" customHeight="false" outlineLevel="0" collapsed="false">
      <c r="B1066" s="0" t="str">
        <f aca="false">IFERROR(__xludf.dummyfunction("""COMPUTED_VALUE"""),"")</f>
        <v/>
      </c>
      <c r="D1066" s="0" t="str">
        <f aca="false">IFERROR(__xludf.dummyfunction("""COMPUTED_VALUE"""),"")</f>
        <v/>
      </c>
      <c r="F1066" s="0" t="str">
        <f aca="false">IFERROR(__xludf.dummyfunction("""COMPUTED_VALUE"""),"")</f>
        <v/>
      </c>
      <c r="H1066" s="0" t="str">
        <f aca="false">IFERROR(__xludf.dummyfunction("""COMPUTED_VALUE"""),"")</f>
        <v/>
      </c>
      <c r="J1066" s="0" t="str">
        <f aca="false">IFERROR(__xludf.dummyfunction("""COMPUTED_VALUE"""),"")</f>
        <v/>
      </c>
      <c r="L1066" s="0" t="str">
        <f aca="false">IFERROR(__xludf.dummyfunction("""COMPUTED_VALUE"""),"")</f>
        <v/>
      </c>
      <c r="N1066" s="6" t="e">
        <f aca="false">SUM(L1066-J1066)</f>
        <v>#VALUE!</v>
      </c>
      <c r="P1066" s="0" t="str">
        <f aca="false">IFERROR(__xludf.dummyfunction("""COMPUTED_VALUE"""),"")</f>
        <v/>
      </c>
      <c r="R1066" s="0" t="str">
        <f aca="false">IFERROR(__xludf.dummyfunction("""COMPUTED_VALUE"""),"")</f>
        <v/>
      </c>
      <c r="T1066" s="6" t="e">
        <f aca="false">SUM(R1066-P1066)</f>
        <v>#VALUE!</v>
      </c>
      <c r="V1066" s="6" t="e">
        <f aca="false">SUM(N1066-T1066)</f>
        <v>#VALUE!</v>
      </c>
      <c r="X1066" s="7"/>
    </row>
    <row r="1067" customFormat="false" ht="13.8" hidden="false" customHeight="false" outlineLevel="0" collapsed="false">
      <c r="B1067" s="0" t="str">
        <f aca="false">IFERROR(__xludf.dummyfunction("""COMPUTED_VALUE"""),"")</f>
        <v/>
      </c>
      <c r="D1067" s="0" t="str">
        <f aca="false">IFERROR(__xludf.dummyfunction("""COMPUTED_VALUE"""),"")</f>
        <v/>
      </c>
      <c r="F1067" s="0" t="str">
        <f aca="false">IFERROR(__xludf.dummyfunction("""COMPUTED_VALUE"""),"")</f>
        <v/>
      </c>
      <c r="H1067" s="0" t="str">
        <f aca="false">IFERROR(__xludf.dummyfunction("""COMPUTED_VALUE"""),"")</f>
        <v/>
      </c>
      <c r="J1067" s="0" t="str">
        <f aca="false">IFERROR(__xludf.dummyfunction("""COMPUTED_VALUE"""),"")</f>
        <v/>
      </c>
      <c r="L1067" s="0" t="str">
        <f aca="false">IFERROR(__xludf.dummyfunction("""COMPUTED_VALUE"""),"")</f>
        <v/>
      </c>
      <c r="N1067" s="6" t="e">
        <f aca="false">SUM(L1067-J1067)</f>
        <v>#VALUE!</v>
      </c>
      <c r="P1067" s="0" t="str">
        <f aca="false">IFERROR(__xludf.dummyfunction("""COMPUTED_VALUE"""),"")</f>
        <v/>
      </c>
      <c r="R1067" s="0" t="str">
        <f aca="false">IFERROR(__xludf.dummyfunction("""COMPUTED_VALUE"""),"")</f>
        <v/>
      </c>
      <c r="T1067" s="6" t="e">
        <f aca="false">SUM(R1067-P1067)</f>
        <v>#VALUE!</v>
      </c>
      <c r="V1067" s="6" t="e">
        <f aca="false">SUM(N1067-T1067)</f>
        <v>#VALUE!</v>
      </c>
      <c r="X1067" s="7"/>
    </row>
    <row r="1068" customFormat="false" ht="13.8" hidden="false" customHeight="false" outlineLevel="0" collapsed="false">
      <c r="B1068" s="0" t="str">
        <f aca="false">IFERROR(__xludf.dummyfunction("""COMPUTED_VALUE"""),"")</f>
        <v/>
      </c>
      <c r="D1068" s="0" t="str">
        <f aca="false">IFERROR(__xludf.dummyfunction("""COMPUTED_VALUE"""),"")</f>
        <v/>
      </c>
      <c r="F1068" s="0" t="str">
        <f aca="false">IFERROR(__xludf.dummyfunction("""COMPUTED_VALUE"""),"")</f>
        <v/>
      </c>
      <c r="H1068" s="0" t="str">
        <f aca="false">IFERROR(__xludf.dummyfunction("""COMPUTED_VALUE"""),"")</f>
        <v/>
      </c>
      <c r="J1068" s="0" t="str">
        <f aca="false">IFERROR(__xludf.dummyfunction("""COMPUTED_VALUE"""),"")</f>
        <v/>
      </c>
      <c r="L1068" s="0" t="str">
        <f aca="false">IFERROR(__xludf.dummyfunction("""COMPUTED_VALUE"""),"")</f>
        <v/>
      </c>
      <c r="N1068" s="6" t="e">
        <f aca="false">SUM(L1068-J1068)</f>
        <v>#VALUE!</v>
      </c>
      <c r="P1068" s="0" t="str">
        <f aca="false">IFERROR(__xludf.dummyfunction("""COMPUTED_VALUE"""),"")</f>
        <v/>
      </c>
      <c r="R1068" s="0" t="str">
        <f aca="false">IFERROR(__xludf.dummyfunction("""COMPUTED_VALUE"""),"")</f>
        <v/>
      </c>
      <c r="T1068" s="6" t="e">
        <f aca="false">SUM(R1068-P1068)</f>
        <v>#VALUE!</v>
      </c>
      <c r="V1068" s="6" t="e">
        <f aca="false">SUM(N1068-T1068)</f>
        <v>#VALUE!</v>
      </c>
      <c r="X1068" s="7"/>
    </row>
    <row r="1069" customFormat="false" ht="13.8" hidden="false" customHeight="false" outlineLevel="0" collapsed="false">
      <c r="B1069" s="0" t="str">
        <f aca="false">IFERROR(__xludf.dummyfunction("""COMPUTED_VALUE"""),"")</f>
        <v/>
      </c>
      <c r="D1069" s="0" t="str">
        <f aca="false">IFERROR(__xludf.dummyfunction("""COMPUTED_VALUE"""),"")</f>
        <v/>
      </c>
      <c r="F1069" s="0" t="str">
        <f aca="false">IFERROR(__xludf.dummyfunction("""COMPUTED_VALUE"""),"")</f>
        <v/>
      </c>
      <c r="H1069" s="0" t="str">
        <f aca="false">IFERROR(__xludf.dummyfunction("""COMPUTED_VALUE"""),"")</f>
        <v/>
      </c>
      <c r="J1069" s="0" t="str">
        <f aca="false">IFERROR(__xludf.dummyfunction("""COMPUTED_VALUE"""),"")</f>
        <v/>
      </c>
      <c r="L1069" s="0" t="str">
        <f aca="false">IFERROR(__xludf.dummyfunction("""COMPUTED_VALUE"""),"")</f>
        <v/>
      </c>
      <c r="N1069" s="6" t="e">
        <f aca="false">SUM(L1069-J1069)</f>
        <v>#VALUE!</v>
      </c>
      <c r="P1069" s="0" t="str">
        <f aca="false">IFERROR(__xludf.dummyfunction("""COMPUTED_VALUE"""),"")</f>
        <v/>
      </c>
      <c r="R1069" s="0" t="str">
        <f aca="false">IFERROR(__xludf.dummyfunction("""COMPUTED_VALUE"""),"")</f>
        <v/>
      </c>
      <c r="T1069" s="6" t="e">
        <f aca="false">SUM(R1069-P1069)</f>
        <v>#VALUE!</v>
      </c>
      <c r="V1069" s="6" t="e">
        <f aca="false">SUM(N1069-T1069)</f>
        <v>#VALUE!</v>
      </c>
      <c r="X1069" s="7"/>
    </row>
    <row r="1070" customFormat="false" ht="13.8" hidden="false" customHeight="false" outlineLevel="0" collapsed="false">
      <c r="B1070" s="0" t="str">
        <f aca="false">IFERROR(__xludf.dummyfunction("""COMPUTED_VALUE"""),"")</f>
        <v/>
      </c>
      <c r="D1070" s="0" t="str">
        <f aca="false">IFERROR(__xludf.dummyfunction("""COMPUTED_VALUE"""),"")</f>
        <v/>
      </c>
      <c r="F1070" s="0" t="str">
        <f aca="false">IFERROR(__xludf.dummyfunction("""COMPUTED_VALUE"""),"")</f>
        <v/>
      </c>
      <c r="H1070" s="0" t="str">
        <f aca="false">IFERROR(__xludf.dummyfunction("""COMPUTED_VALUE"""),"")</f>
        <v/>
      </c>
      <c r="J1070" s="0" t="str">
        <f aca="false">IFERROR(__xludf.dummyfunction("""COMPUTED_VALUE"""),"")</f>
        <v/>
      </c>
      <c r="L1070" s="0" t="str">
        <f aca="false">IFERROR(__xludf.dummyfunction("""COMPUTED_VALUE"""),"")</f>
        <v/>
      </c>
      <c r="N1070" s="6" t="e">
        <f aca="false">SUM(L1070-J1070)</f>
        <v>#VALUE!</v>
      </c>
      <c r="P1070" s="0" t="str">
        <f aca="false">IFERROR(__xludf.dummyfunction("""COMPUTED_VALUE"""),"")</f>
        <v/>
      </c>
      <c r="R1070" s="0" t="str">
        <f aca="false">IFERROR(__xludf.dummyfunction("""COMPUTED_VALUE"""),"")</f>
        <v/>
      </c>
      <c r="T1070" s="6" t="e">
        <f aca="false">SUM(R1070-P1070)</f>
        <v>#VALUE!</v>
      </c>
      <c r="V1070" s="6" t="e">
        <f aca="false">SUM(N1070-T1070)</f>
        <v>#VALUE!</v>
      </c>
      <c r="X1070" s="7"/>
    </row>
    <row r="1071" customFormat="false" ht="13.8" hidden="false" customHeight="false" outlineLevel="0" collapsed="false">
      <c r="B1071" s="0" t="str">
        <f aca="false">IFERROR(__xludf.dummyfunction("""COMPUTED_VALUE"""),"")</f>
        <v/>
      </c>
      <c r="D1071" s="0" t="str">
        <f aca="false">IFERROR(__xludf.dummyfunction("""COMPUTED_VALUE"""),"")</f>
        <v/>
      </c>
      <c r="F1071" s="0" t="str">
        <f aca="false">IFERROR(__xludf.dummyfunction("""COMPUTED_VALUE"""),"")</f>
        <v/>
      </c>
      <c r="H1071" s="0" t="str">
        <f aca="false">IFERROR(__xludf.dummyfunction("""COMPUTED_VALUE"""),"")</f>
        <v/>
      </c>
      <c r="J1071" s="0" t="str">
        <f aca="false">IFERROR(__xludf.dummyfunction("""COMPUTED_VALUE"""),"")</f>
        <v/>
      </c>
      <c r="L1071" s="0" t="str">
        <f aca="false">IFERROR(__xludf.dummyfunction("""COMPUTED_VALUE"""),"")</f>
        <v/>
      </c>
      <c r="N1071" s="6" t="e">
        <f aca="false">SUM(L1071-J1071)</f>
        <v>#VALUE!</v>
      </c>
      <c r="P1071" s="0" t="str">
        <f aca="false">IFERROR(__xludf.dummyfunction("""COMPUTED_VALUE"""),"")</f>
        <v/>
      </c>
      <c r="R1071" s="0" t="str">
        <f aca="false">IFERROR(__xludf.dummyfunction("""COMPUTED_VALUE"""),"")</f>
        <v/>
      </c>
      <c r="T1071" s="6" t="e">
        <f aca="false">SUM(R1071-P1071)</f>
        <v>#VALUE!</v>
      </c>
      <c r="V1071" s="6" t="e">
        <f aca="false">SUM(N1071-T1071)</f>
        <v>#VALUE!</v>
      </c>
      <c r="X1071" s="7"/>
    </row>
    <row r="1072" customFormat="false" ht="13.8" hidden="false" customHeight="false" outlineLevel="0" collapsed="false">
      <c r="B1072" s="0" t="str">
        <f aca="false">IFERROR(__xludf.dummyfunction("""COMPUTED_VALUE"""),"")</f>
        <v/>
      </c>
      <c r="D1072" s="0" t="str">
        <f aca="false">IFERROR(__xludf.dummyfunction("""COMPUTED_VALUE"""),"")</f>
        <v/>
      </c>
      <c r="F1072" s="0" t="str">
        <f aca="false">IFERROR(__xludf.dummyfunction("""COMPUTED_VALUE"""),"")</f>
        <v/>
      </c>
      <c r="H1072" s="0" t="str">
        <f aca="false">IFERROR(__xludf.dummyfunction("""COMPUTED_VALUE"""),"")</f>
        <v/>
      </c>
      <c r="J1072" s="0" t="str">
        <f aca="false">IFERROR(__xludf.dummyfunction("""COMPUTED_VALUE"""),"")</f>
        <v/>
      </c>
      <c r="L1072" s="0" t="str">
        <f aca="false">IFERROR(__xludf.dummyfunction("""COMPUTED_VALUE"""),"")</f>
        <v/>
      </c>
      <c r="N1072" s="6" t="e">
        <f aca="false">SUM(L1072-J1072)</f>
        <v>#VALUE!</v>
      </c>
      <c r="P1072" s="0" t="str">
        <f aca="false">IFERROR(__xludf.dummyfunction("""COMPUTED_VALUE"""),"")</f>
        <v/>
      </c>
      <c r="R1072" s="0" t="str">
        <f aca="false">IFERROR(__xludf.dummyfunction("""COMPUTED_VALUE"""),"")</f>
        <v/>
      </c>
      <c r="T1072" s="6" t="e">
        <f aca="false">SUM(R1072-P1072)</f>
        <v>#VALUE!</v>
      </c>
      <c r="V1072" s="6" t="e">
        <f aca="false">SUM(N1072-T1072)</f>
        <v>#VALUE!</v>
      </c>
      <c r="X1072" s="7"/>
    </row>
    <row r="1073" customFormat="false" ht="13.8" hidden="false" customHeight="false" outlineLevel="0" collapsed="false">
      <c r="B1073" s="0" t="str">
        <f aca="false">IFERROR(__xludf.dummyfunction("""COMPUTED_VALUE"""),"")</f>
        <v/>
      </c>
      <c r="D1073" s="0" t="str">
        <f aca="false">IFERROR(__xludf.dummyfunction("""COMPUTED_VALUE"""),"")</f>
        <v/>
      </c>
      <c r="F1073" s="0" t="str">
        <f aca="false">IFERROR(__xludf.dummyfunction("""COMPUTED_VALUE"""),"")</f>
        <v/>
      </c>
      <c r="H1073" s="0" t="str">
        <f aca="false">IFERROR(__xludf.dummyfunction("""COMPUTED_VALUE"""),"")</f>
        <v/>
      </c>
      <c r="J1073" s="0" t="str">
        <f aca="false">IFERROR(__xludf.dummyfunction("""COMPUTED_VALUE"""),"")</f>
        <v/>
      </c>
      <c r="L1073" s="0" t="str">
        <f aca="false">IFERROR(__xludf.dummyfunction("""COMPUTED_VALUE"""),"")</f>
        <v/>
      </c>
      <c r="N1073" s="6" t="e">
        <f aca="false">SUM(L1073-J1073)</f>
        <v>#VALUE!</v>
      </c>
      <c r="P1073" s="0" t="str">
        <f aca="false">IFERROR(__xludf.dummyfunction("""COMPUTED_VALUE"""),"")</f>
        <v/>
      </c>
      <c r="R1073" s="0" t="str">
        <f aca="false">IFERROR(__xludf.dummyfunction("""COMPUTED_VALUE"""),"")</f>
        <v/>
      </c>
      <c r="T1073" s="6" t="e">
        <f aca="false">SUM(R1073-P1073)</f>
        <v>#VALUE!</v>
      </c>
      <c r="V1073" s="6" t="e">
        <f aca="false">SUM(N1073-T1073)</f>
        <v>#VALUE!</v>
      </c>
      <c r="X1073" s="7"/>
    </row>
    <row r="1074" customFormat="false" ht="13.8" hidden="false" customHeight="false" outlineLevel="0" collapsed="false">
      <c r="B1074" s="0" t="str">
        <f aca="false">IFERROR(__xludf.dummyfunction("""COMPUTED_VALUE"""),"")</f>
        <v/>
      </c>
      <c r="D1074" s="0" t="str">
        <f aca="false">IFERROR(__xludf.dummyfunction("""COMPUTED_VALUE"""),"")</f>
        <v/>
      </c>
      <c r="F1074" s="0" t="str">
        <f aca="false">IFERROR(__xludf.dummyfunction("""COMPUTED_VALUE"""),"")</f>
        <v/>
      </c>
      <c r="H1074" s="0" t="str">
        <f aca="false">IFERROR(__xludf.dummyfunction("""COMPUTED_VALUE"""),"")</f>
        <v/>
      </c>
      <c r="J1074" s="0" t="str">
        <f aca="false">IFERROR(__xludf.dummyfunction("""COMPUTED_VALUE"""),"")</f>
        <v/>
      </c>
      <c r="L1074" s="0" t="str">
        <f aca="false">IFERROR(__xludf.dummyfunction("""COMPUTED_VALUE"""),"")</f>
        <v/>
      </c>
      <c r="N1074" s="6" t="e">
        <f aca="false">SUM(L1074-J1074)</f>
        <v>#VALUE!</v>
      </c>
      <c r="P1074" s="0" t="str">
        <f aca="false">IFERROR(__xludf.dummyfunction("""COMPUTED_VALUE"""),"")</f>
        <v/>
      </c>
      <c r="R1074" s="0" t="str">
        <f aca="false">IFERROR(__xludf.dummyfunction("""COMPUTED_VALUE"""),"")</f>
        <v/>
      </c>
      <c r="T1074" s="6" t="e">
        <f aca="false">SUM(R1074-P1074)</f>
        <v>#VALUE!</v>
      </c>
      <c r="V1074" s="6" t="e">
        <f aca="false">SUM(N1074-T1074)</f>
        <v>#VALUE!</v>
      </c>
      <c r="X1074" s="7"/>
    </row>
    <row r="1075" customFormat="false" ht="13.8" hidden="false" customHeight="false" outlineLevel="0" collapsed="false">
      <c r="B1075" s="0" t="str">
        <f aca="false">IFERROR(__xludf.dummyfunction("""COMPUTED_VALUE"""),"")</f>
        <v/>
      </c>
      <c r="D1075" s="0" t="str">
        <f aca="false">IFERROR(__xludf.dummyfunction("""COMPUTED_VALUE"""),"")</f>
        <v/>
      </c>
      <c r="F1075" s="0" t="str">
        <f aca="false">IFERROR(__xludf.dummyfunction("""COMPUTED_VALUE"""),"")</f>
        <v/>
      </c>
      <c r="H1075" s="0" t="str">
        <f aca="false">IFERROR(__xludf.dummyfunction("""COMPUTED_VALUE"""),"")</f>
        <v/>
      </c>
      <c r="J1075" s="0" t="str">
        <f aca="false">IFERROR(__xludf.dummyfunction("""COMPUTED_VALUE"""),"")</f>
        <v/>
      </c>
      <c r="L1075" s="0" t="str">
        <f aca="false">IFERROR(__xludf.dummyfunction("""COMPUTED_VALUE"""),"")</f>
        <v/>
      </c>
      <c r="N1075" s="6" t="e">
        <f aca="false">SUM(L1075-J1075)</f>
        <v>#VALUE!</v>
      </c>
      <c r="P1075" s="0" t="str">
        <f aca="false">IFERROR(__xludf.dummyfunction("""COMPUTED_VALUE"""),"")</f>
        <v/>
      </c>
      <c r="R1075" s="0" t="str">
        <f aca="false">IFERROR(__xludf.dummyfunction("""COMPUTED_VALUE"""),"")</f>
        <v/>
      </c>
      <c r="T1075" s="6" t="e">
        <f aca="false">SUM(R1075-P1075)</f>
        <v>#VALUE!</v>
      </c>
      <c r="V1075" s="6" t="e">
        <f aca="false">SUM(N1075-T1075)</f>
        <v>#VALUE!</v>
      </c>
      <c r="X1075" s="7"/>
    </row>
    <row r="1076" customFormat="false" ht="13.8" hidden="false" customHeight="false" outlineLevel="0" collapsed="false">
      <c r="B1076" s="0" t="str">
        <f aca="false">IFERROR(__xludf.dummyfunction("""COMPUTED_VALUE"""),"")</f>
        <v/>
      </c>
      <c r="D1076" s="0" t="str">
        <f aca="false">IFERROR(__xludf.dummyfunction("""COMPUTED_VALUE"""),"")</f>
        <v/>
      </c>
      <c r="F1076" s="0" t="str">
        <f aca="false">IFERROR(__xludf.dummyfunction("""COMPUTED_VALUE"""),"")</f>
        <v/>
      </c>
      <c r="H1076" s="0" t="str">
        <f aca="false">IFERROR(__xludf.dummyfunction("""COMPUTED_VALUE"""),"")</f>
        <v/>
      </c>
      <c r="J1076" s="0" t="str">
        <f aca="false">IFERROR(__xludf.dummyfunction("""COMPUTED_VALUE"""),"")</f>
        <v/>
      </c>
      <c r="L1076" s="0" t="str">
        <f aca="false">IFERROR(__xludf.dummyfunction("""COMPUTED_VALUE"""),"")</f>
        <v/>
      </c>
      <c r="N1076" s="6" t="e">
        <f aca="false">SUM(L1076-J1076)</f>
        <v>#VALUE!</v>
      </c>
      <c r="P1076" s="0" t="str">
        <f aca="false">IFERROR(__xludf.dummyfunction("""COMPUTED_VALUE"""),"")</f>
        <v/>
      </c>
      <c r="R1076" s="0" t="str">
        <f aca="false">IFERROR(__xludf.dummyfunction("""COMPUTED_VALUE"""),"")</f>
        <v/>
      </c>
      <c r="T1076" s="6" t="e">
        <f aca="false">SUM(R1076-P1076)</f>
        <v>#VALUE!</v>
      </c>
      <c r="V1076" s="6" t="e">
        <f aca="false">SUM(N1076-T1076)</f>
        <v>#VALUE!</v>
      </c>
      <c r="X1076" s="7"/>
    </row>
    <row r="1077" customFormat="false" ht="13.8" hidden="false" customHeight="false" outlineLevel="0" collapsed="false">
      <c r="B1077" s="0" t="str">
        <f aca="false">IFERROR(__xludf.dummyfunction("""COMPUTED_VALUE"""),"")</f>
        <v/>
      </c>
      <c r="D1077" s="0" t="str">
        <f aca="false">IFERROR(__xludf.dummyfunction("""COMPUTED_VALUE"""),"")</f>
        <v/>
      </c>
      <c r="F1077" s="0" t="str">
        <f aca="false">IFERROR(__xludf.dummyfunction("""COMPUTED_VALUE"""),"")</f>
        <v/>
      </c>
      <c r="H1077" s="0" t="str">
        <f aca="false">IFERROR(__xludf.dummyfunction("""COMPUTED_VALUE"""),"")</f>
        <v/>
      </c>
      <c r="J1077" s="0" t="str">
        <f aca="false">IFERROR(__xludf.dummyfunction("""COMPUTED_VALUE"""),"")</f>
        <v/>
      </c>
      <c r="L1077" s="0" t="str">
        <f aca="false">IFERROR(__xludf.dummyfunction("""COMPUTED_VALUE"""),"")</f>
        <v/>
      </c>
      <c r="N1077" s="6" t="e">
        <f aca="false">SUM(L1077-J1077)</f>
        <v>#VALUE!</v>
      </c>
      <c r="P1077" s="0" t="str">
        <f aca="false">IFERROR(__xludf.dummyfunction("""COMPUTED_VALUE"""),"")</f>
        <v/>
      </c>
      <c r="R1077" s="0" t="str">
        <f aca="false">IFERROR(__xludf.dummyfunction("""COMPUTED_VALUE"""),"")</f>
        <v/>
      </c>
      <c r="T1077" s="6" t="e">
        <f aca="false">SUM(R1077-P1077)</f>
        <v>#VALUE!</v>
      </c>
      <c r="V1077" s="6" t="e">
        <f aca="false">SUM(N1077-T1077)</f>
        <v>#VALUE!</v>
      </c>
      <c r="X1077" s="7"/>
    </row>
    <row r="1078" customFormat="false" ht="13.8" hidden="false" customHeight="false" outlineLevel="0" collapsed="false">
      <c r="B1078" s="0" t="str">
        <f aca="false">IFERROR(__xludf.dummyfunction("""COMPUTED_VALUE"""),"")</f>
        <v/>
      </c>
      <c r="D1078" s="0" t="str">
        <f aca="false">IFERROR(__xludf.dummyfunction("""COMPUTED_VALUE"""),"")</f>
        <v/>
      </c>
      <c r="F1078" s="0" t="str">
        <f aca="false">IFERROR(__xludf.dummyfunction("""COMPUTED_VALUE"""),"")</f>
        <v/>
      </c>
      <c r="H1078" s="0" t="str">
        <f aca="false">IFERROR(__xludf.dummyfunction("""COMPUTED_VALUE"""),"")</f>
        <v/>
      </c>
      <c r="J1078" s="0" t="str">
        <f aca="false">IFERROR(__xludf.dummyfunction("""COMPUTED_VALUE"""),"")</f>
        <v/>
      </c>
      <c r="L1078" s="0" t="str">
        <f aca="false">IFERROR(__xludf.dummyfunction("""COMPUTED_VALUE"""),"")</f>
        <v/>
      </c>
      <c r="N1078" s="6" t="e">
        <f aca="false">SUM(L1078-J1078)</f>
        <v>#VALUE!</v>
      </c>
      <c r="P1078" s="0" t="str">
        <f aca="false">IFERROR(__xludf.dummyfunction("""COMPUTED_VALUE"""),"")</f>
        <v/>
      </c>
      <c r="R1078" s="0" t="str">
        <f aca="false">IFERROR(__xludf.dummyfunction("""COMPUTED_VALUE"""),"")</f>
        <v/>
      </c>
      <c r="T1078" s="6" t="e">
        <f aca="false">SUM(R1078-P1078)</f>
        <v>#VALUE!</v>
      </c>
      <c r="V1078" s="6" t="e">
        <f aca="false">SUM(N1078-T1078)</f>
        <v>#VALUE!</v>
      </c>
      <c r="X1078" s="7"/>
    </row>
    <row r="1079" customFormat="false" ht="13.8" hidden="false" customHeight="false" outlineLevel="0" collapsed="false">
      <c r="B1079" s="0" t="str">
        <f aca="false">IFERROR(__xludf.dummyfunction("""COMPUTED_VALUE"""),"")</f>
        <v/>
      </c>
      <c r="D1079" s="0" t="str">
        <f aca="false">IFERROR(__xludf.dummyfunction("""COMPUTED_VALUE"""),"")</f>
        <v/>
      </c>
      <c r="F1079" s="0" t="str">
        <f aca="false">IFERROR(__xludf.dummyfunction("""COMPUTED_VALUE"""),"")</f>
        <v/>
      </c>
      <c r="H1079" s="0" t="str">
        <f aca="false">IFERROR(__xludf.dummyfunction("""COMPUTED_VALUE"""),"")</f>
        <v/>
      </c>
      <c r="J1079" s="0" t="str">
        <f aca="false">IFERROR(__xludf.dummyfunction("""COMPUTED_VALUE"""),"")</f>
        <v/>
      </c>
      <c r="L1079" s="0" t="str">
        <f aca="false">IFERROR(__xludf.dummyfunction("""COMPUTED_VALUE"""),"")</f>
        <v/>
      </c>
      <c r="N1079" s="6" t="e">
        <f aca="false">SUM(L1079-J1079)</f>
        <v>#VALUE!</v>
      </c>
      <c r="P1079" s="0" t="str">
        <f aca="false">IFERROR(__xludf.dummyfunction("""COMPUTED_VALUE"""),"")</f>
        <v/>
      </c>
      <c r="R1079" s="0" t="str">
        <f aca="false">IFERROR(__xludf.dummyfunction("""COMPUTED_VALUE"""),"")</f>
        <v/>
      </c>
      <c r="T1079" s="6" t="e">
        <f aca="false">SUM(R1079-P1079)</f>
        <v>#VALUE!</v>
      </c>
      <c r="V1079" s="6" t="e">
        <f aca="false">SUM(N1079-T1079)</f>
        <v>#VALUE!</v>
      </c>
      <c r="X1079" s="7"/>
    </row>
    <row r="1080" customFormat="false" ht="13.8" hidden="false" customHeight="false" outlineLevel="0" collapsed="false">
      <c r="B1080" s="0" t="str">
        <f aca="false">IFERROR(__xludf.dummyfunction("""COMPUTED_VALUE"""),"")</f>
        <v/>
      </c>
      <c r="D1080" s="0" t="str">
        <f aca="false">IFERROR(__xludf.dummyfunction("""COMPUTED_VALUE"""),"")</f>
        <v/>
      </c>
      <c r="F1080" s="0" t="str">
        <f aca="false">IFERROR(__xludf.dummyfunction("""COMPUTED_VALUE"""),"")</f>
        <v/>
      </c>
      <c r="H1080" s="0" t="str">
        <f aca="false">IFERROR(__xludf.dummyfunction("""COMPUTED_VALUE"""),"")</f>
        <v/>
      </c>
      <c r="J1080" s="0" t="str">
        <f aca="false">IFERROR(__xludf.dummyfunction("""COMPUTED_VALUE"""),"")</f>
        <v/>
      </c>
      <c r="L1080" s="0" t="str">
        <f aca="false">IFERROR(__xludf.dummyfunction("""COMPUTED_VALUE"""),"")</f>
        <v/>
      </c>
      <c r="N1080" s="6" t="e">
        <f aca="false">SUM(L1080-J1080)</f>
        <v>#VALUE!</v>
      </c>
      <c r="P1080" s="0" t="str">
        <f aca="false">IFERROR(__xludf.dummyfunction("""COMPUTED_VALUE"""),"")</f>
        <v/>
      </c>
      <c r="R1080" s="0" t="str">
        <f aca="false">IFERROR(__xludf.dummyfunction("""COMPUTED_VALUE"""),"")</f>
        <v/>
      </c>
      <c r="T1080" s="6" t="e">
        <f aca="false">SUM(R1080-P1080)</f>
        <v>#VALUE!</v>
      </c>
      <c r="V1080" s="6" t="e">
        <f aca="false">SUM(N1080-T1080)</f>
        <v>#VALUE!</v>
      </c>
      <c r="X1080" s="7"/>
    </row>
    <row r="1081" customFormat="false" ht="13.8" hidden="false" customHeight="false" outlineLevel="0" collapsed="false">
      <c r="B1081" s="0" t="str">
        <f aca="false">IFERROR(__xludf.dummyfunction("""COMPUTED_VALUE"""),"")</f>
        <v/>
      </c>
      <c r="D1081" s="0" t="str">
        <f aca="false">IFERROR(__xludf.dummyfunction("""COMPUTED_VALUE"""),"")</f>
        <v/>
      </c>
      <c r="F1081" s="0" t="str">
        <f aca="false">IFERROR(__xludf.dummyfunction("""COMPUTED_VALUE"""),"")</f>
        <v/>
      </c>
      <c r="H1081" s="0" t="str">
        <f aca="false">IFERROR(__xludf.dummyfunction("""COMPUTED_VALUE"""),"")</f>
        <v/>
      </c>
      <c r="J1081" s="0" t="str">
        <f aca="false">IFERROR(__xludf.dummyfunction("""COMPUTED_VALUE"""),"")</f>
        <v/>
      </c>
      <c r="L1081" s="0" t="str">
        <f aca="false">IFERROR(__xludf.dummyfunction("""COMPUTED_VALUE"""),"")</f>
        <v/>
      </c>
      <c r="N1081" s="6" t="e">
        <f aca="false">SUM(L1081-J1081)</f>
        <v>#VALUE!</v>
      </c>
      <c r="P1081" s="0" t="str">
        <f aca="false">IFERROR(__xludf.dummyfunction("""COMPUTED_VALUE"""),"")</f>
        <v/>
      </c>
      <c r="R1081" s="0" t="str">
        <f aca="false">IFERROR(__xludf.dummyfunction("""COMPUTED_VALUE"""),"")</f>
        <v/>
      </c>
      <c r="T1081" s="6" t="e">
        <f aca="false">SUM(R1081-P1081)</f>
        <v>#VALUE!</v>
      </c>
      <c r="V1081" s="6" t="e">
        <f aca="false">SUM(N1081-T1081)</f>
        <v>#VALUE!</v>
      </c>
      <c r="X1081" s="7"/>
    </row>
    <row r="1082" customFormat="false" ht="13.8" hidden="false" customHeight="false" outlineLevel="0" collapsed="false">
      <c r="B1082" s="0" t="str">
        <f aca="false">IFERROR(__xludf.dummyfunction("""COMPUTED_VALUE"""),"")</f>
        <v/>
      </c>
      <c r="D1082" s="0" t="str">
        <f aca="false">IFERROR(__xludf.dummyfunction("""COMPUTED_VALUE"""),"")</f>
        <v/>
      </c>
      <c r="F1082" s="0" t="str">
        <f aca="false">IFERROR(__xludf.dummyfunction("""COMPUTED_VALUE"""),"")</f>
        <v/>
      </c>
      <c r="H1082" s="0" t="str">
        <f aca="false">IFERROR(__xludf.dummyfunction("""COMPUTED_VALUE"""),"")</f>
        <v/>
      </c>
      <c r="J1082" s="0" t="str">
        <f aca="false">IFERROR(__xludf.dummyfunction("""COMPUTED_VALUE"""),"")</f>
        <v/>
      </c>
      <c r="L1082" s="0" t="str">
        <f aca="false">IFERROR(__xludf.dummyfunction("""COMPUTED_VALUE"""),"")</f>
        <v/>
      </c>
      <c r="N1082" s="6" t="e">
        <f aca="false">SUM(L1082-J1082)</f>
        <v>#VALUE!</v>
      </c>
      <c r="P1082" s="0" t="str">
        <f aca="false">IFERROR(__xludf.dummyfunction("""COMPUTED_VALUE"""),"")</f>
        <v/>
      </c>
      <c r="R1082" s="0" t="str">
        <f aca="false">IFERROR(__xludf.dummyfunction("""COMPUTED_VALUE"""),"")</f>
        <v/>
      </c>
      <c r="T1082" s="6" t="e">
        <f aca="false">SUM(R1082-P1082)</f>
        <v>#VALUE!</v>
      </c>
      <c r="V1082" s="6" t="e">
        <f aca="false">SUM(N1082-T1082)</f>
        <v>#VALUE!</v>
      </c>
      <c r="X1082" s="7"/>
    </row>
    <row r="1083" customFormat="false" ht="13.8" hidden="false" customHeight="false" outlineLevel="0" collapsed="false">
      <c r="B1083" s="0" t="str">
        <f aca="false">IFERROR(__xludf.dummyfunction("""COMPUTED_VALUE"""),"")</f>
        <v/>
      </c>
      <c r="D1083" s="0" t="str">
        <f aca="false">IFERROR(__xludf.dummyfunction("""COMPUTED_VALUE"""),"")</f>
        <v/>
      </c>
      <c r="F1083" s="0" t="str">
        <f aca="false">IFERROR(__xludf.dummyfunction("""COMPUTED_VALUE"""),"")</f>
        <v/>
      </c>
      <c r="H1083" s="0" t="str">
        <f aca="false">IFERROR(__xludf.dummyfunction("""COMPUTED_VALUE"""),"")</f>
        <v/>
      </c>
      <c r="J1083" s="0" t="str">
        <f aca="false">IFERROR(__xludf.dummyfunction("""COMPUTED_VALUE"""),"")</f>
        <v/>
      </c>
      <c r="L1083" s="0" t="str">
        <f aca="false">IFERROR(__xludf.dummyfunction("""COMPUTED_VALUE"""),"")</f>
        <v/>
      </c>
      <c r="N1083" s="6" t="e">
        <f aca="false">SUM(L1083-J1083)</f>
        <v>#VALUE!</v>
      </c>
      <c r="P1083" s="0" t="str">
        <f aca="false">IFERROR(__xludf.dummyfunction("""COMPUTED_VALUE"""),"")</f>
        <v/>
      </c>
      <c r="R1083" s="0" t="str">
        <f aca="false">IFERROR(__xludf.dummyfunction("""COMPUTED_VALUE"""),"")</f>
        <v/>
      </c>
      <c r="T1083" s="6" t="e">
        <f aca="false">SUM(R1083-P1083)</f>
        <v>#VALUE!</v>
      </c>
      <c r="V1083" s="6" t="e">
        <f aca="false">SUM(N1083-T1083)</f>
        <v>#VALUE!</v>
      </c>
      <c r="X1083" s="7"/>
    </row>
    <row r="1084" customFormat="false" ht="13.8" hidden="false" customHeight="false" outlineLevel="0" collapsed="false">
      <c r="B1084" s="0" t="str">
        <f aca="false">IFERROR(__xludf.dummyfunction("""COMPUTED_VALUE"""),"")</f>
        <v/>
      </c>
      <c r="D1084" s="0" t="str">
        <f aca="false">IFERROR(__xludf.dummyfunction("""COMPUTED_VALUE"""),"")</f>
        <v/>
      </c>
      <c r="F1084" s="0" t="str">
        <f aca="false">IFERROR(__xludf.dummyfunction("""COMPUTED_VALUE"""),"")</f>
        <v/>
      </c>
      <c r="H1084" s="0" t="str">
        <f aca="false">IFERROR(__xludf.dummyfunction("""COMPUTED_VALUE"""),"")</f>
        <v/>
      </c>
      <c r="J1084" s="0" t="str">
        <f aca="false">IFERROR(__xludf.dummyfunction("""COMPUTED_VALUE"""),"")</f>
        <v/>
      </c>
      <c r="L1084" s="0" t="str">
        <f aca="false">IFERROR(__xludf.dummyfunction("""COMPUTED_VALUE"""),"")</f>
        <v/>
      </c>
      <c r="N1084" s="6" t="e">
        <f aca="false">SUM(L1084-J1084)</f>
        <v>#VALUE!</v>
      </c>
      <c r="P1084" s="0" t="str">
        <f aca="false">IFERROR(__xludf.dummyfunction("""COMPUTED_VALUE"""),"")</f>
        <v/>
      </c>
      <c r="R1084" s="0" t="str">
        <f aca="false">IFERROR(__xludf.dummyfunction("""COMPUTED_VALUE"""),"")</f>
        <v/>
      </c>
      <c r="T1084" s="6" t="e">
        <f aca="false">SUM(R1084-P1084)</f>
        <v>#VALUE!</v>
      </c>
      <c r="V1084" s="6" t="e">
        <f aca="false">SUM(N1084-T1084)</f>
        <v>#VALUE!</v>
      </c>
      <c r="X1084" s="7"/>
    </row>
    <row r="1085" customFormat="false" ht="13.8" hidden="false" customHeight="false" outlineLevel="0" collapsed="false">
      <c r="B1085" s="0" t="str">
        <f aca="false">IFERROR(__xludf.dummyfunction("""COMPUTED_VALUE"""),"")</f>
        <v/>
      </c>
      <c r="D1085" s="0" t="str">
        <f aca="false">IFERROR(__xludf.dummyfunction("""COMPUTED_VALUE"""),"")</f>
        <v/>
      </c>
      <c r="F1085" s="0" t="str">
        <f aca="false">IFERROR(__xludf.dummyfunction("""COMPUTED_VALUE"""),"")</f>
        <v/>
      </c>
      <c r="H1085" s="0" t="str">
        <f aca="false">IFERROR(__xludf.dummyfunction("""COMPUTED_VALUE"""),"")</f>
        <v/>
      </c>
      <c r="J1085" s="0" t="str">
        <f aca="false">IFERROR(__xludf.dummyfunction("""COMPUTED_VALUE"""),"")</f>
        <v/>
      </c>
      <c r="L1085" s="0" t="str">
        <f aca="false">IFERROR(__xludf.dummyfunction("""COMPUTED_VALUE"""),"")</f>
        <v/>
      </c>
      <c r="N1085" s="6" t="e">
        <f aca="false">SUM(L1085-J1085)</f>
        <v>#VALUE!</v>
      </c>
      <c r="P1085" s="0" t="str">
        <f aca="false">IFERROR(__xludf.dummyfunction("""COMPUTED_VALUE"""),"")</f>
        <v/>
      </c>
      <c r="R1085" s="0" t="str">
        <f aca="false">IFERROR(__xludf.dummyfunction("""COMPUTED_VALUE"""),"")</f>
        <v/>
      </c>
      <c r="T1085" s="6" t="e">
        <f aca="false">SUM(R1085-P1085)</f>
        <v>#VALUE!</v>
      </c>
      <c r="V1085" s="6" t="e">
        <f aca="false">SUM(N1085-T1085)</f>
        <v>#VALUE!</v>
      </c>
      <c r="X1085" s="7"/>
    </row>
    <row r="1086" customFormat="false" ht="13.8" hidden="false" customHeight="false" outlineLevel="0" collapsed="false">
      <c r="B1086" s="0" t="str">
        <f aca="false">IFERROR(__xludf.dummyfunction("""COMPUTED_VALUE"""),"")</f>
        <v/>
      </c>
      <c r="D1086" s="0" t="str">
        <f aca="false">IFERROR(__xludf.dummyfunction("""COMPUTED_VALUE"""),"")</f>
        <v/>
      </c>
      <c r="F1086" s="0" t="str">
        <f aca="false">IFERROR(__xludf.dummyfunction("""COMPUTED_VALUE"""),"")</f>
        <v/>
      </c>
      <c r="H1086" s="0" t="str">
        <f aca="false">IFERROR(__xludf.dummyfunction("""COMPUTED_VALUE"""),"")</f>
        <v/>
      </c>
      <c r="J1086" s="0" t="str">
        <f aca="false">IFERROR(__xludf.dummyfunction("""COMPUTED_VALUE"""),"")</f>
        <v/>
      </c>
      <c r="L1086" s="0" t="str">
        <f aca="false">IFERROR(__xludf.dummyfunction("""COMPUTED_VALUE"""),"")</f>
        <v/>
      </c>
      <c r="N1086" s="6" t="e">
        <f aca="false">SUM(L1086-J1086)</f>
        <v>#VALUE!</v>
      </c>
      <c r="P1086" s="0" t="str">
        <f aca="false">IFERROR(__xludf.dummyfunction("""COMPUTED_VALUE"""),"")</f>
        <v/>
      </c>
      <c r="R1086" s="0" t="str">
        <f aca="false">IFERROR(__xludf.dummyfunction("""COMPUTED_VALUE"""),"")</f>
        <v/>
      </c>
      <c r="T1086" s="6" t="e">
        <f aca="false">SUM(R1086-P1086)</f>
        <v>#VALUE!</v>
      </c>
      <c r="V1086" s="6" t="e">
        <f aca="false">SUM(N1086-T1086)</f>
        <v>#VALUE!</v>
      </c>
      <c r="X1086" s="7"/>
    </row>
    <row r="1087" customFormat="false" ht="13.8" hidden="false" customHeight="false" outlineLevel="0" collapsed="false">
      <c r="B1087" s="0" t="str">
        <f aca="false">IFERROR(__xludf.dummyfunction("""COMPUTED_VALUE"""),"")</f>
        <v/>
      </c>
      <c r="D1087" s="0" t="str">
        <f aca="false">IFERROR(__xludf.dummyfunction("""COMPUTED_VALUE"""),"")</f>
        <v/>
      </c>
      <c r="F1087" s="0" t="str">
        <f aca="false">IFERROR(__xludf.dummyfunction("""COMPUTED_VALUE"""),"")</f>
        <v/>
      </c>
      <c r="H1087" s="0" t="str">
        <f aca="false">IFERROR(__xludf.dummyfunction("""COMPUTED_VALUE"""),"")</f>
        <v/>
      </c>
      <c r="J1087" s="0" t="str">
        <f aca="false">IFERROR(__xludf.dummyfunction("""COMPUTED_VALUE"""),"")</f>
        <v/>
      </c>
      <c r="L1087" s="0" t="str">
        <f aca="false">IFERROR(__xludf.dummyfunction("""COMPUTED_VALUE"""),"")</f>
        <v/>
      </c>
      <c r="N1087" s="6" t="e">
        <f aca="false">SUM(L1087-J1087)</f>
        <v>#VALUE!</v>
      </c>
      <c r="P1087" s="0" t="str">
        <f aca="false">IFERROR(__xludf.dummyfunction("""COMPUTED_VALUE"""),"")</f>
        <v/>
      </c>
      <c r="R1087" s="0" t="str">
        <f aca="false">IFERROR(__xludf.dummyfunction("""COMPUTED_VALUE"""),"")</f>
        <v/>
      </c>
      <c r="T1087" s="6" t="e">
        <f aca="false">SUM(R1087-P1087)</f>
        <v>#VALUE!</v>
      </c>
      <c r="V1087" s="6" t="e">
        <f aca="false">SUM(N1087-T1087)</f>
        <v>#VALUE!</v>
      </c>
      <c r="X1087" s="7"/>
    </row>
    <row r="1088" customFormat="false" ht="13.8" hidden="false" customHeight="false" outlineLevel="0" collapsed="false">
      <c r="B1088" s="0" t="str">
        <f aca="false">IFERROR(__xludf.dummyfunction("""COMPUTED_VALUE"""),"")</f>
        <v/>
      </c>
      <c r="D1088" s="0" t="str">
        <f aca="false">IFERROR(__xludf.dummyfunction("""COMPUTED_VALUE"""),"")</f>
        <v/>
      </c>
      <c r="F1088" s="0" t="str">
        <f aca="false">IFERROR(__xludf.dummyfunction("""COMPUTED_VALUE"""),"")</f>
        <v/>
      </c>
      <c r="H1088" s="0" t="str">
        <f aca="false">IFERROR(__xludf.dummyfunction("""COMPUTED_VALUE"""),"")</f>
        <v/>
      </c>
      <c r="J1088" s="0" t="str">
        <f aca="false">IFERROR(__xludf.dummyfunction("""COMPUTED_VALUE"""),"")</f>
        <v/>
      </c>
      <c r="L1088" s="0" t="str">
        <f aca="false">IFERROR(__xludf.dummyfunction("""COMPUTED_VALUE"""),"")</f>
        <v/>
      </c>
      <c r="N1088" s="6" t="e">
        <f aca="false">SUM(L1088-J1088)</f>
        <v>#VALUE!</v>
      </c>
      <c r="P1088" s="0" t="str">
        <f aca="false">IFERROR(__xludf.dummyfunction("""COMPUTED_VALUE"""),"")</f>
        <v/>
      </c>
      <c r="R1088" s="0" t="str">
        <f aca="false">IFERROR(__xludf.dummyfunction("""COMPUTED_VALUE"""),"")</f>
        <v/>
      </c>
      <c r="T1088" s="6" t="e">
        <f aca="false">SUM(R1088-P1088)</f>
        <v>#VALUE!</v>
      </c>
      <c r="V1088" s="6" t="e">
        <f aca="false">SUM(N1088-T1088)</f>
        <v>#VALUE!</v>
      </c>
      <c r="X1088" s="7"/>
    </row>
    <row r="1089" customFormat="false" ht="13.8" hidden="false" customHeight="false" outlineLevel="0" collapsed="false">
      <c r="B1089" s="0" t="str">
        <f aca="false">IFERROR(__xludf.dummyfunction("""COMPUTED_VALUE"""),"")</f>
        <v/>
      </c>
      <c r="D1089" s="0" t="str">
        <f aca="false">IFERROR(__xludf.dummyfunction("""COMPUTED_VALUE"""),"")</f>
        <v/>
      </c>
      <c r="F1089" s="0" t="str">
        <f aca="false">IFERROR(__xludf.dummyfunction("""COMPUTED_VALUE"""),"")</f>
        <v/>
      </c>
      <c r="H1089" s="0" t="str">
        <f aca="false">IFERROR(__xludf.dummyfunction("""COMPUTED_VALUE"""),"")</f>
        <v/>
      </c>
      <c r="J1089" s="0" t="str">
        <f aca="false">IFERROR(__xludf.dummyfunction("""COMPUTED_VALUE"""),"")</f>
        <v/>
      </c>
      <c r="L1089" s="0" t="str">
        <f aca="false">IFERROR(__xludf.dummyfunction("""COMPUTED_VALUE"""),"")</f>
        <v/>
      </c>
      <c r="N1089" s="6" t="e">
        <f aca="false">SUM(L1089-J1089)</f>
        <v>#VALUE!</v>
      </c>
      <c r="P1089" s="0" t="str">
        <f aca="false">IFERROR(__xludf.dummyfunction("""COMPUTED_VALUE"""),"")</f>
        <v/>
      </c>
      <c r="R1089" s="0" t="str">
        <f aca="false">IFERROR(__xludf.dummyfunction("""COMPUTED_VALUE"""),"")</f>
        <v/>
      </c>
      <c r="T1089" s="6" t="e">
        <f aca="false">SUM(R1089-P1089)</f>
        <v>#VALUE!</v>
      </c>
      <c r="V1089" s="6" t="e">
        <f aca="false">SUM(N1089-T1089)</f>
        <v>#VALUE!</v>
      </c>
      <c r="X1089" s="7"/>
    </row>
    <row r="1090" customFormat="false" ht="13.8" hidden="false" customHeight="false" outlineLevel="0" collapsed="false">
      <c r="B1090" s="0" t="str">
        <f aca="false">IFERROR(__xludf.dummyfunction("""COMPUTED_VALUE"""),"")</f>
        <v/>
      </c>
      <c r="D1090" s="0" t="str">
        <f aca="false">IFERROR(__xludf.dummyfunction("""COMPUTED_VALUE"""),"")</f>
        <v/>
      </c>
      <c r="F1090" s="0" t="str">
        <f aca="false">IFERROR(__xludf.dummyfunction("""COMPUTED_VALUE"""),"")</f>
        <v/>
      </c>
      <c r="H1090" s="0" t="str">
        <f aca="false">IFERROR(__xludf.dummyfunction("""COMPUTED_VALUE"""),"")</f>
        <v/>
      </c>
      <c r="J1090" s="0" t="str">
        <f aca="false">IFERROR(__xludf.dummyfunction("""COMPUTED_VALUE"""),"")</f>
        <v/>
      </c>
      <c r="L1090" s="0" t="str">
        <f aca="false">IFERROR(__xludf.dummyfunction("""COMPUTED_VALUE"""),"")</f>
        <v/>
      </c>
      <c r="N1090" s="6" t="e">
        <f aca="false">SUM(L1090-J1090)</f>
        <v>#VALUE!</v>
      </c>
      <c r="P1090" s="0" t="str">
        <f aca="false">IFERROR(__xludf.dummyfunction("""COMPUTED_VALUE"""),"")</f>
        <v/>
      </c>
      <c r="R1090" s="0" t="str">
        <f aca="false">IFERROR(__xludf.dummyfunction("""COMPUTED_VALUE"""),"")</f>
        <v/>
      </c>
      <c r="T1090" s="6" t="e">
        <f aca="false">SUM(R1090-P1090)</f>
        <v>#VALUE!</v>
      </c>
      <c r="V1090" s="6" t="e">
        <f aca="false">SUM(N1090-T1090)</f>
        <v>#VALUE!</v>
      </c>
      <c r="X1090" s="7"/>
    </row>
    <row r="1091" customFormat="false" ht="13.8" hidden="false" customHeight="false" outlineLevel="0" collapsed="false">
      <c r="B1091" s="0" t="str">
        <f aca="false">IFERROR(__xludf.dummyfunction("""COMPUTED_VALUE"""),"")</f>
        <v/>
      </c>
      <c r="D1091" s="0" t="str">
        <f aca="false">IFERROR(__xludf.dummyfunction("""COMPUTED_VALUE"""),"")</f>
        <v/>
      </c>
      <c r="F1091" s="0" t="str">
        <f aca="false">IFERROR(__xludf.dummyfunction("""COMPUTED_VALUE"""),"")</f>
        <v/>
      </c>
      <c r="H1091" s="0" t="str">
        <f aca="false">IFERROR(__xludf.dummyfunction("""COMPUTED_VALUE"""),"")</f>
        <v/>
      </c>
      <c r="J1091" s="0" t="str">
        <f aca="false">IFERROR(__xludf.dummyfunction("""COMPUTED_VALUE"""),"")</f>
        <v/>
      </c>
      <c r="L1091" s="0" t="str">
        <f aca="false">IFERROR(__xludf.dummyfunction("""COMPUTED_VALUE"""),"")</f>
        <v/>
      </c>
      <c r="N1091" s="6" t="e">
        <f aca="false">SUM(L1091-J1091)</f>
        <v>#VALUE!</v>
      </c>
      <c r="P1091" s="0" t="str">
        <f aca="false">IFERROR(__xludf.dummyfunction("""COMPUTED_VALUE"""),"")</f>
        <v/>
      </c>
      <c r="R1091" s="0" t="str">
        <f aca="false">IFERROR(__xludf.dummyfunction("""COMPUTED_VALUE"""),"")</f>
        <v/>
      </c>
      <c r="T1091" s="6" t="e">
        <f aca="false">SUM(R1091-P1091)</f>
        <v>#VALUE!</v>
      </c>
      <c r="V1091" s="6" t="e">
        <f aca="false">SUM(N1091-T1091)</f>
        <v>#VALUE!</v>
      </c>
      <c r="X1091" s="7"/>
    </row>
    <row r="1092" customFormat="false" ht="13.8" hidden="false" customHeight="false" outlineLevel="0" collapsed="false">
      <c r="B1092" s="0" t="str">
        <f aca="false">IFERROR(__xludf.dummyfunction("""COMPUTED_VALUE"""),"")</f>
        <v/>
      </c>
      <c r="D1092" s="0" t="str">
        <f aca="false">IFERROR(__xludf.dummyfunction("""COMPUTED_VALUE"""),"")</f>
        <v/>
      </c>
      <c r="F1092" s="0" t="str">
        <f aca="false">IFERROR(__xludf.dummyfunction("""COMPUTED_VALUE"""),"")</f>
        <v/>
      </c>
      <c r="H1092" s="0" t="str">
        <f aca="false">IFERROR(__xludf.dummyfunction("""COMPUTED_VALUE"""),"")</f>
        <v/>
      </c>
      <c r="J1092" s="0" t="str">
        <f aca="false">IFERROR(__xludf.dummyfunction("""COMPUTED_VALUE"""),"")</f>
        <v/>
      </c>
      <c r="L1092" s="0" t="str">
        <f aca="false">IFERROR(__xludf.dummyfunction("""COMPUTED_VALUE"""),"")</f>
        <v/>
      </c>
      <c r="N1092" s="6" t="e">
        <f aca="false">SUM(L1092-J1092)</f>
        <v>#VALUE!</v>
      </c>
      <c r="P1092" s="0" t="str">
        <f aca="false">IFERROR(__xludf.dummyfunction("""COMPUTED_VALUE"""),"")</f>
        <v/>
      </c>
      <c r="R1092" s="0" t="str">
        <f aca="false">IFERROR(__xludf.dummyfunction("""COMPUTED_VALUE"""),"")</f>
        <v/>
      </c>
      <c r="T1092" s="6" t="e">
        <f aca="false">SUM(R1092-P1092)</f>
        <v>#VALUE!</v>
      </c>
      <c r="V1092" s="6" t="e">
        <f aca="false">SUM(N1092-T1092)</f>
        <v>#VALUE!</v>
      </c>
      <c r="X1092" s="7"/>
    </row>
    <row r="1093" customFormat="false" ht="13.8" hidden="false" customHeight="false" outlineLevel="0" collapsed="false">
      <c r="B1093" s="0" t="str">
        <f aca="false">IFERROR(__xludf.dummyfunction("""COMPUTED_VALUE"""),"")</f>
        <v/>
      </c>
      <c r="D1093" s="0" t="str">
        <f aca="false">IFERROR(__xludf.dummyfunction("""COMPUTED_VALUE"""),"")</f>
        <v/>
      </c>
      <c r="F1093" s="0" t="str">
        <f aca="false">IFERROR(__xludf.dummyfunction("""COMPUTED_VALUE"""),"")</f>
        <v/>
      </c>
      <c r="H1093" s="0" t="str">
        <f aca="false">IFERROR(__xludf.dummyfunction("""COMPUTED_VALUE"""),"")</f>
        <v/>
      </c>
      <c r="J1093" s="0" t="str">
        <f aca="false">IFERROR(__xludf.dummyfunction("""COMPUTED_VALUE"""),"")</f>
        <v/>
      </c>
      <c r="L1093" s="0" t="str">
        <f aca="false">IFERROR(__xludf.dummyfunction("""COMPUTED_VALUE"""),"")</f>
        <v/>
      </c>
      <c r="N1093" s="6" t="e">
        <f aca="false">SUM(L1093-J1093)</f>
        <v>#VALUE!</v>
      </c>
      <c r="P1093" s="0" t="str">
        <f aca="false">IFERROR(__xludf.dummyfunction("""COMPUTED_VALUE"""),"")</f>
        <v/>
      </c>
      <c r="R1093" s="0" t="str">
        <f aca="false">IFERROR(__xludf.dummyfunction("""COMPUTED_VALUE"""),"")</f>
        <v/>
      </c>
      <c r="T1093" s="6" t="e">
        <f aca="false">SUM(R1093-P1093)</f>
        <v>#VALUE!</v>
      </c>
      <c r="V1093" s="6" t="e">
        <f aca="false">SUM(N1093-T1093)</f>
        <v>#VALUE!</v>
      </c>
      <c r="X1093" s="7"/>
    </row>
    <row r="1094" customFormat="false" ht="13.8" hidden="false" customHeight="false" outlineLevel="0" collapsed="false">
      <c r="B1094" s="0" t="str">
        <f aca="false">IFERROR(__xludf.dummyfunction("""COMPUTED_VALUE"""),"")</f>
        <v/>
      </c>
      <c r="D1094" s="0" t="str">
        <f aca="false">IFERROR(__xludf.dummyfunction("""COMPUTED_VALUE"""),"")</f>
        <v/>
      </c>
      <c r="F1094" s="0" t="str">
        <f aca="false">IFERROR(__xludf.dummyfunction("""COMPUTED_VALUE"""),"")</f>
        <v/>
      </c>
      <c r="H1094" s="0" t="str">
        <f aca="false">IFERROR(__xludf.dummyfunction("""COMPUTED_VALUE"""),"")</f>
        <v/>
      </c>
      <c r="J1094" s="0" t="str">
        <f aca="false">IFERROR(__xludf.dummyfunction("""COMPUTED_VALUE"""),"")</f>
        <v/>
      </c>
      <c r="L1094" s="0" t="str">
        <f aca="false">IFERROR(__xludf.dummyfunction("""COMPUTED_VALUE"""),"")</f>
        <v/>
      </c>
      <c r="N1094" s="6" t="e">
        <f aca="false">SUM(L1094-J1094)</f>
        <v>#VALUE!</v>
      </c>
      <c r="P1094" s="0" t="str">
        <f aca="false">IFERROR(__xludf.dummyfunction("""COMPUTED_VALUE"""),"")</f>
        <v/>
      </c>
      <c r="R1094" s="0" t="str">
        <f aca="false">IFERROR(__xludf.dummyfunction("""COMPUTED_VALUE"""),"")</f>
        <v/>
      </c>
      <c r="T1094" s="6" t="e">
        <f aca="false">SUM(R1094-P1094)</f>
        <v>#VALUE!</v>
      </c>
      <c r="V1094" s="6" t="e">
        <f aca="false">SUM(N1094-T1094)</f>
        <v>#VALUE!</v>
      </c>
      <c r="X1094" s="7"/>
    </row>
    <row r="1095" customFormat="false" ht="13.8" hidden="false" customHeight="false" outlineLevel="0" collapsed="false">
      <c r="B1095" s="0" t="str">
        <f aca="false">IFERROR(__xludf.dummyfunction("""COMPUTED_VALUE"""),"")</f>
        <v/>
      </c>
      <c r="D1095" s="0" t="str">
        <f aca="false">IFERROR(__xludf.dummyfunction("""COMPUTED_VALUE"""),"")</f>
        <v/>
      </c>
      <c r="F1095" s="0" t="str">
        <f aca="false">IFERROR(__xludf.dummyfunction("""COMPUTED_VALUE"""),"")</f>
        <v/>
      </c>
      <c r="H1095" s="0" t="str">
        <f aca="false">IFERROR(__xludf.dummyfunction("""COMPUTED_VALUE"""),"")</f>
        <v/>
      </c>
      <c r="J1095" s="0" t="str">
        <f aca="false">IFERROR(__xludf.dummyfunction("""COMPUTED_VALUE"""),"")</f>
        <v/>
      </c>
      <c r="L1095" s="0" t="str">
        <f aca="false">IFERROR(__xludf.dummyfunction("""COMPUTED_VALUE"""),"")</f>
        <v/>
      </c>
      <c r="N1095" s="6" t="e">
        <f aca="false">SUM(L1095-J1095)</f>
        <v>#VALUE!</v>
      </c>
      <c r="P1095" s="0" t="str">
        <f aca="false">IFERROR(__xludf.dummyfunction("""COMPUTED_VALUE"""),"")</f>
        <v/>
      </c>
      <c r="R1095" s="0" t="str">
        <f aca="false">IFERROR(__xludf.dummyfunction("""COMPUTED_VALUE"""),"")</f>
        <v/>
      </c>
      <c r="T1095" s="6" t="e">
        <f aca="false">SUM(R1095-P1095)</f>
        <v>#VALUE!</v>
      </c>
      <c r="V1095" s="6" t="e">
        <f aca="false">SUM(N1095-T1095)</f>
        <v>#VALUE!</v>
      </c>
      <c r="X1095" s="7"/>
    </row>
    <row r="1096" customFormat="false" ht="13.8" hidden="false" customHeight="false" outlineLevel="0" collapsed="false">
      <c r="B1096" s="0" t="str">
        <f aca="false">IFERROR(__xludf.dummyfunction("""COMPUTED_VALUE"""),"")</f>
        <v/>
      </c>
      <c r="D1096" s="0" t="str">
        <f aca="false">IFERROR(__xludf.dummyfunction("""COMPUTED_VALUE"""),"")</f>
        <v/>
      </c>
      <c r="F1096" s="0" t="str">
        <f aca="false">IFERROR(__xludf.dummyfunction("""COMPUTED_VALUE"""),"")</f>
        <v/>
      </c>
      <c r="H1096" s="0" t="str">
        <f aca="false">IFERROR(__xludf.dummyfunction("""COMPUTED_VALUE"""),"")</f>
        <v/>
      </c>
      <c r="J1096" s="0" t="str">
        <f aca="false">IFERROR(__xludf.dummyfunction("""COMPUTED_VALUE"""),"")</f>
        <v/>
      </c>
      <c r="L1096" s="0" t="str">
        <f aca="false">IFERROR(__xludf.dummyfunction("""COMPUTED_VALUE"""),"")</f>
        <v/>
      </c>
      <c r="N1096" s="6" t="e">
        <f aca="false">SUM(L1096-J1096)</f>
        <v>#VALUE!</v>
      </c>
      <c r="P1096" s="0" t="str">
        <f aca="false">IFERROR(__xludf.dummyfunction("""COMPUTED_VALUE"""),"")</f>
        <v/>
      </c>
      <c r="R1096" s="0" t="str">
        <f aca="false">IFERROR(__xludf.dummyfunction("""COMPUTED_VALUE"""),"")</f>
        <v/>
      </c>
      <c r="T1096" s="6" t="e">
        <f aca="false">SUM(R1096-P1096)</f>
        <v>#VALUE!</v>
      </c>
      <c r="V1096" s="6" t="e">
        <f aca="false">SUM(N1096-T1096)</f>
        <v>#VALUE!</v>
      </c>
      <c r="X1096" s="7"/>
    </row>
    <row r="1097" customFormat="false" ht="13.8" hidden="false" customHeight="false" outlineLevel="0" collapsed="false">
      <c r="B1097" s="0" t="str">
        <f aca="false">IFERROR(__xludf.dummyfunction("""COMPUTED_VALUE"""),"")</f>
        <v/>
      </c>
      <c r="D1097" s="0" t="str">
        <f aca="false">IFERROR(__xludf.dummyfunction("""COMPUTED_VALUE"""),"")</f>
        <v/>
      </c>
      <c r="F1097" s="0" t="str">
        <f aca="false">IFERROR(__xludf.dummyfunction("""COMPUTED_VALUE"""),"")</f>
        <v/>
      </c>
      <c r="H1097" s="0" t="str">
        <f aca="false">IFERROR(__xludf.dummyfunction("""COMPUTED_VALUE"""),"")</f>
        <v/>
      </c>
      <c r="J1097" s="0" t="str">
        <f aca="false">IFERROR(__xludf.dummyfunction("""COMPUTED_VALUE"""),"")</f>
        <v/>
      </c>
      <c r="L1097" s="0" t="str">
        <f aca="false">IFERROR(__xludf.dummyfunction("""COMPUTED_VALUE"""),"")</f>
        <v/>
      </c>
      <c r="N1097" s="6" t="e">
        <f aca="false">SUM(L1097-J1097)</f>
        <v>#VALUE!</v>
      </c>
      <c r="P1097" s="0" t="str">
        <f aca="false">IFERROR(__xludf.dummyfunction("""COMPUTED_VALUE"""),"")</f>
        <v/>
      </c>
      <c r="R1097" s="0" t="str">
        <f aca="false">IFERROR(__xludf.dummyfunction("""COMPUTED_VALUE"""),"")</f>
        <v/>
      </c>
      <c r="T1097" s="6" t="e">
        <f aca="false">SUM(R1097-P1097)</f>
        <v>#VALUE!</v>
      </c>
      <c r="V1097" s="6" t="e">
        <f aca="false">SUM(N1097-T1097)</f>
        <v>#VALUE!</v>
      </c>
      <c r="X1097" s="7"/>
    </row>
    <row r="1098" customFormat="false" ht="13.8" hidden="false" customHeight="false" outlineLevel="0" collapsed="false">
      <c r="B1098" s="0" t="str">
        <f aca="false">IFERROR(__xludf.dummyfunction("""COMPUTED_VALUE"""),"")</f>
        <v/>
      </c>
      <c r="D1098" s="0" t="str">
        <f aca="false">IFERROR(__xludf.dummyfunction("""COMPUTED_VALUE"""),"")</f>
        <v/>
      </c>
      <c r="F1098" s="0" t="str">
        <f aca="false">IFERROR(__xludf.dummyfunction("""COMPUTED_VALUE"""),"")</f>
        <v/>
      </c>
      <c r="H1098" s="0" t="str">
        <f aca="false">IFERROR(__xludf.dummyfunction("""COMPUTED_VALUE"""),"")</f>
        <v/>
      </c>
      <c r="J1098" s="0" t="str">
        <f aca="false">IFERROR(__xludf.dummyfunction("""COMPUTED_VALUE"""),"")</f>
        <v/>
      </c>
      <c r="L1098" s="0" t="str">
        <f aca="false">IFERROR(__xludf.dummyfunction("""COMPUTED_VALUE"""),"")</f>
        <v/>
      </c>
      <c r="N1098" s="6" t="e">
        <f aca="false">SUM(L1098-J1098)</f>
        <v>#VALUE!</v>
      </c>
      <c r="P1098" s="0" t="str">
        <f aca="false">IFERROR(__xludf.dummyfunction("""COMPUTED_VALUE"""),"")</f>
        <v/>
      </c>
      <c r="R1098" s="0" t="str">
        <f aca="false">IFERROR(__xludf.dummyfunction("""COMPUTED_VALUE"""),"")</f>
        <v/>
      </c>
      <c r="T1098" s="6" t="e">
        <f aca="false">SUM(R1098-P1098)</f>
        <v>#VALUE!</v>
      </c>
      <c r="V1098" s="6" t="e">
        <f aca="false">SUM(N1098-T1098)</f>
        <v>#VALUE!</v>
      </c>
      <c r="X1098" s="7"/>
    </row>
    <row r="1099" customFormat="false" ht="13.8" hidden="false" customHeight="false" outlineLevel="0" collapsed="false">
      <c r="B1099" s="0" t="str">
        <f aca="false">IFERROR(__xludf.dummyfunction("""COMPUTED_VALUE"""),"")</f>
        <v/>
      </c>
      <c r="D1099" s="0" t="str">
        <f aca="false">IFERROR(__xludf.dummyfunction("""COMPUTED_VALUE"""),"")</f>
        <v/>
      </c>
      <c r="F1099" s="0" t="str">
        <f aca="false">IFERROR(__xludf.dummyfunction("""COMPUTED_VALUE"""),"")</f>
        <v/>
      </c>
      <c r="H1099" s="0" t="str">
        <f aca="false">IFERROR(__xludf.dummyfunction("""COMPUTED_VALUE"""),"")</f>
        <v/>
      </c>
      <c r="J1099" s="0" t="str">
        <f aca="false">IFERROR(__xludf.dummyfunction("""COMPUTED_VALUE"""),"")</f>
        <v/>
      </c>
      <c r="L1099" s="0" t="str">
        <f aca="false">IFERROR(__xludf.dummyfunction("""COMPUTED_VALUE"""),"")</f>
        <v/>
      </c>
      <c r="N1099" s="6" t="e">
        <f aca="false">SUM(L1099-J1099)</f>
        <v>#VALUE!</v>
      </c>
      <c r="P1099" s="0" t="str">
        <f aca="false">IFERROR(__xludf.dummyfunction("""COMPUTED_VALUE"""),"")</f>
        <v/>
      </c>
      <c r="R1099" s="0" t="str">
        <f aca="false">IFERROR(__xludf.dummyfunction("""COMPUTED_VALUE"""),"")</f>
        <v/>
      </c>
      <c r="T1099" s="6" t="e">
        <f aca="false">SUM(R1099-P1099)</f>
        <v>#VALUE!</v>
      </c>
      <c r="V1099" s="6" t="e">
        <f aca="false">SUM(N1099-T1099)</f>
        <v>#VALUE!</v>
      </c>
      <c r="X1099" s="7"/>
    </row>
    <row r="1100" customFormat="false" ht="13.8" hidden="false" customHeight="false" outlineLevel="0" collapsed="false">
      <c r="B1100" s="0" t="str">
        <f aca="false">IFERROR(__xludf.dummyfunction("""COMPUTED_VALUE"""),"")</f>
        <v/>
      </c>
      <c r="D1100" s="0" t="str">
        <f aca="false">IFERROR(__xludf.dummyfunction("""COMPUTED_VALUE"""),"")</f>
        <v/>
      </c>
      <c r="F1100" s="0" t="str">
        <f aca="false">IFERROR(__xludf.dummyfunction("""COMPUTED_VALUE"""),"")</f>
        <v/>
      </c>
      <c r="H1100" s="0" t="str">
        <f aca="false">IFERROR(__xludf.dummyfunction("""COMPUTED_VALUE"""),"")</f>
        <v/>
      </c>
      <c r="J1100" s="0" t="str">
        <f aca="false">IFERROR(__xludf.dummyfunction("""COMPUTED_VALUE"""),"")</f>
        <v/>
      </c>
      <c r="L1100" s="0" t="str">
        <f aca="false">IFERROR(__xludf.dummyfunction("""COMPUTED_VALUE"""),"")</f>
        <v/>
      </c>
      <c r="N1100" s="6" t="e">
        <f aca="false">SUM(L1100-J1100)</f>
        <v>#VALUE!</v>
      </c>
      <c r="P1100" s="0" t="str">
        <f aca="false">IFERROR(__xludf.dummyfunction("""COMPUTED_VALUE"""),"")</f>
        <v/>
      </c>
      <c r="R1100" s="0" t="str">
        <f aca="false">IFERROR(__xludf.dummyfunction("""COMPUTED_VALUE"""),"")</f>
        <v/>
      </c>
      <c r="T1100" s="6" t="e">
        <f aca="false">SUM(R1100-P1100)</f>
        <v>#VALUE!</v>
      </c>
      <c r="V1100" s="6" t="e">
        <f aca="false">SUM(N1100-T1100)</f>
        <v>#VALUE!</v>
      </c>
      <c r="X1100" s="7"/>
    </row>
    <row r="1101" customFormat="false" ht="13.8" hidden="false" customHeight="false" outlineLevel="0" collapsed="false">
      <c r="B1101" s="0" t="str">
        <f aca="false">IFERROR(__xludf.dummyfunction("""COMPUTED_VALUE"""),"")</f>
        <v/>
      </c>
      <c r="D1101" s="0" t="str">
        <f aca="false">IFERROR(__xludf.dummyfunction("""COMPUTED_VALUE"""),"")</f>
        <v/>
      </c>
      <c r="F1101" s="0" t="str">
        <f aca="false">IFERROR(__xludf.dummyfunction("""COMPUTED_VALUE"""),"")</f>
        <v/>
      </c>
      <c r="H1101" s="0" t="str">
        <f aca="false">IFERROR(__xludf.dummyfunction("""COMPUTED_VALUE"""),"")</f>
        <v/>
      </c>
      <c r="J1101" s="0" t="str">
        <f aca="false">IFERROR(__xludf.dummyfunction("""COMPUTED_VALUE"""),"")</f>
        <v/>
      </c>
      <c r="L1101" s="0" t="str">
        <f aca="false">IFERROR(__xludf.dummyfunction("""COMPUTED_VALUE"""),"")</f>
        <v/>
      </c>
      <c r="N1101" s="6" t="e">
        <f aca="false">SUM(L1101-J1101)</f>
        <v>#VALUE!</v>
      </c>
      <c r="P1101" s="0" t="str">
        <f aca="false">IFERROR(__xludf.dummyfunction("""COMPUTED_VALUE"""),"")</f>
        <v/>
      </c>
      <c r="R1101" s="0" t="str">
        <f aca="false">IFERROR(__xludf.dummyfunction("""COMPUTED_VALUE"""),"")</f>
        <v/>
      </c>
      <c r="T1101" s="6" t="e">
        <f aca="false">SUM(R1101-P1101)</f>
        <v>#VALUE!</v>
      </c>
      <c r="V1101" s="6" t="e">
        <f aca="false">SUM(N1101-T1101)</f>
        <v>#VALUE!</v>
      </c>
      <c r="X1101" s="7"/>
    </row>
    <row r="1102" customFormat="false" ht="13.8" hidden="false" customHeight="false" outlineLevel="0" collapsed="false">
      <c r="B1102" s="0" t="str">
        <f aca="false">IFERROR(__xludf.dummyfunction("""COMPUTED_VALUE"""),"")</f>
        <v/>
      </c>
      <c r="D1102" s="0" t="str">
        <f aca="false">IFERROR(__xludf.dummyfunction("""COMPUTED_VALUE"""),"")</f>
        <v/>
      </c>
      <c r="F1102" s="0" t="str">
        <f aca="false">IFERROR(__xludf.dummyfunction("""COMPUTED_VALUE"""),"")</f>
        <v/>
      </c>
      <c r="H1102" s="0" t="str">
        <f aca="false">IFERROR(__xludf.dummyfunction("""COMPUTED_VALUE"""),"")</f>
        <v/>
      </c>
      <c r="J1102" s="0" t="str">
        <f aca="false">IFERROR(__xludf.dummyfunction("""COMPUTED_VALUE"""),"")</f>
        <v/>
      </c>
      <c r="L1102" s="0" t="str">
        <f aca="false">IFERROR(__xludf.dummyfunction("""COMPUTED_VALUE"""),"")</f>
        <v/>
      </c>
      <c r="N1102" s="6" t="e">
        <f aca="false">SUM(L1102-J1102)</f>
        <v>#VALUE!</v>
      </c>
      <c r="P1102" s="0" t="str">
        <f aca="false">IFERROR(__xludf.dummyfunction("""COMPUTED_VALUE"""),"")</f>
        <v/>
      </c>
      <c r="R1102" s="0" t="str">
        <f aca="false">IFERROR(__xludf.dummyfunction("""COMPUTED_VALUE"""),"")</f>
        <v/>
      </c>
      <c r="T1102" s="6" t="e">
        <f aca="false">SUM(R1102-P1102)</f>
        <v>#VALUE!</v>
      </c>
      <c r="V1102" s="6" t="e">
        <f aca="false">SUM(N1102-T1102)</f>
        <v>#VALUE!</v>
      </c>
      <c r="X1102" s="7"/>
    </row>
    <row r="1103" customFormat="false" ht="13.8" hidden="false" customHeight="false" outlineLevel="0" collapsed="false">
      <c r="B1103" s="0" t="str">
        <f aca="false">IFERROR(__xludf.dummyfunction("""COMPUTED_VALUE"""),"")</f>
        <v/>
      </c>
      <c r="D1103" s="0" t="str">
        <f aca="false">IFERROR(__xludf.dummyfunction("""COMPUTED_VALUE"""),"")</f>
        <v/>
      </c>
      <c r="F1103" s="0" t="str">
        <f aca="false">IFERROR(__xludf.dummyfunction("""COMPUTED_VALUE"""),"")</f>
        <v/>
      </c>
      <c r="H1103" s="0" t="str">
        <f aca="false">IFERROR(__xludf.dummyfunction("""COMPUTED_VALUE"""),"")</f>
        <v/>
      </c>
      <c r="J1103" s="0" t="str">
        <f aca="false">IFERROR(__xludf.dummyfunction("""COMPUTED_VALUE"""),"")</f>
        <v/>
      </c>
      <c r="L1103" s="0" t="str">
        <f aca="false">IFERROR(__xludf.dummyfunction("""COMPUTED_VALUE"""),"")</f>
        <v/>
      </c>
      <c r="N1103" s="6" t="e">
        <f aca="false">SUM(L1103-J1103)</f>
        <v>#VALUE!</v>
      </c>
      <c r="P1103" s="0" t="str">
        <f aca="false">IFERROR(__xludf.dummyfunction("""COMPUTED_VALUE"""),"")</f>
        <v/>
      </c>
      <c r="R1103" s="0" t="str">
        <f aca="false">IFERROR(__xludf.dummyfunction("""COMPUTED_VALUE"""),"")</f>
        <v/>
      </c>
      <c r="T1103" s="6" t="e">
        <f aca="false">SUM(R1103-P1103)</f>
        <v>#VALUE!</v>
      </c>
      <c r="V1103" s="6" t="e">
        <f aca="false">SUM(N1103-T1103)</f>
        <v>#VALUE!</v>
      </c>
      <c r="X1103" s="7"/>
    </row>
    <row r="1104" customFormat="false" ht="13.8" hidden="false" customHeight="false" outlineLevel="0" collapsed="false">
      <c r="B1104" s="0" t="str">
        <f aca="false">IFERROR(__xludf.dummyfunction("""COMPUTED_VALUE"""),"")</f>
        <v/>
      </c>
      <c r="D1104" s="0" t="str">
        <f aca="false">IFERROR(__xludf.dummyfunction("""COMPUTED_VALUE"""),"")</f>
        <v/>
      </c>
      <c r="F1104" s="0" t="str">
        <f aca="false">IFERROR(__xludf.dummyfunction("""COMPUTED_VALUE"""),"")</f>
        <v/>
      </c>
      <c r="H1104" s="0" t="str">
        <f aca="false">IFERROR(__xludf.dummyfunction("""COMPUTED_VALUE"""),"")</f>
        <v/>
      </c>
      <c r="J1104" s="0" t="str">
        <f aca="false">IFERROR(__xludf.dummyfunction("""COMPUTED_VALUE"""),"")</f>
        <v/>
      </c>
      <c r="L1104" s="0" t="str">
        <f aca="false">IFERROR(__xludf.dummyfunction("""COMPUTED_VALUE"""),"")</f>
        <v/>
      </c>
      <c r="N1104" s="6" t="e">
        <f aca="false">SUM(L1104-J1104)</f>
        <v>#VALUE!</v>
      </c>
      <c r="P1104" s="0" t="str">
        <f aca="false">IFERROR(__xludf.dummyfunction("""COMPUTED_VALUE"""),"")</f>
        <v/>
      </c>
      <c r="R1104" s="0" t="str">
        <f aca="false">IFERROR(__xludf.dummyfunction("""COMPUTED_VALUE"""),"")</f>
        <v/>
      </c>
      <c r="T1104" s="6" t="e">
        <f aca="false">SUM(R1104-P1104)</f>
        <v>#VALUE!</v>
      </c>
      <c r="V1104" s="6" t="e">
        <f aca="false">SUM(N1104-T1104)</f>
        <v>#VALUE!</v>
      </c>
      <c r="X1104" s="7"/>
    </row>
    <row r="1105" customFormat="false" ht="13.8" hidden="false" customHeight="false" outlineLevel="0" collapsed="false">
      <c r="B1105" s="0" t="str">
        <f aca="false">IFERROR(__xludf.dummyfunction("""COMPUTED_VALUE"""),"")</f>
        <v/>
      </c>
      <c r="D1105" s="0" t="str">
        <f aca="false">IFERROR(__xludf.dummyfunction("""COMPUTED_VALUE"""),"")</f>
        <v/>
      </c>
      <c r="F1105" s="0" t="str">
        <f aca="false">IFERROR(__xludf.dummyfunction("""COMPUTED_VALUE"""),"")</f>
        <v/>
      </c>
      <c r="H1105" s="0" t="str">
        <f aca="false">IFERROR(__xludf.dummyfunction("""COMPUTED_VALUE"""),"")</f>
        <v/>
      </c>
      <c r="J1105" s="0" t="str">
        <f aca="false">IFERROR(__xludf.dummyfunction("""COMPUTED_VALUE"""),"")</f>
        <v/>
      </c>
      <c r="L1105" s="0" t="str">
        <f aca="false">IFERROR(__xludf.dummyfunction("""COMPUTED_VALUE"""),"")</f>
        <v/>
      </c>
      <c r="N1105" s="6" t="e">
        <f aca="false">SUM(L1105-J1105)</f>
        <v>#VALUE!</v>
      </c>
      <c r="P1105" s="0" t="str">
        <f aca="false">IFERROR(__xludf.dummyfunction("""COMPUTED_VALUE"""),"")</f>
        <v/>
      </c>
      <c r="R1105" s="0" t="str">
        <f aca="false">IFERROR(__xludf.dummyfunction("""COMPUTED_VALUE"""),"")</f>
        <v/>
      </c>
      <c r="T1105" s="6" t="e">
        <f aca="false">SUM(R1105-P1105)</f>
        <v>#VALUE!</v>
      </c>
      <c r="V1105" s="6" t="e">
        <f aca="false">SUM(N1105-T1105)</f>
        <v>#VALUE!</v>
      </c>
      <c r="X1105" s="7"/>
    </row>
    <row r="1106" customFormat="false" ht="13.8" hidden="false" customHeight="false" outlineLevel="0" collapsed="false">
      <c r="B1106" s="0" t="str">
        <f aca="false">IFERROR(__xludf.dummyfunction("""COMPUTED_VALUE"""),"")</f>
        <v/>
      </c>
      <c r="D1106" s="0" t="str">
        <f aca="false">IFERROR(__xludf.dummyfunction("""COMPUTED_VALUE"""),"")</f>
        <v/>
      </c>
      <c r="F1106" s="0" t="str">
        <f aca="false">IFERROR(__xludf.dummyfunction("""COMPUTED_VALUE"""),"")</f>
        <v/>
      </c>
      <c r="H1106" s="0" t="str">
        <f aca="false">IFERROR(__xludf.dummyfunction("""COMPUTED_VALUE"""),"")</f>
        <v/>
      </c>
      <c r="J1106" s="0" t="str">
        <f aca="false">IFERROR(__xludf.dummyfunction("""COMPUTED_VALUE"""),"")</f>
        <v/>
      </c>
      <c r="L1106" s="0" t="str">
        <f aca="false">IFERROR(__xludf.dummyfunction("""COMPUTED_VALUE"""),"")</f>
        <v/>
      </c>
      <c r="N1106" s="6" t="e">
        <f aca="false">SUM(L1106-J1106)</f>
        <v>#VALUE!</v>
      </c>
      <c r="P1106" s="0" t="str">
        <f aca="false">IFERROR(__xludf.dummyfunction("""COMPUTED_VALUE"""),"")</f>
        <v/>
      </c>
      <c r="R1106" s="0" t="str">
        <f aca="false">IFERROR(__xludf.dummyfunction("""COMPUTED_VALUE"""),"")</f>
        <v/>
      </c>
      <c r="T1106" s="6" t="e">
        <f aca="false">SUM(R1106-P1106)</f>
        <v>#VALUE!</v>
      </c>
      <c r="V1106" s="6" t="e">
        <f aca="false">SUM(N1106-T1106)</f>
        <v>#VALUE!</v>
      </c>
      <c r="X1106" s="7"/>
    </row>
    <row r="1107" customFormat="false" ht="13.8" hidden="false" customHeight="false" outlineLevel="0" collapsed="false">
      <c r="B1107" s="0" t="str">
        <f aca="false">IFERROR(__xludf.dummyfunction("""COMPUTED_VALUE"""),"")</f>
        <v/>
      </c>
      <c r="D1107" s="0" t="str">
        <f aca="false">IFERROR(__xludf.dummyfunction("""COMPUTED_VALUE"""),"")</f>
        <v/>
      </c>
      <c r="F1107" s="0" t="str">
        <f aca="false">IFERROR(__xludf.dummyfunction("""COMPUTED_VALUE"""),"")</f>
        <v/>
      </c>
      <c r="H1107" s="0" t="str">
        <f aca="false">IFERROR(__xludf.dummyfunction("""COMPUTED_VALUE"""),"")</f>
        <v/>
      </c>
      <c r="J1107" s="0" t="str">
        <f aca="false">IFERROR(__xludf.dummyfunction("""COMPUTED_VALUE"""),"")</f>
        <v/>
      </c>
      <c r="L1107" s="0" t="str">
        <f aca="false">IFERROR(__xludf.dummyfunction("""COMPUTED_VALUE"""),"")</f>
        <v/>
      </c>
      <c r="N1107" s="6" t="e">
        <f aca="false">SUM(L1107-J1107)</f>
        <v>#VALUE!</v>
      </c>
      <c r="P1107" s="0" t="str">
        <f aca="false">IFERROR(__xludf.dummyfunction("""COMPUTED_VALUE"""),"")</f>
        <v/>
      </c>
      <c r="R1107" s="0" t="str">
        <f aca="false">IFERROR(__xludf.dummyfunction("""COMPUTED_VALUE"""),"")</f>
        <v/>
      </c>
      <c r="T1107" s="6" t="e">
        <f aca="false">SUM(R1107-P1107)</f>
        <v>#VALUE!</v>
      </c>
      <c r="V1107" s="6" t="e">
        <f aca="false">SUM(N1107-T1107)</f>
        <v>#VALUE!</v>
      </c>
      <c r="X1107" s="7"/>
    </row>
    <row r="1108" customFormat="false" ht="13.8" hidden="false" customHeight="false" outlineLevel="0" collapsed="false">
      <c r="B1108" s="0" t="str">
        <f aca="false">IFERROR(__xludf.dummyfunction("""COMPUTED_VALUE"""),"")</f>
        <v/>
      </c>
      <c r="D1108" s="0" t="str">
        <f aca="false">IFERROR(__xludf.dummyfunction("""COMPUTED_VALUE"""),"")</f>
        <v/>
      </c>
      <c r="F1108" s="0" t="str">
        <f aca="false">IFERROR(__xludf.dummyfunction("""COMPUTED_VALUE"""),"")</f>
        <v/>
      </c>
      <c r="H1108" s="0" t="str">
        <f aca="false">IFERROR(__xludf.dummyfunction("""COMPUTED_VALUE"""),"")</f>
        <v/>
      </c>
      <c r="J1108" s="0" t="str">
        <f aca="false">IFERROR(__xludf.dummyfunction("""COMPUTED_VALUE"""),"")</f>
        <v/>
      </c>
      <c r="L1108" s="0" t="str">
        <f aca="false">IFERROR(__xludf.dummyfunction("""COMPUTED_VALUE"""),"")</f>
        <v/>
      </c>
      <c r="N1108" s="6" t="e">
        <f aca="false">SUM(L1108-J1108)</f>
        <v>#VALUE!</v>
      </c>
      <c r="P1108" s="0" t="str">
        <f aca="false">IFERROR(__xludf.dummyfunction("""COMPUTED_VALUE"""),"")</f>
        <v/>
      </c>
      <c r="R1108" s="0" t="str">
        <f aca="false">IFERROR(__xludf.dummyfunction("""COMPUTED_VALUE"""),"")</f>
        <v/>
      </c>
      <c r="T1108" s="6" t="e">
        <f aca="false">SUM(R1108-P1108)</f>
        <v>#VALUE!</v>
      </c>
      <c r="V1108" s="6" t="e">
        <f aca="false">SUM(N1108-T1108)</f>
        <v>#VALUE!</v>
      </c>
      <c r="X1108" s="7"/>
    </row>
    <row r="1109" customFormat="false" ht="13.8" hidden="false" customHeight="false" outlineLevel="0" collapsed="false">
      <c r="B1109" s="0" t="str">
        <f aca="false">IFERROR(__xludf.dummyfunction("""COMPUTED_VALUE"""),"")</f>
        <v/>
      </c>
      <c r="D1109" s="0" t="str">
        <f aca="false">IFERROR(__xludf.dummyfunction("""COMPUTED_VALUE"""),"")</f>
        <v/>
      </c>
      <c r="F1109" s="0" t="str">
        <f aca="false">IFERROR(__xludf.dummyfunction("""COMPUTED_VALUE"""),"")</f>
        <v/>
      </c>
      <c r="H1109" s="0" t="str">
        <f aca="false">IFERROR(__xludf.dummyfunction("""COMPUTED_VALUE"""),"")</f>
        <v/>
      </c>
      <c r="J1109" s="0" t="str">
        <f aca="false">IFERROR(__xludf.dummyfunction("""COMPUTED_VALUE"""),"")</f>
        <v/>
      </c>
      <c r="L1109" s="0" t="str">
        <f aca="false">IFERROR(__xludf.dummyfunction("""COMPUTED_VALUE"""),"")</f>
        <v/>
      </c>
      <c r="N1109" s="6" t="e">
        <f aca="false">SUM(L1109-J1109)</f>
        <v>#VALUE!</v>
      </c>
      <c r="P1109" s="0" t="str">
        <f aca="false">IFERROR(__xludf.dummyfunction("""COMPUTED_VALUE"""),"")</f>
        <v/>
      </c>
      <c r="R1109" s="0" t="str">
        <f aca="false">IFERROR(__xludf.dummyfunction("""COMPUTED_VALUE"""),"")</f>
        <v/>
      </c>
      <c r="T1109" s="6" t="e">
        <f aca="false">SUM(R1109-P1109)</f>
        <v>#VALUE!</v>
      </c>
      <c r="V1109" s="6" t="e">
        <f aca="false">SUM(N1109-T1109)</f>
        <v>#VALUE!</v>
      </c>
      <c r="X1109" s="7"/>
    </row>
    <row r="1110" customFormat="false" ht="13.8" hidden="false" customHeight="false" outlineLevel="0" collapsed="false">
      <c r="B1110" s="0" t="str">
        <f aca="false">IFERROR(__xludf.dummyfunction("""COMPUTED_VALUE"""),"")</f>
        <v/>
      </c>
      <c r="D1110" s="0" t="str">
        <f aca="false">IFERROR(__xludf.dummyfunction("""COMPUTED_VALUE"""),"")</f>
        <v/>
      </c>
      <c r="F1110" s="0" t="str">
        <f aca="false">IFERROR(__xludf.dummyfunction("""COMPUTED_VALUE"""),"")</f>
        <v/>
      </c>
      <c r="H1110" s="0" t="str">
        <f aca="false">IFERROR(__xludf.dummyfunction("""COMPUTED_VALUE"""),"")</f>
        <v/>
      </c>
      <c r="J1110" s="0" t="str">
        <f aca="false">IFERROR(__xludf.dummyfunction("""COMPUTED_VALUE"""),"")</f>
        <v/>
      </c>
      <c r="L1110" s="0" t="str">
        <f aca="false">IFERROR(__xludf.dummyfunction("""COMPUTED_VALUE"""),"")</f>
        <v/>
      </c>
      <c r="N1110" s="6" t="e">
        <f aca="false">SUM(L1110-J1110)</f>
        <v>#VALUE!</v>
      </c>
      <c r="P1110" s="0" t="str">
        <f aca="false">IFERROR(__xludf.dummyfunction("""COMPUTED_VALUE"""),"")</f>
        <v/>
      </c>
      <c r="R1110" s="0" t="str">
        <f aca="false">IFERROR(__xludf.dummyfunction("""COMPUTED_VALUE"""),"")</f>
        <v/>
      </c>
      <c r="T1110" s="6" t="e">
        <f aca="false">SUM(R1110-P1110)</f>
        <v>#VALUE!</v>
      </c>
      <c r="V1110" s="6" t="e">
        <f aca="false">SUM(N1110-T1110)</f>
        <v>#VALUE!</v>
      </c>
      <c r="X1110" s="7"/>
    </row>
    <row r="1111" customFormat="false" ht="13.8" hidden="false" customHeight="false" outlineLevel="0" collapsed="false">
      <c r="B1111" s="0" t="str">
        <f aca="false">IFERROR(__xludf.dummyfunction("""COMPUTED_VALUE"""),"")</f>
        <v/>
      </c>
      <c r="D1111" s="0" t="str">
        <f aca="false">IFERROR(__xludf.dummyfunction("""COMPUTED_VALUE"""),"")</f>
        <v/>
      </c>
      <c r="F1111" s="0" t="str">
        <f aca="false">IFERROR(__xludf.dummyfunction("""COMPUTED_VALUE"""),"")</f>
        <v/>
      </c>
      <c r="H1111" s="0" t="str">
        <f aca="false">IFERROR(__xludf.dummyfunction("""COMPUTED_VALUE"""),"")</f>
        <v/>
      </c>
      <c r="J1111" s="0" t="str">
        <f aca="false">IFERROR(__xludf.dummyfunction("""COMPUTED_VALUE"""),"")</f>
        <v/>
      </c>
      <c r="L1111" s="0" t="str">
        <f aca="false">IFERROR(__xludf.dummyfunction("""COMPUTED_VALUE"""),"")</f>
        <v/>
      </c>
      <c r="N1111" s="6" t="e">
        <f aca="false">SUM(L1111-J1111)</f>
        <v>#VALUE!</v>
      </c>
      <c r="P1111" s="0" t="str">
        <f aca="false">IFERROR(__xludf.dummyfunction("""COMPUTED_VALUE"""),"")</f>
        <v/>
      </c>
      <c r="R1111" s="0" t="str">
        <f aca="false">IFERROR(__xludf.dummyfunction("""COMPUTED_VALUE"""),"")</f>
        <v/>
      </c>
      <c r="T1111" s="6" t="e">
        <f aca="false">SUM(R1111-P1111)</f>
        <v>#VALUE!</v>
      </c>
      <c r="V1111" s="6" t="e">
        <f aca="false">SUM(N1111-T1111)</f>
        <v>#VALUE!</v>
      </c>
      <c r="X1111" s="7"/>
    </row>
    <row r="1112" customFormat="false" ht="13.8" hidden="false" customHeight="false" outlineLevel="0" collapsed="false">
      <c r="B1112" s="0" t="str">
        <f aca="false">IFERROR(__xludf.dummyfunction("""COMPUTED_VALUE"""),"")</f>
        <v/>
      </c>
      <c r="D1112" s="0" t="str">
        <f aca="false">IFERROR(__xludf.dummyfunction("""COMPUTED_VALUE"""),"")</f>
        <v/>
      </c>
      <c r="F1112" s="0" t="str">
        <f aca="false">IFERROR(__xludf.dummyfunction("""COMPUTED_VALUE"""),"")</f>
        <v/>
      </c>
      <c r="H1112" s="0" t="str">
        <f aca="false">IFERROR(__xludf.dummyfunction("""COMPUTED_VALUE"""),"")</f>
        <v/>
      </c>
      <c r="J1112" s="0" t="str">
        <f aca="false">IFERROR(__xludf.dummyfunction("""COMPUTED_VALUE"""),"")</f>
        <v/>
      </c>
      <c r="L1112" s="0" t="str">
        <f aca="false">IFERROR(__xludf.dummyfunction("""COMPUTED_VALUE"""),"")</f>
        <v/>
      </c>
      <c r="N1112" s="6" t="e">
        <f aca="false">SUM(L1112-J1112)</f>
        <v>#VALUE!</v>
      </c>
      <c r="P1112" s="0" t="str">
        <f aca="false">IFERROR(__xludf.dummyfunction("""COMPUTED_VALUE"""),"")</f>
        <v/>
      </c>
      <c r="R1112" s="0" t="str">
        <f aca="false">IFERROR(__xludf.dummyfunction("""COMPUTED_VALUE"""),"")</f>
        <v/>
      </c>
      <c r="T1112" s="6" t="e">
        <f aca="false">SUM(R1112-P1112)</f>
        <v>#VALUE!</v>
      </c>
      <c r="V1112" s="6" t="e">
        <f aca="false">SUM(N1112-T1112)</f>
        <v>#VALUE!</v>
      </c>
      <c r="X1112" s="7"/>
    </row>
    <row r="1113" customFormat="false" ht="13.8" hidden="false" customHeight="false" outlineLevel="0" collapsed="false">
      <c r="B1113" s="0" t="str">
        <f aca="false">IFERROR(__xludf.dummyfunction("""COMPUTED_VALUE"""),"")</f>
        <v/>
      </c>
      <c r="D1113" s="0" t="str">
        <f aca="false">IFERROR(__xludf.dummyfunction("""COMPUTED_VALUE"""),"")</f>
        <v/>
      </c>
      <c r="F1113" s="0" t="str">
        <f aca="false">IFERROR(__xludf.dummyfunction("""COMPUTED_VALUE"""),"")</f>
        <v/>
      </c>
      <c r="H1113" s="0" t="str">
        <f aca="false">IFERROR(__xludf.dummyfunction("""COMPUTED_VALUE"""),"")</f>
        <v/>
      </c>
      <c r="J1113" s="0" t="str">
        <f aca="false">IFERROR(__xludf.dummyfunction("""COMPUTED_VALUE"""),"")</f>
        <v/>
      </c>
      <c r="L1113" s="0" t="str">
        <f aca="false">IFERROR(__xludf.dummyfunction("""COMPUTED_VALUE"""),"")</f>
        <v/>
      </c>
      <c r="N1113" s="6" t="e">
        <f aca="false">SUM(L1113-J1113)</f>
        <v>#VALUE!</v>
      </c>
      <c r="P1113" s="0" t="str">
        <f aca="false">IFERROR(__xludf.dummyfunction("""COMPUTED_VALUE"""),"")</f>
        <v/>
      </c>
      <c r="R1113" s="0" t="str">
        <f aca="false">IFERROR(__xludf.dummyfunction("""COMPUTED_VALUE"""),"")</f>
        <v/>
      </c>
      <c r="T1113" s="6" t="e">
        <f aca="false">SUM(R1113-P1113)</f>
        <v>#VALUE!</v>
      </c>
      <c r="V1113" s="6" t="e">
        <f aca="false">SUM(N1113-T1113)</f>
        <v>#VALUE!</v>
      </c>
      <c r="X1113" s="7"/>
    </row>
    <row r="1114" customFormat="false" ht="13.8" hidden="false" customHeight="false" outlineLevel="0" collapsed="false">
      <c r="B1114" s="0" t="str">
        <f aca="false">IFERROR(__xludf.dummyfunction("""COMPUTED_VALUE"""),"")</f>
        <v/>
      </c>
      <c r="D1114" s="0" t="str">
        <f aca="false">IFERROR(__xludf.dummyfunction("""COMPUTED_VALUE"""),"")</f>
        <v/>
      </c>
      <c r="F1114" s="0" t="str">
        <f aca="false">IFERROR(__xludf.dummyfunction("""COMPUTED_VALUE"""),"")</f>
        <v/>
      </c>
      <c r="H1114" s="0" t="str">
        <f aca="false">IFERROR(__xludf.dummyfunction("""COMPUTED_VALUE"""),"")</f>
        <v/>
      </c>
      <c r="J1114" s="0" t="str">
        <f aca="false">IFERROR(__xludf.dummyfunction("""COMPUTED_VALUE"""),"")</f>
        <v/>
      </c>
      <c r="L1114" s="0" t="str">
        <f aca="false">IFERROR(__xludf.dummyfunction("""COMPUTED_VALUE"""),"")</f>
        <v/>
      </c>
      <c r="N1114" s="6" t="e">
        <f aca="false">SUM(L1114-J1114)</f>
        <v>#VALUE!</v>
      </c>
      <c r="P1114" s="0" t="str">
        <f aca="false">IFERROR(__xludf.dummyfunction("""COMPUTED_VALUE"""),"")</f>
        <v/>
      </c>
      <c r="R1114" s="0" t="str">
        <f aca="false">IFERROR(__xludf.dummyfunction("""COMPUTED_VALUE"""),"")</f>
        <v/>
      </c>
      <c r="T1114" s="6" t="e">
        <f aca="false">SUM(R1114-P1114)</f>
        <v>#VALUE!</v>
      </c>
      <c r="V1114" s="6" t="e">
        <f aca="false">SUM(N1114-T1114)</f>
        <v>#VALUE!</v>
      </c>
      <c r="X1114" s="7"/>
    </row>
    <row r="1115" customFormat="false" ht="13.8" hidden="false" customHeight="false" outlineLevel="0" collapsed="false">
      <c r="B1115" s="0" t="str">
        <f aca="false">IFERROR(__xludf.dummyfunction("""COMPUTED_VALUE"""),"")</f>
        <v/>
      </c>
      <c r="D1115" s="0" t="str">
        <f aca="false">IFERROR(__xludf.dummyfunction("""COMPUTED_VALUE"""),"")</f>
        <v/>
      </c>
      <c r="F1115" s="0" t="str">
        <f aca="false">IFERROR(__xludf.dummyfunction("""COMPUTED_VALUE"""),"")</f>
        <v/>
      </c>
      <c r="H1115" s="0" t="str">
        <f aca="false">IFERROR(__xludf.dummyfunction("""COMPUTED_VALUE"""),"")</f>
        <v/>
      </c>
      <c r="J1115" s="0" t="str">
        <f aca="false">IFERROR(__xludf.dummyfunction("""COMPUTED_VALUE"""),"")</f>
        <v/>
      </c>
      <c r="L1115" s="0" t="str">
        <f aca="false">IFERROR(__xludf.dummyfunction("""COMPUTED_VALUE"""),"")</f>
        <v/>
      </c>
      <c r="N1115" s="6" t="e">
        <f aca="false">SUM(L1115-J1115)</f>
        <v>#VALUE!</v>
      </c>
      <c r="P1115" s="0" t="str">
        <f aca="false">IFERROR(__xludf.dummyfunction("""COMPUTED_VALUE"""),"")</f>
        <v/>
      </c>
      <c r="R1115" s="0" t="str">
        <f aca="false">IFERROR(__xludf.dummyfunction("""COMPUTED_VALUE"""),"")</f>
        <v/>
      </c>
      <c r="T1115" s="6" t="e">
        <f aca="false">SUM(R1115-P1115)</f>
        <v>#VALUE!</v>
      </c>
      <c r="V1115" s="6" t="e">
        <f aca="false">SUM(N1115-T1115)</f>
        <v>#VALUE!</v>
      </c>
      <c r="X1115" s="7"/>
    </row>
    <row r="1116" customFormat="false" ht="13.8" hidden="false" customHeight="false" outlineLevel="0" collapsed="false">
      <c r="B1116" s="0" t="str">
        <f aca="false">IFERROR(__xludf.dummyfunction("""COMPUTED_VALUE"""),"")</f>
        <v/>
      </c>
      <c r="D1116" s="0" t="str">
        <f aca="false">IFERROR(__xludf.dummyfunction("""COMPUTED_VALUE"""),"")</f>
        <v/>
      </c>
      <c r="F1116" s="0" t="str">
        <f aca="false">IFERROR(__xludf.dummyfunction("""COMPUTED_VALUE"""),"")</f>
        <v/>
      </c>
      <c r="H1116" s="0" t="str">
        <f aca="false">IFERROR(__xludf.dummyfunction("""COMPUTED_VALUE"""),"")</f>
        <v/>
      </c>
      <c r="J1116" s="0" t="str">
        <f aca="false">IFERROR(__xludf.dummyfunction("""COMPUTED_VALUE"""),"")</f>
        <v/>
      </c>
      <c r="L1116" s="0" t="str">
        <f aca="false">IFERROR(__xludf.dummyfunction("""COMPUTED_VALUE"""),"")</f>
        <v/>
      </c>
      <c r="N1116" s="6" t="e">
        <f aca="false">SUM(L1116-J1116)</f>
        <v>#VALUE!</v>
      </c>
      <c r="P1116" s="0" t="str">
        <f aca="false">IFERROR(__xludf.dummyfunction("""COMPUTED_VALUE"""),"")</f>
        <v/>
      </c>
      <c r="R1116" s="0" t="str">
        <f aca="false">IFERROR(__xludf.dummyfunction("""COMPUTED_VALUE"""),"")</f>
        <v/>
      </c>
      <c r="T1116" s="6" t="e">
        <f aca="false">SUM(R1116-P1116)</f>
        <v>#VALUE!</v>
      </c>
      <c r="V1116" s="6" t="e">
        <f aca="false">SUM(N1116-T1116)</f>
        <v>#VALUE!</v>
      </c>
      <c r="X1116" s="7"/>
    </row>
    <row r="1117" customFormat="false" ht="13.8" hidden="false" customHeight="false" outlineLevel="0" collapsed="false">
      <c r="B1117" s="0" t="str">
        <f aca="false">IFERROR(__xludf.dummyfunction("""COMPUTED_VALUE"""),"")</f>
        <v/>
      </c>
      <c r="D1117" s="0" t="str">
        <f aca="false">IFERROR(__xludf.dummyfunction("""COMPUTED_VALUE"""),"")</f>
        <v/>
      </c>
      <c r="F1117" s="0" t="str">
        <f aca="false">IFERROR(__xludf.dummyfunction("""COMPUTED_VALUE"""),"")</f>
        <v/>
      </c>
      <c r="H1117" s="0" t="str">
        <f aca="false">IFERROR(__xludf.dummyfunction("""COMPUTED_VALUE"""),"")</f>
        <v/>
      </c>
      <c r="J1117" s="0" t="str">
        <f aca="false">IFERROR(__xludf.dummyfunction("""COMPUTED_VALUE"""),"")</f>
        <v/>
      </c>
      <c r="L1117" s="0" t="str">
        <f aca="false">IFERROR(__xludf.dummyfunction("""COMPUTED_VALUE"""),"")</f>
        <v/>
      </c>
      <c r="N1117" s="6" t="e">
        <f aca="false">SUM(L1117-J1117)</f>
        <v>#VALUE!</v>
      </c>
      <c r="P1117" s="0" t="str">
        <f aca="false">IFERROR(__xludf.dummyfunction("""COMPUTED_VALUE"""),"")</f>
        <v/>
      </c>
      <c r="R1117" s="0" t="str">
        <f aca="false">IFERROR(__xludf.dummyfunction("""COMPUTED_VALUE"""),"")</f>
        <v/>
      </c>
      <c r="T1117" s="6" t="e">
        <f aca="false">SUM(R1117-P1117)</f>
        <v>#VALUE!</v>
      </c>
      <c r="V1117" s="6" t="e">
        <f aca="false">SUM(N1117-T1117)</f>
        <v>#VALUE!</v>
      </c>
      <c r="X1117" s="7"/>
    </row>
    <row r="1118" customFormat="false" ht="13.8" hidden="false" customHeight="false" outlineLevel="0" collapsed="false">
      <c r="B1118" s="0" t="str">
        <f aca="false">IFERROR(__xludf.dummyfunction("""COMPUTED_VALUE"""),"")</f>
        <v/>
      </c>
      <c r="D1118" s="0" t="str">
        <f aca="false">IFERROR(__xludf.dummyfunction("""COMPUTED_VALUE"""),"")</f>
        <v/>
      </c>
      <c r="F1118" s="0" t="str">
        <f aca="false">IFERROR(__xludf.dummyfunction("""COMPUTED_VALUE"""),"")</f>
        <v/>
      </c>
      <c r="H1118" s="0" t="str">
        <f aca="false">IFERROR(__xludf.dummyfunction("""COMPUTED_VALUE"""),"")</f>
        <v/>
      </c>
      <c r="J1118" s="0" t="str">
        <f aca="false">IFERROR(__xludf.dummyfunction("""COMPUTED_VALUE"""),"")</f>
        <v/>
      </c>
      <c r="L1118" s="0" t="str">
        <f aca="false">IFERROR(__xludf.dummyfunction("""COMPUTED_VALUE"""),"")</f>
        <v/>
      </c>
      <c r="N1118" s="6" t="e">
        <f aca="false">SUM(L1118-J1118)</f>
        <v>#VALUE!</v>
      </c>
      <c r="P1118" s="0" t="str">
        <f aca="false">IFERROR(__xludf.dummyfunction("""COMPUTED_VALUE"""),"")</f>
        <v/>
      </c>
      <c r="R1118" s="0" t="str">
        <f aca="false">IFERROR(__xludf.dummyfunction("""COMPUTED_VALUE"""),"")</f>
        <v/>
      </c>
      <c r="T1118" s="6" t="e">
        <f aca="false">SUM(R1118-P1118)</f>
        <v>#VALUE!</v>
      </c>
      <c r="V1118" s="6" t="e">
        <f aca="false">SUM(N1118-T1118)</f>
        <v>#VALUE!</v>
      </c>
      <c r="X1118" s="7"/>
    </row>
    <row r="1119" customFormat="false" ht="13.8" hidden="false" customHeight="false" outlineLevel="0" collapsed="false">
      <c r="B1119" s="0" t="str">
        <f aca="false">IFERROR(__xludf.dummyfunction("""COMPUTED_VALUE"""),"")</f>
        <v/>
      </c>
      <c r="D1119" s="0" t="str">
        <f aca="false">IFERROR(__xludf.dummyfunction("""COMPUTED_VALUE"""),"")</f>
        <v/>
      </c>
      <c r="F1119" s="0" t="str">
        <f aca="false">IFERROR(__xludf.dummyfunction("""COMPUTED_VALUE"""),"")</f>
        <v/>
      </c>
      <c r="H1119" s="0" t="str">
        <f aca="false">IFERROR(__xludf.dummyfunction("""COMPUTED_VALUE"""),"")</f>
        <v/>
      </c>
      <c r="J1119" s="0" t="str">
        <f aca="false">IFERROR(__xludf.dummyfunction("""COMPUTED_VALUE"""),"")</f>
        <v/>
      </c>
      <c r="L1119" s="0" t="str">
        <f aca="false">IFERROR(__xludf.dummyfunction("""COMPUTED_VALUE"""),"")</f>
        <v/>
      </c>
      <c r="N1119" s="6" t="e">
        <f aca="false">SUM(L1119-J1119)</f>
        <v>#VALUE!</v>
      </c>
      <c r="P1119" s="0" t="str">
        <f aca="false">IFERROR(__xludf.dummyfunction("""COMPUTED_VALUE"""),"")</f>
        <v/>
      </c>
      <c r="R1119" s="0" t="str">
        <f aca="false">IFERROR(__xludf.dummyfunction("""COMPUTED_VALUE"""),"")</f>
        <v/>
      </c>
      <c r="T1119" s="6" t="e">
        <f aca="false">SUM(R1119-P1119)</f>
        <v>#VALUE!</v>
      </c>
      <c r="V1119" s="6" t="e">
        <f aca="false">SUM(N1119-T1119)</f>
        <v>#VALUE!</v>
      </c>
      <c r="X1119" s="7"/>
    </row>
    <row r="1120" customFormat="false" ht="13.8" hidden="false" customHeight="false" outlineLevel="0" collapsed="false">
      <c r="B1120" s="0" t="str">
        <f aca="false">IFERROR(__xludf.dummyfunction("""COMPUTED_VALUE"""),"")</f>
        <v/>
      </c>
      <c r="D1120" s="0" t="str">
        <f aca="false">IFERROR(__xludf.dummyfunction("""COMPUTED_VALUE"""),"")</f>
        <v/>
      </c>
      <c r="F1120" s="0" t="str">
        <f aca="false">IFERROR(__xludf.dummyfunction("""COMPUTED_VALUE"""),"")</f>
        <v/>
      </c>
      <c r="H1120" s="0" t="str">
        <f aca="false">IFERROR(__xludf.dummyfunction("""COMPUTED_VALUE"""),"")</f>
        <v/>
      </c>
      <c r="J1120" s="0" t="str">
        <f aca="false">IFERROR(__xludf.dummyfunction("""COMPUTED_VALUE"""),"")</f>
        <v/>
      </c>
      <c r="L1120" s="0" t="str">
        <f aca="false">IFERROR(__xludf.dummyfunction("""COMPUTED_VALUE"""),"")</f>
        <v/>
      </c>
      <c r="N1120" s="6" t="e">
        <f aca="false">SUM(L1120-J1120)</f>
        <v>#VALUE!</v>
      </c>
      <c r="P1120" s="0" t="str">
        <f aca="false">IFERROR(__xludf.dummyfunction("""COMPUTED_VALUE"""),"")</f>
        <v/>
      </c>
      <c r="R1120" s="0" t="str">
        <f aca="false">IFERROR(__xludf.dummyfunction("""COMPUTED_VALUE"""),"")</f>
        <v/>
      </c>
      <c r="T1120" s="6" t="e">
        <f aca="false">SUM(R1120-P1120)</f>
        <v>#VALUE!</v>
      </c>
      <c r="V1120" s="6" t="e">
        <f aca="false">SUM(N1120-T1120)</f>
        <v>#VALUE!</v>
      </c>
      <c r="X1120" s="7"/>
    </row>
    <row r="1121" customFormat="false" ht="13.8" hidden="false" customHeight="false" outlineLevel="0" collapsed="false">
      <c r="B1121" s="0" t="str">
        <f aca="false">IFERROR(__xludf.dummyfunction("""COMPUTED_VALUE"""),"")</f>
        <v/>
      </c>
      <c r="D1121" s="0" t="str">
        <f aca="false">IFERROR(__xludf.dummyfunction("""COMPUTED_VALUE"""),"")</f>
        <v/>
      </c>
      <c r="F1121" s="0" t="str">
        <f aca="false">IFERROR(__xludf.dummyfunction("""COMPUTED_VALUE"""),"")</f>
        <v/>
      </c>
      <c r="H1121" s="0" t="str">
        <f aca="false">IFERROR(__xludf.dummyfunction("""COMPUTED_VALUE"""),"")</f>
        <v/>
      </c>
      <c r="J1121" s="0" t="str">
        <f aca="false">IFERROR(__xludf.dummyfunction("""COMPUTED_VALUE"""),"")</f>
        <v/>
      </c>
      <c r="L1121" s="0" t="str">
        <f aca="false">IFERROR(__xludf.dummyfunction("""COMPUTED_VALUE"""),"")</f>
        <v/>
      </c>
      <c r="N1121" s="6" t="e">
        <f aca="false">SUM(L1121-J1121)</f>
        <v>#VALUE!</v>
      </c>
      <c r="P1121" s="0" t="str">
        <f aca="false">IFERROR(__xludf.dummyfunction("""COMPUTED_VALUE"""),"")</f>
        <v/>
      </c>
      <c r="R1121" s="0" t="str">
        <f aca="false">IFERROR(__xludf.dummyfunction("""COMPUTED_VALUE"""),"")</f>
        <v/>
      </c>
      <c r="T1121" s="6" t="e">
        <f aca="false">SUM(R1121-P1121)</f>
        <v>#VALUE!</v>
      </c>
      <c r="V1121" s="6" t="e">
        <f aca="false">SUM(N1121-T1121)</f>
        <v>#VALUE!</v>
      </c>
      <c r="X1121" s="7"/>
    </row>
    <row r="1122" customFormat="false" ht="13.8" hidden="false" customHeight="false" outlineLevel="0" collapsed="false">
      <c r="B1122" s="0" t="str">
        <f aca="false">IFERROR(__xludf.dummyfunction("""COMPUTED_VALUE"""),"")</f>
        <v/>
      </c>
      <c r="D1122" s="0" t="str">
        <f aca="false">IFERROR(__xludf.dummyfunction("""COMPUTED_VALUE"""),"")</f>
        <v/>
      </c>
      <c r="F1122" s="0" t="str">
        <f aca="false">IFERROR(__xludf.dummyfunction("""COMPUTED_VALUE"""),"")</f>
        <v/>
      </c>
      <c r="H1122" s="0" t="str">
        <f aca="false">IFERROR(__xludf.dummyfunction("""COMPUTED_VALUE"""),"")</f>
        <v/>
      </c>
      <c r="J1122" s="0" t="str">
        <f aca="false">IFERROR(__xludf.dummyfunction("""COMPUTED_VALUE"""),"")</f>
        <v/>
      </c>
      <c r="L1122" s="0" t="str">
        <f aca="false">IFERROR(__xludf.dummyfunction("""COMPUTED_VALUE"""),"")</f>
        <v/>
      </c>
      <c r="N1122" s="6" t="e">
        <f aca="false">SUM(L1122-J1122)</f>
        <v>#VALUE!</v>
      </c>
      <c r="P1122" s="0" t="str">
        <f aca="false">IFERROR(__xludf.dummyfunction("""COMPUTED_VALUE"""),"")</f>
        <v/>
      </c>
      <c r="R1122" s="0" t="str">
        <f aca="false">IFERROR(__xludf.dummyfunction("""COMPUTED_VALUE"""),"")</f>
        <v/>
      </c>
      <c r="T1122" s="6" t="e">
        <f aca="false">SUM(R1122-P1122)</f>
        <v>#VALUE!</v>
      </c>
      <c r="V1122" s="6" t="e">
        <f aca="false">SUM(N1122-T1122)</f>
        <v>#VALUE!</v>
      </c>
      <c r="X1122" s="7"/>
    </row>
    <row r="1123" customFormat="false" ht="13.8" hidden="false" customHeight="false" outlineLevel="0" collapsed="false">
      <c r="B1123" s="0" t="str">
        <f aca="false">IFERROR(__xludf.dummyfunction("""COMPUTED_VALUE"""),"")</f>
        <v/>
      </c>
      <c r="D1123" s="0" t="str">
        <f aca="false">IFERROR(__xludf.dummyfunction("""COMPUTED_VALUE"""),"")</f>
        <v/>
      </c>
      <c r="F1123" s="0" t="str">
        <f aca="false">IFERROR(__xludf.dummyfunction("""COMPUTED_VALUE"""),"")</f>
        <v/>
      </c>
      <c r="H1123" s="0" t="str">
        <f aca="false">IFERROR(__xludf.dummyfunction("""COMPUTED_VALUE"""),"")</f>
        <v/>
      </c>
      <c r="J1123" s="0" t="str">
        <f aca="false">IFERROR(__xludf.dummyfunction("""COMPUTED_VALUE"""),"")</f>
        <v/>
      </c>
      <c r="L1123" s="0" t="str">
        <f aca="false">IFERROR(__xludf.dummyfunction("""COMPUTED_VALUE"""),"")</f>
        <v/>
      </c>
      <c r="N1123" s="6" t="e">
        <f aca="false">SUM(L1123-J1123)</f>
        <v>#VALUE!</v>
      </c>
      <c r="P1123" s="0" t="str">
        <f aca="false">IFERROR(__xludf.dummyfunction("""COMPUTED_VALUE"""),"")</f>
        <v/>
      </c>
      <c r="R1123" s="0" t="str">
        <f aca="false">IFERROR(__xludf.dummyfunction("""COMPUTED_VALUE"""),"")</f>
        <v/>
      </c>
      <c r="T1123" s="6" t="e">
        <f aca="false">SUM(R1123-P1123)</f>
        <v>#VALUE!</v>
      </c>
      <c r="V1123" s="6" t="e">
        <f aca="false">SUM(N1123-T1123)</f>
        <v>#VALUE!</v>
      </c>
      <c r="X1123" s="7"/>
    </row>
    <row r="1124" customFormat="false" ht="13.8" hidden="false" customHeight="false" outlineLevel="0" collapsed="false">
      <c r="B1124" s="0" t="str">
        <f aca="false">IFERROR(__xludf.dummyfunction("""COMPUTED_VALUE"""),"")</f>
        <v/>
      </c>
      <c r="D1124" s="0" t="str">
        <f aca="false">IFERROR(__xludf.dummyfunction("""COMPUTED_VALUE"""),"")</f>
        <v/>
      </c>
      <c r="F1124" s="0" t="str">
        <f aca="false">IFERROR(__xludf.dummyfunction("""COMPUTED_VALUE"""),"")</f>
        <v/>
      </c>
      <c r="H1124" s="0" t="str">
        <f aca="false">IFERROR(__xludf.dummyfunction("""COMPUTED_VALUE"""),"")</f>
        <v/>
      </c>
      <c r="J1124" s="0" t="str">
        <f aca="false">IFERROR(__xludf.dummyfunction("""COMPUTED_VALUE"""),"")</f>
        <v/>
      </c>
      <c r="L1124" s="0" t="str">
        <f aca="false">IFERROR(__xludf.dummyfunction("""COMPUTED_VALUE"""),"")</f>
        <v/>
      </c>
      <c r="N1124" s="6" t="e">
        <f aca="false">SUM(L1124-J1124)</f>
        <v>#VALUE!</v>
      </c>
      <c r="P1124" s="0" t="str">
        <f aca="false">IFERROR(__xludf.dummyfunction("""COMPUTED_VALUE"""),"")</f>
        <v/>
      </c>
      <c r="R1124" s="0" t="str">
        <f aca="false">IFERROR(__xludf.dummyfunction("""COMPUTED_VALUE"""),"")</f>
        <v/>
      </c>
      <c r="T1124" s="6" t="e">
        <f aca="false">SUM(R1124-P1124)</f>
        <v>#VALUE!</v>
      </c>
      <c r="V1124" s="6" t="e">
        <f aca="false">SUM(N1124-T1124)</f>
        <v>#VALUE!</v>
      </c>
      <c r="X1124" s="7"/>
    </row>
    <row r="1125" customFormat="false" ht="13.8" hidden="false" customHeight="false" outlineLevel="0" collapsed="false">
      <c r="B1125" s="0" t="str">
        <f aca="false">IFERROR(__xludf.dummyfunction("""COMPUTED_VALUE"""),"")</f>
        <v/>
      </c>
      <c r="D1125" s="0" t="str">
        <f aca="false">IFERROR(__xludf.dummyfunction("""COMPUTED_VALUE"""),"")</f>
        <v/>
      </c>
      <c r="F1125" s="0" t="str">
        <f aca="false">IFERROR(__xludf.dummyfunction("""COMPUTED_VALUE"""),"")</f>
        <v/>
      </c>
      <c r="H1125" s="0" t="str">
        <f aca="false">IFERROR(__xludf.dummyfunction("""COMPUTED_VALUE"""),"")</f>
        <v/>
      </c>
      <c r="J1125" s="0" t="str">
        <f aca="false">IFERROR(__xludf.dummyfunction("""COMPUTED_VALUE"""),"")</f>
        <v/>
      </c>
      <c r="L1125" s="0" t="str">
        <f aca="false">IFERROR(__xludf.dummyfunction("""COMPUTED_VALUE"""),"")</f>
        <v/>
      </c>
      <c r="N1125" s="6" t="e">
        <f aca="false">SUM(L1125-J1125)</f>
        <v>#VALUE!</v>
      </c>
      <c r="P1125" s="0" t="str">
        <f aca="false">IFERROR(__xludf.dummyfunction("""COMPUTED_VALUE"""),"")</f>
        <v/>
      </c>
      <c r="R1125" s="0" t="str">
        <f aca="false">IFERROR(__xludf.dummyfunction("""COMPUTED_VALUE"""),"")</f>
        <v/>
      </c>
      <c r="T1125" s="6" t="e">
        <f aca="false">SUM(R1125-P1125)</f>
        <v>#VALUE!</v>
      </c>
      <c r="V1125" s="6" t="e">
        <f aca="false">SUM(N1125-T1125)</f>
        <v>#VALUE!</v>
      </c>
      <c r="X1125" s="7"/>
    </row>
    <row r="1126" customFormat="false" ht="13.8" hidden="false" customHeight="false" outlineLevel="0" collapsed="false">
      <c r="B1126" s="0" t="str">
        <f aca="false">IFERROR(__xludf.dummyfunction("""COMPUTED_VALUE"""),"")</f>
        <v/>
      </c>
      <c r="D1126" s="0" t="str">
        <f aca="false">IFERROR(__xludf.dummyfunction("""COMPUTED_VALUE"""),"")</f>
        <v/>
      </c>
      <c r="F1126" s="0" t="str">
        <f aca="false">IFERROR(__xludf.dummyfunction("""COMPUTED_VALUE"""),"")</f>
        <v/>
      </c>
      <c r="H1126" s="0" t="str">
        <f aca="false">IFERROR(__xludf.dummyfunction("""COMPUTED_VALUE"""),"")</f>
        <v/>
      </c>
      <c r="J1126" s="0" t="str">
        <f aca="false">IFERROR(__xludf.dummyfunction("""COMPUTED_VALUE"""),"")</f>
        <v/>
      </c>
      <c r="L1126" s="0" t="str">
        <f aca="false">IFERROR(__xludf.dummyfunction("""COMPUTED_VALUE"""),"")</f>
        <v/>
      </c>
      <c r="N1126" s="6" t="e">
        <f aca="false">SUM(L1126-J1126)</f>
        <v>#VALUE!</v>
      </c>
      <c r="P1126" s="0" t="str">
        <f aca="false">IFERROR(__xludf.dummyfunction("""COMPUTED_VALUE"""),"")</f>
        <v/>
      </c>
      <c r="R1126" s="0" t="str">
        <f aca="false">IFERROR(__xludf.dummyfunction("""COMPUTED_VALUE"""),"")</f>
        <v/>
      </c>
      <c r="T1126" s="6" t="e">
        <f aca="false">SUM(R1126-P1126)</f>
        <v>#VALUE!</v>
      </c>
      <c r="V1126" s="6" t="e">
        <f aca="false">SUM(N1126-T1126)</f>
        <v>#VALUE!</v>
      </c>
      <c r="X1126" s="7"/>
    </row>
    <row r="1127" customFormat="false" ht="13.8" hidden="false" customHeight="false" outlineLevel="0" collapsed="false">
      <c r="B1127" s="0" t="str">
        <f aca="false">IFERROR(__xludf.dummyfunction("""COMPUTED_VALUE"""),"")</f>
        <v/>
      </c>
      <c r="D1127" s="0" t="str">
        <f aca="false">IFERROR(__xludf.dummyfunction("""COMPUTED_VALUE"""),"")</f>
        <v/>
      </c>
      <c r="F1127" s="0" t="str">
        <f aca="false">IFERROR(__xludf.dummyfunction("""COMPUTED_VALUE"""),"")</f>
        <v/>
      </c>
      <c r="H1127" s="0" t="str">
        <f aca="false">IFERROR(__xludf.dummyfunction("""COMPUTED_VALUE"""),"")</f>
        <v/>
      </c>
      <c r="J1127" s="0" t="str">
        <f aca="false">IFERROR(__xludf.dummyfunction("""COMPUTED_VALUE"""),"")</f>
        <v/>
      </c>
      <c r="L1127" s="0" t="str">
        <f aca="false">IFERROR(__xludf.dummyfunction("""COMPUTED_VALUE"""),"")</f>
        <v/>
      </c>
      <c r="N1127" s="6" t="e">
        <f aca="false">SUM(L1127-J1127)</f>
        <v>#VALUE!</v>
      </c>
      <c r="P1127" s="0" t="str">
        <f aca="false">IFERROR(__xludf.dummyfunction("""COMPUTED_VALUE"""),"")</f>
        <v/>
      </c>
      <c r="R1127" s="0" t="str">
        <f aca="false">IFERROR(__xludf.dummyfunction("""COMPUTED_VALUE"""),"")</f>
        <v/>
      </c>
      <c r="T1127" s="6" t="e">
        <f aca="false">SUM(R1127-P1127)</f>
        <v>#VALUE!</v>
      </c>
      <c r="V1127" s="6" t="e">
        <f aca="false">SUM(N1127-T1127)</f>
        <v>#VALUE!</v>
      </c>
      <c r="X1127" s="7"/>
    </row>
    <row r="1128" customFormat="false" ht="13.8" hidden="false" customHeight="false" outlineLevel="0" collapsed="false">
      <c r="B1128" s="0" t="str">
        <f aca="false">IFERROR(__xludf.dummyfunction("""COMPUTED_VALUE"""),"")</f>
        <v/>
      </c>
      <c r="D1128" s="0" t="str">
        <f aca="false">IFERROR(__xludf.dummyfunction("""COMPUTED_VALUE"""),"")</f>
        <v/>
      </c>
      <c r="F1128" s="0" t="str">
        <f aca="false">IFERROR(__xludf.dummyfunction("""COMPUTED_VALUE"""),"")</f>
        <v/>
      </c>
      <c r="H1128" s="0" t="str">
        <f aca="false">IFERROR(__xludf.dummyfunction("""COMPUTED_VALUE"""),"")</f>
        <v/>
      </c>
      <c r="J1128" s="0" t="str">
        <f aca="false">IFERROR(__xludf.dummyfunction("""COMPUTED_VALUE"""),"")</f>
        <v/>
      </c>
      <c r="L1128" s="0" t="str">
        <f aca="false">IFERROR(__xludf.dummyfunction("""COMPUTED_VALUE"""),"")</f>
        <v/>
      </c>
      <c r="N1128" s="6" t="e">
        <f aca="false">SUM(L1128-J1128)</f>
        <v>#VALUE!</v>
      </c>
      <c r="P1128" s="0" t="str">
        <f aca="false">IFERROR(__xludf.dummyfunction("""COMPUTED_VALUE"""),"")</f>
        <v/>
      </c>
      <c r="R1128" s="0" t="str">
        <f aca="false">IFERROR(__xludf.dummyfunction("""COMPUTED_VALUE"""),"")</f>
        <v/>
      </c>
      <c r="T1128" s="6" t="e">
        <f aca="false">SUM(R1128-P1128)</f>
        <v>#VALUE!</v>
      </c>
      <c r="V1128" s="6" t="e">
        <f aca="false">SUM(N1128-T1128)</f>
        <v>#VALUE!</v>
      </c>
      <c r="X1128" s="7"/>
    </row>
    <row r="1129" customFormat="false" ht="13.8" hidden="false" customHeight="false" outlineLevel="0" collapsed="false">
      <c r="B1129" s="0" t="str">
        <f aca="false">IFERROR(__xludf.dummyfunction("""COMPUTED_VALUE"""),"")</f>
        <v/>
      </c>
      <c r="D1129" s="0" t="str">
        <f aca="false">IFERROR(__xludf.dummyfunction("""COMPUTED_VALUE"""),"")</f>
        <v/>
      </c>
      <c r="F1129" s="0" t="str">
        <f aca="false">IFERROR(__xludf.dummyfunction("""COMPUTED_VALUE"""),"")</f>
        <v/>
      </c>
      <c r="H1129" s="0" t="str">
        <f aca="false">IFERROR(__xludf.dummyfunction("""COMPUTED_VALUE"""),"")</f>
        <v/>
      </c>
      <c r="J1129" s="0" t="str">
        <f aca="false">IFERROR(__xludf.dummyfunction("""COMPUTED_VALUE"""),"")</f>
        <v/>
      </c>
      <c r="L1129" s="0" t="str">
        <f aca="false">IFERROR(__xludf.dummyfunction("""COMPUTED_VALUE"""),"")</f>
        <v/>
      </c>
      <c r="N1129" s="6" t="e">
        <f aca="false">SUM(L1129-J1129)</f>
        <v>#VALUE!</v>
      </c>
      <c r="P1129" s="0" t="str">
        <f aca="false">IFERROR(__xludf.dummyfunction("""COMPUTED_VALUE"""),"")</f>
        <v/>
      </c>
      <c r="R1129" s="0" t="str">
        <f aca="false">IFERROR(__xludf.dummyfunction("""COMPUTED_VALUE"""),"")</f>
        <v/>
      </c>
      <c r="T1129" s="6" t="e">
        <f aca="false">SUM(R1129-P1129)</f>
        <v>#VALUE!</v>
      </c>
      <c r="V1129" s="6" t="e">
        <f aca="false">SUM(N1129-T1129)</f>
        <v>#VALUE!</v>
      </c>
      <c r="X1129" s="7"/>
    </row>
    <row r="1130" customFormat="false" ht="13.8" hidden="false" customHeight="false" outlineLevel="0" collapsed="false">
      <c r="B1130" s="0" t="str">
        <f aca="false">IFERROR(__xludf.dummyfunction("""COMPUTED_VALUE"""),"")</f>
        <v/>
      </c>
      <c r="D1130" s="0" t="str">
        <f aca="false">IFERROR(__xludf.dummyfunction("""COMPUTED_VALUE"""),"")</f>
        <v/>
      </c>
      <c r="F1130" s="0" t="str">
        <f aca="false">IFERROR(__xludf.dummyfunction("""COMPUTED_VALUE"""),"")</f>
        <v/>
      </c>
      <c r="H1130" s="0" t="str">
        <f aca="false">IFERROR(__xludf.dummyfunction("""COMPUTED_VALUE"""),"")</f>
        <v/>
      </c>
      <c r="J1130" s="0" t="str">
        <f aca="false">IFERROR(__xludf.dummyfunction("""COMPUTED_VALUE"""),"")</f>
        <v/>
      </c>
      <c r="L1130" s="0" t="str">
        <f aca="false">IFERROR(__xludf.dummyfunction("""COMPUTED_VALUE"""),"")</f>
        <v/>
      </c>
      <c r="N1130" s="6" t="e">
        <f aca="false">SUM(L1130-J1130)</f>
        <v>#VALUE!</v>
      </c>
      <c r="P1130" s="0" t="str">
        <f aca="false">IFERROR(__xludf.dummyfunction("""COMPUTED_VALUE"""),"")</f>
        <v/>
      </c>
      <c r="R1130" s="0" t="str">
        <f aca="false">IFERROR(__xludf.dummyfunction("""COMPUTED_VALUE"""),"")</f>
        <v/>
      </c>
      <c r="T1130" s="6" t="e">
        <f aca="false">SUM(R1130-P1130)</f>
        <v>#VALUE!</v>
      </c>
      <c r="V1130" s="6" t="e">
        <f aca="false">SUM(N1130-T1130)</f>
        <v>#VALUE!</v>
      </c>
      <c r="X1130" s="7"/>
    </row>
    <row r="1131" customFormat="false" ht="13.8" hidden="false" customHeight="false" outlineLevel="0" collapsed="false">
      <c r="B1131" s="0" t="str">
        <f aca="false">IFERROR(__xludf.dummyfunction("""COMPUTED_VALUE"""),"")</f>
        <v/>
      </c>
      <c r="D1131" s="0" t="str">
        <f aca="false">IFERROR(__xludf.dummyfunction("""COMPUTED_VALUE"""),"")</f>
        <v/>
      </c>
      <c r="F1131" s="0" t="str">
        <f aca="false">IFERROR(__xludf.dummyfunction("""COMPUTED_VALUE"""),"")</f>
        <v/>
      </c>
      <c r="H1131" s="0" t="str">
        <f aca="false">IFERROR(__xludf.dummyfunction("""COMPUTED_VALUE"""),"")</f>
        <v/>
      </c>
      <c r="J1131" s="0" t="str">
        <f aca="false">IFERROR(__xludf.dummyfunction("""COMPUTED_VALUE"""),"")</f>
        <v/>
      </c>
      <c r="L1131" s="0" t="str">
        <f aca="false">IFERROR(__xludf.dummyfunction("""COMPUTED_VALUE"""),"")</f>
        <v/>
      </c>
      <c r="N1131" s="6" t="e">
        <f aca="false">SUM(L1131-J1131)</f>
        <v>#VALUE!</v>
      </c>
      <c r="P1131" s="0" t="str">
        <f aca="false">IFERROR(__xludf.dummyfunction("""COMPUTED_VALUE"""),"")</f>
        <v/>
      </c>
      <c r="R1131" s="0" t="str">
        <f aca="false">IFERROR(__xludf.dummyfunction("""COMPUTED_VALUE"""),"")</f>
        <v/>
      </c>
      <c r="T1131" s="6" t="e">
        <f aca="false">SUM(R1131-P1131)</f>
        <v>#VALUE!</v>
      </c>
      <c r="V1131" s="6" t="e">
        <f aca="false">SUM(N1131-T1131)</f>
        <v>#VALUE!</v>
      </c>
      <c r="X1131" s="7"/>
    </row>
    <row r="1132" customFormat="false" ht="13.8" hidden="false" customHeight="false" outlineLevel="0" collapsed="false">
      <c r="B1132" s="0" t="str">
        <f aca="false">IFERROR(__xludf.dummyfunction("""COMPUTED_VALUE"""),"")</f>
        <v/>
      </c>
      <c r="D1132" s="0" t="str">
        <f aca="false">IFERROR(__xludf.dummyfunction("""COMPUTED_VALUE"""),"")</f>
        <v/>
      </c>
      <c r="F1132" s="0" t="str">
        <f aca="false">IFERROR(__xludf.dummyfunction("""COMPUTED_VALUE"""),"")</f>
        <v/>
      </c>
      <c r="H1132" s="0" t="str">
        <f aca="false">IFERROR(__xludf.dummyfunction("""COMPUTED_VALUE"""),"")</f>
        <v/>
      </c>
      <c r="J1132" s="0" t="str">
        <f aca="false">IFERROR(__xludf.dummyfunction("""COMPUTED_VALUE"""),"")</f>
        <v/>
      </c>
      <c r="L1132" s="0" t="str">
        <f aca="false">IFERROR(__xludf.dummyfunction("""COMPUTED_VALUE"""),"")</f>
        <v/>
      </c>
      <c r="N1132" s="6" t="e">
        <f aca="false">SUM(L1132-J1132)</f>
        <v>#VALUE!</v>
      </c>
      <c r="P1132" s="0" t="str">
        <f aca="false">IFERROR(__xludf.dummyfunction("""COMPUTED_VALUE"""),"")</f>
        <v/>
      </c>
      <c r="R1132" s="0" t="str">
        <f aca="false">IFERROR(__xludf.dummyfunction("""COMPUTED_VALUE"""),"")</f>
        <v/>
      </c>
      <c r="T1132" s="6" t="e">
        <f aca="false">SUM(R1132-P1132)</f>
        <v>#VALUE!</v>
      </c>
      <c r="V1132" s="6" t="e">
        <f aca="false">SUM(N1132-T1132)</f>
        <v>#VALUE!</v>
      </c>
      <c r="X1132" s="7"/>
    </row>
    <row r="1133" customFormat="false" ht="13.8" hidden="false" customHeight="false" outlineLevel="0" collapsed="false">
      <c r="B1133" s="0" t="str">
        <f aca="false">IFERROR(__xludf.dummyfunction("""COMPUTED_VALUE"""),"")</f>
        <v/>
      </c>
      <c r="D1133" s="0" t="str">
        <f aca="false">IFERROR(__xludf.dummyfunction("""COMPUTED_VALUE"""),"")</f>
        <v/>
      </c>
      <c r="F1133" s="0" t="str">
        <f aca="false">IFERROR(__xludf.dummyfunction("""COMPUTED_VALUE"""),"")</f>
        <v/>
      </c>
      <c r="H1133" s="0" t="str">
        <f aca="false">IFERROR(__xludf.dummyfunction("""COMPUTED_VALUE"""),"")</f>
        <v/>
      </c>
      <c r="J1133" s="0" t="str">
        <f aca="false">IFERROR(__xludf.dummyfunction("""COMPUTED_VALUE"""),"")</f>
        <v/>
      </c>
      <c r="L1133" s="0" t="str">
        <f aca="false">IFERROR(__xludf.dummyfunction("""COMPUTED_VALUE"""),"")</f>
        <v/>
      </c>
      <c r="N1133" s="6" t="e">
        <f aca="false">SUM(L1133-J1133)</f>
        <v>#VALUE!</v>
      </c>
      <c r="P1133" s="0" t="str">
        <f aca="false">IFERROR(__xludf.dummyfunction("""COMPUTED_VALUE"""),"")</f>
        <v/>
      </c>
      <c r="R1133" s="0" t="str">
        <f aca="false">IFERROR(__xludf.dummyfunction("""COMPUTED_VALUE"""),"")</f>
        <v/>
      </c>
      <c r="T1133" s="6" t="e">
        <f aca="false">SUM(R1133-P1133)</f>
        <v>#VALUE!</v>
      </c>
      <c r="V1133" s="6" t="e">
        <f aca="false">SUM(N1133-T1133)</f>
        <v>#VALUE!</v>
      </c>
      <c r="X1133" s="7"/>
    </row>
    <row r="1134" customFormat="false" ht="13.8" hidden="false" customHeight="false" outlineLevel="0" collapsed="false">
      <c r="B1134" s="0" t="str">
        <f aca="false">IFERROR(__xludf.dummyfunction("""COMPUTED_VALUE"""),"")</f>
        <v/>
      </c>
      <c r="D1134" s="0" t="str">
        <f aca="false">IFERROR(__xludf.dummyfunction("""COMPUTED_VALUE"""),"")</f>
        <v/>
      </c>
      <c r="F1134" s="0" t="str">
        <f aca="false">IFERROR(__xludf.dummyfunction("""COMPUTED_VALUE"""),"")</f>
        <v/>
      </c>
      <c r="H1134" s="0" t="str">
        <f aca="false">IFERROR(__xludf.dummyfunction("""COMPUTED_VALUE"""),"")</f>
        <v/>
      </c>
      <c r="J1134" s="0" t="str">
        <f aca="false">IFERROR(__xludf.dummyfunction("""COMPUTED_VALUE"""),"")</f>
        <v/>
      </c>
      <c r="L1134" s="0" t="str">
        <f aca="false">IFERROR(__xludf.dummyfunction("""COMPUTED_VALUE"""),"")</f>
        <v/>
      </c>
      <c r="N1134" s="6" t="e">
        <f aca="false">SUM(L1134-J1134)</f>
        <v>#VALUE!</v>
      </c>
      <c r="P1134" s="0" t="str">
        <f aca="false">IFERROR(__xludf.dummyfunction("""COMPUTED_VALUE"""),"")</f>
        <v/>
      </c>
      <c r="R1134" s="0" t="str">
        <f aca="false">IFERROR(__xludf.dummyfunction("""COMPUTED_VALUE"""),"")</f>
        <v/>
      </c>
      <c r="T1134" s="6" t="e">
        <f aca="false">SUM(R1134-P1134)</f>
        <v>#VALUE!</v>
      </c>
      <c r="V1134" s="6" t="e">
        <f aca="false">SUM(N1134-T1134)</f>
        <v>#VALUE!</v>
      </c>
      <c r="X1134" s="7"/>
    </row>
    <row r="1135" customFormat="false" ht="13.8" hidden="false" customHeight="false" outlineLevel="0" collapsed="false">
      <c r="B1135" s="0" t="str">
        <f aca="false">IFERROR(__xludf.dummyfunction("""COMPUTED_VALUE"""),"")</f>
        <v/>
      </c>
      <c r="D1135" s="0" t="str">
        <f aca="false">IFERROR(__xludf.dummyfunction("""COMPUTED_VALUE"""),"")</f>
        <v/>
      </c>
      <c r="F1135" s="0" t="str">
        <f aca="false">IFERROR(__xludf.dummyfunction("""COMPUTED_VALUE"""),"")</f>
        <v/>
      </c>
      <c r="H1135" s="0" t="str">
        <f aca="false">IFERROR(__xludf.dummyfunction("""COMPUTED_VALUE"""),"")</f>
        <v/>
      </c>
      <c r="J1135" s="0" t="str">
        <f aca="false">IFERROR(__xludf.dummyfunction("""COMPUTED_VALUE"""),"")</f>
        <v/>
      </c>
      <c r="L1135" s="0" t="str">
        <f aca="false">IFERROR(__xludf.dummyfunction("""COMPUTED_VALUE"""),"")</f>
        <v/>
      </c>
      <c r="N1135" s="6" t="e">
        <f aca="false">SUM(L1135-J1135)</f>
        <v>#VALUE!</v>
      </c>
      <c r="P1135" s="0" t="str">
        <f aca="false">IFERROR(__xludf.dummyfunction("""COMPUTED_VALUE"""),"")</f>
        <v/>
      </c>
      <c r="R1135" s="0" t="str">
        <f aca="false">IFERROR(__xludf.dummyfunction("""COMPUTED_VALUE"""),"")</f>
        <v/>
      </c>
      <c r="T1135" s="6" t="e">
        <f aca="false">SUM(R1135-P1135)</f>
        <v>#VALUE!</v>
      </c>
      <c r="V1135" s="6" t="e">
        <f aca="false">SUM(N1135-T1135)</f>
        <v>#VALUE!</v>
      </c>
      <c r="X1135" s="7"/>
    </row>
    <row r="1136" customFormat="false" ht="13.8" hidden="false" customHeight="false" outlineLevel="0" collapsed="false">
      <c r="B1136" s="0" t="str">
        <f aca="false">IFERROR(__xludf.dummyfunction("""COMPUTED_VALUE"""),"")</f>
        <v/>
      </c>
      <c r="D1136" s="0" t="str">
        <f aca="false">IFERROR(__xludf.dummyfunction("""COMPUTED_VALUE"""),"")</f>
        <v/>
      </c>
      <c r="F1136" s="0" t="str">
        <f aca="false">IFERROR(__xludf.dummyfunction("""COMPUTED_VALUE"""),"")</f>
        <v/>
      </c>
      <c r="H1136" s="0" t="str">
        <f aca="false">IFERROR(__xludf.dummyfunction("""COMPUTED_VALUE"""),"")</f>
        <v/>
      </c>
      <c r="J1136" s="0" t="str">
        <f aca="false">IFERROR(__xludf.dummyfunction("""COMPUTED_VALUE"""),"")</f>
        <v/>
      </c>
      <c r="L1136" s="0" t="str">
        <f aca="false">IFERROR(__xludf.dummyfunction("""COMPUTED_VALUE"""),"")</f>
        <v/>
      </c>
      <c r="N1136" s="6" t="e">
        <f aca="false">SUM(L1136-J1136)</f>
        <v>#VALUE!</v>
      </c>
      <c r="P1136" s="0" t="str">
        <f aca="false">IFERROR(__xludf.dummyfunction("""COMPUTED_VALUE"""),"")</f>
        <v/>
      </c>
      <c r="R1136" s="0" t="str">
        <f aca="false">IFERROR(__xludf.dummyfunction("""COMPUTED_VALUE"""),"")</f>
        <v/>
      </c>
      <c r="T1136" s="6" t="e">
        <f aca="false">SUM(R1136-P1136)</f>
        <v>#VALUE!</v>
      </c>
      <c r="V1136" s="6" t="e">
        <f aca="false">SUM(N1136-T1136)</f>
        <v>#VALUE!</v>
      </c>
      <c r="X1136" s="7"/>
    </row>
    <row r="1137" customFormat="false" ht="13.8" hidden="false" customHeight="false" outlineLevel="0" collapsed="false">
      <c r="B1137" s="0" t="str">
        <f aca="false">IFERROR(__xludf.dummyfunction("""COMPUTED_VALUE"""),"")</f>
        <v/>
      </c>
      <c r="D1137" s="0" t="str">
        <f aca="false">IFERROR(__xludf.dummyfunction("""COMPUTED_VALUE"""),"")</f>
        <v/>
      </c>
      <c r="F1137" s="0" t="str">
        <f aca="false">IFERROR(__xludf.dummyfunction("""COMPUTED_VALUE"""),"")</f>
        <v/>
      </c>
      <c r="H1137" s="0" t="str">
        <f aca="false">IFERROR(__xludf.dummyfunction("""COMPUTED_VALUE"""),"")</f>
        <v/>
      </c>
      <c r="J1137" s="0" t="str">
        <f aca="false">IFERROR(__xludf.dummyfunction("""COMPUTED_VALUE"""),"")</f>
        <v/>
      </c>
      <c r="L1137" s="0" t="str">
        <f aca="false">IFERROR(__xludf.dummyfunction("""COMPUTED_VALUE"""),"")</f>
        <v/>
      </c>
      <c r="N1137" s="6" t="e">
        <f aca="false">SUM(L1137-J1137)</f>
        <v>#VALUE!</v>
      </c>
      <c r="P1137" s="0" t="str">
        <f aca="false">IFERROR(__xludf.dummyfunction("""COMPUTED_VALUE"""),"")</f>
        <v/>
      </c>
      <c r="R1137" s="0" t="str">
        <f aca="false">IFERROR(__xludf.dummyfunction("""COMPUTED_VALUE"""),"")</f>
        <v/>
      </c>
      <c r="T1137" s="6" t="e">
        <f aca="false">SUM(R1137-P1137)</f>
        <v>#VALUE!</v>
      </c>
      <c r="V1137" s="6" t="e">
        <f aca="false">SUM(N1137-T1137)</f>
        <v>#VALUE!</v>
      </c>
      <c r="X1137" s="7"/>
    </row>
    <row r="1138" customFormat="false" ht="13.8" hidden="false" customHeight="false" outlineLevel="0" collapsed="false">
      <c r="B1138" s="0" t="str">
        <f aca="false">IFERROR(__xludf.dummyfunction("""COMPUTED_VALUE"""),"")</f>
        <v/>
      </c>
      <c r="D1138" s="0" t="str">
        <f aca="false">IFERROR(__xludf.dummyfunction("""COMPUTED_VALUE"""),"")</f>
        <v/>
      </c>
      <c r="F1138" s="0" t="str">
        <f aca="false">IFERROR(__xludf.dummyfunction("""COMPUTED_VALUE"""),"")</f>
        <v/>
      </c>
      <c r="H1138" s="0" t="str">
        <f aca="false">IFERROR(__xludf.dummyfunction("""COMPUTED_VALUE"""),"")</f>
        <v/>
      </c>
      <c r="J1138" s="0" t="str">
        <f aca="false">IFERROR(__xludf.dummyfunction("""COMPUTED_VALUE"""),"")</f>
        <v/>
      </c>
      <c r="L1138" s="0" t="str">
        <f aca="false">IFERROR(__xludf.dummyfunction("""COMPUTED_VALUE"""),"")</f>
        <v/>
      </c>
      <c r="N1138" s="6" t="e">
        <f aca="false">SUM(L1138-J1138)</f>
        <v>#VALUE!</v>
      </c>
      <c r="P1138" s="0" t="str">
        <f aca="false">IFERROR(__xludf.dummyfunction("""COMPUTED_VALUE"""),"")</f>
        <v/>
      </c>
      <c r="R1138" s="0" t="str">
        <f aca="false">IFERROR(__xludf.dummyfunction("""COMPUTED_VALUE"""),"")</f>
        <v/>
      </c>
      <c r="T1138" s="6" t="e">
        <f aca="false">SUM(R1138-P1138)</f>
        <v>#VALUE!</v>
      </c>
      <c r="V1138" s="6" t="e">
        <f aca="false">SUM(N1138-T1138)</f>
        <v>#VALUE!</v>
      </c>
      <c r="X1138" s="7"/>
    </row>
    <row r="1139" customFormat="false" ht="13.8" hidden="false" customHeight="false" outlineLevel="0" collapsed="false">
      <c r="B1139" s="0" t="str">
        <f aca="false">IFERROR(__xludf.dummyfunction("""COMPUTED_VALUE"""),"")</f>
        <v/>
      </c>
      <c r="D1139" s="0" t="str">
        <f aca="false">IFERROR(__xludf.dummyfunction("""COMPUTED_VALUE"""),"")</f>
        <v/>
      </c>
      <c r="F1139" s="0" t="str">
        <f aca="false">IFERROR(__xludf.dummyfunction("""COMPUTED_VALUE"""),"")</f>
        <v/>
      </c>
      <c r="H1139" s="0" t="str">
        <f aca="false">IFERROR(__xludf.dummyfunction("""COMPUTED_VALUE"""),"")</f>
        <v/>
      </c>
      <c r="J1139" s="0" t="str">
        <f aca="false">IFERROR(__xludf.dummyfunction("""COMPUTED_VALUE"""),"")</f>
        <v/>
      </c>
      <c r="L1139" s="0" t="str">
        <f aca="false">IFERROR(__xludf.dummyfunction("""COMPUTED_VALUE"""),"")</f>
        <v/>
      </c>
      <c r="N1139" s="6" t="e">
        <f aca="false">SUM(L1139-J1139)</f>
        <v>#VALUE!</v>
      </c>
      <c r="P1139" s="0" t="str">
        <f aca="false">IFERROR(__xludf.dummyfunction("""COMPUTED_VALUE"""),"")</f>
        <v/>
      </c>
      <c r="R1139" s="0" t="str">
        <f aca="false">IFERROR(__xludf.dummyfunction("""COMPUTED_VALUE"""),"")</f>
        <v/>
      </c>
      <c r="T1139" s="6" t="e">
        <f aca="false">SUM(R1139-P1139)</f>
        <v>#VALUE!</v>
      </c>
      <c r="V1139" s="6" t="e">
        <f aca="false">SUM(N1139-T1139)</f>
        <v>#VALUE!</v>
      </c>
      <c r="X1139" s="7"/>
    </row>
    <row r="1140" customFormat="false" ht="13.8" hidden="false" customHeight="false" outlineLevel="0" collapsed="false">
      <c r="B1140" s="0" t="str">
        <f aca="false">IFERROR(__xludf.dummyfunction("""COMPUTED_VALUE"""),"")</f>
        <v/>
      </c>
      <c r="D1140" s="0" t="str">
        <f aca="false">IFERROR(__xludf.dummyfunction("""COMPUTED_VALUE"""),"")</f>
        <v/>
      </c>
      <c r="F1140" s="0" t="str">
        <f aca="false">IFERROR(__xludf.dummyfunction("""COMPUTED_VALUE"""),"")</f>
        <v/>
      </c>
      <c r="H1140" s="0" t="str">
        <f aca="false">IFERROR(__xludf.dummyfunction("""COMPUTED_VALUE"""),"")</f>
        <v/>
      </c>
      <c r="J1140" s="0" t="str">
        <f aca="false">IFERROR(__xludf.dummyfunction("""COMPUTED_VALUE"""),"")</f>
        <v/>
      </c>
      <c r="L1140" s="0" t="str">
        <f aca="false">IFERROR(__xludf.dummyfunction("""COMPUTED_VALUE"""),"")</f>
        <v/>
      </c>
      <c r="N1140" s="6" t="e">
        <f aca="false">SUM(L1140-J1140)</f>
        <v>#VALUE!</v>
      </c>
      <c r="P1140" s="0" t="str">
        <f aca="false">IFERROR(__xludf.dummyfunction("""COMPUTED_VALUE"""),"")</f>
        <v/>
      </c>
      <c r="R1140" s="0" t="str">
        <f aca="false">IFERROR(__xludf.dummyfunction("""COMPUTED_VALUE"""),"")</f>
        <v/>
      </c>
      <c r="T1140" s="6" t="e">
        <f aca="false">SUM(R1140-P1140)</f>
        <v>#VALUE!</v>
      </c>
      <c r="V1140" s="6" t="e">
        <f aca="false">SUM(N1140-T1140)</f>
        <v>#VALUE!</v>
      </c>
      <c r="X1140" s="7"/>
    </row>
    <row r="1141" customFormat="false" ht="13.8" hidden="false" customHeight="false" outlineLevel="0" collapsed="false">
      <c r="B1141" s="0" t="str">
        <f aca="false">IFERROR(__xludf.dummyfunction("""COMPUTED_VALUE"""),"")</f>
        <v/>
      </c>
      <c r="D1141" s="0" t="str">
        <f aca="false">IFERROR(__xludf.dummyfunction("""COMPUTED_VALUE"""),"")</f>
        <v/>
      </c>
      <c r="F1141" s="0" t="str">
        <f aca="false">IFERROR(__xludf.dummyfunction("""COMPUTED_VALUE"""),"")</f>
        <v/>
      </c>
      <c r="H1141" s="0" t="str">
        <f aca="false">IFERROR(__xludf.dummyfunction("""COMPUTED_VALUE"""),"")</f>
        <v/>
      </c>
      <c r="J1141" s="0" t="str">
        <f aca="false">IFERROR(__xludf.dummyfunction("""COMPUTED_VALUE"""),"")</f>
        <v/>
      </c>
      <c r="L1141" s="0" t="str">
        <f aca="false">IFERROR(__xludf.dummyfunction("""COMPUTED_VALUE"""),"")</f>
        <v/>
      </c>
      <c r="N1141" s="6" t="e">
        <f aca="false">SUM(L1141-J1141)</f>
        <v>#VALUE!</v>
      </c>
      <c r="P1141" s="0" t="str">
        <f aca="false">IFERROR(__xludf.dummyfunction("""COMPUTED_VALUE"""),"")</f>
        <v/>
      </c>
      <c r="R1141" s="0" t="str">
        <f aca="false">IFERROR(__xludf.dummyfunction("""COMPUTED_VALUE"""),"")</f>
        <v/>
      </c>
      <c r="T1141" s="6" t="e">
        <f aca="false">SUM(R1141-P1141)</f>
        <v>#VALUE!</v>
      </c>
      <c r="V1141" s="6" t="e">
        <f aca="false">SUM(N1141-T1141)</f>
        <v>#VALUE!</v>
      </c>
      <c r="X1141" s="7"/>
    </row>
    <row r="1142" customFormat="false" ht="13.8" hidden="false" customHeight="false" outlineLevel="0" collapsed="false">
      <c r="B1142" s="0" t="str">
        <f aca="false">IFERROR(__xludf.dummyfunction("""COMPUTED_VALUE"""),"")</f>
        <v/>
      </c>
      <c r="D1142" s="0" t="str">
        <f aca="false">IFERROR(__xludf.dummyfunction("""COMPUTED_VALUE"""),"")</f>
        <v/>
      </c>
      <c r="F1142" s="0" t="str">
        <f aca="false">IFERROR(__xludf.dummyfunction("""COMPUTED_VALUE"""),"")</f>
        <v/>
      </c>
      <c r="H1142" s="0" t="str">
        <f aca="false">IFERROR(__xludf.dummyfunction("""COMPUTED_VALUE"""),"")</f>
        <v/>
      </c>
      <c r="J1142" s="0" t="str">
        <f aca="false">IFERROR(__xludf.dummyfunction("""COMPUTED_VALUE"""),"")</f>
        <v/>
      </c>
      <c r="L1142" s="0" t="str">
        <f aca="false">IFERROR(__xludf.dummyfunction("""COMPUTED_VALUE"""),"")</f>
        <v/>
      </c>
      <c r="N1142" s="6" t="e">
        <f aca="false">SUM(L1142-J1142)</f>
        <v>#VALUE!</v>
      </c>
      <c r="P1142" s="0" t="str">
        <f aca="false">IFERROR(__xludf.dummyfunction("""COMPUTED_VALUE"""),"")</f>
        <v/>
      </c>
      <c r="R1142" s="0" t="str">
        <f aca="false">IFERROR(__xludf.dummyfunction("""COMPUTED_VALUE"""),"")</f>
        <v/>
      </c>
      <c r="T1142" s="6" t="e">
        <f aca="false">SUM(R1142-P1142)</f>
        <v>#VALUE!</v>
      </c>
      <c r="V1142" s="6" t="e">
        <f aca="false">SUM(N1142-T1142)</f>
        <v>#VALUE!</v>
      </c>
      <c r="X1142" s="7"/>
    </row>
    <row r="1143" customFormat="false" ht="13.8" hidden="false" customHeight="false" outlineLevel="0" collapsed="false">
      <c r="B1143" s="0" t="str">
        <f aca="false">IFERROR(__xludf.dummyfunction("""COMPUTED_VALUE"""),"")</f>
        <v/>
      </c>
      <c r="D1143" s="0" t="str">
        <f aca="false">IFERROR(__xludf.dummyfunction("""COMPUTED_VALUE"""),"")</f>
        <v/>
      </c>
      <c r="F1143" s="0" t="str">
        <f aca="false">IFERROR(__xludf.dummyfunction("""COMPUTED_VALUE"""),"")</f>
        <v/>
      </c>
      <c r="H1143" s="0" t="str">
        <f aca="false">IFERROR(__xludf.dummyfunction("""COMPUTED_VALUE"""),"")</f>
        <v/>
      </c>
      <c r="J1143" s="0" t="str">
        <f aca="false">IFERROR(__xludf.dummyfunction("""COMPUTED_VALUE"""),"")</f>
        <v/>
      </c>
      <c r="L1143" s="0" t="str">
        <f aca="false">IFERROR(__xludf.dummyfunction("""COMPUTED_VALUE"""),"")</f>
        <v/>
      </c>
      <c r="N1143" s="6" t="e">
        <f aca="false">SUM(L1143-J1143)</f>
        <v>#VALUE!</v>
      </c>
      <c r="P1143" s="0" t="str">
        <f aca="false">IFERROR(__xludf.dummyfunction("""COMPUTED_VALUE"""),"")</f>
        <v/>
      </c>
      <c r="R1143" s="0" t="str">
        <f aca="false">IFERROR(__xludf.dummyfunction("""COMPUTED_VALUE"""),"")</f>
        <v/>
      </c>
      <c r="T1143" s="6" t="e">
        <f aca="false">SUM(R1143-P1143)</f>
        <v>#VALUE!</v>
      </c>
      <c r="V1143" s="6" t="e">
        <f aca="false">SUM(N1143-T1143)</f>
        <v>#VALUE!</v>
      </c>
      <c r="X1143" s="7"/>
    </row>
    <row r="1144" customFormat="false" ht="13.8" hidden="false" customHeight="false" outlineLevel="0" collapsed="false">
      <c r="B1144" s="0" t="str">
        <f aca="false">IFERROR(__xludf.dummyfunction("""COMPUTED_VALUE"""),"")</f>
        <v/>
      </c>
      <c r="D1144" s="0" t="str">
        <f aca="false">IFERROR(__xludf.dummyfunction("""COMPUTED_VALUE"""),"")</f>
        <v/>
      </c>
      <c r="F1144" s="0" t="str">
        <f aca="false">IFERROR(__xludf.dummyfunction("""COMPUTED_VALUE"""),"")</f>
        <v/>
      </c>
      <c r="H1144" s="0" t="str">
        <f aca="false">IFERROR(__xludf.dummyfunction("""COMPUTED_VALUE"""),"")</f>
        <v/>
      </c>
      <c r="J1144" s="0" t="str">
        <f aca="false">IFERROR(__xludf.dummyfunction("""COMPUTED_VALUE"""),"")</f>
        <v/>
      </c>
      <c r="L1144" s="0" t="str">
        <f aca="false">IFERROR(__xludf.dummyfunction("""COMPUTED_VALUE"""),"")</f>
        <v/>
      </c>
      <c r="N1144" s="6" t="e">
        <f aca="false">SUM(L1144-J1144)</f>
        <v>#VALUE!</v>
      </c>
      <c r="P1144" s="0" t="str">
        <f aca="false">IFERROR(__xludf.dummyfunction("""COMPUTED_VALUE"""),"")</f>
        <v/>
      </c>
      <c r="R1144" s="0" t="str">
        <f aca="false">IFERROR(__xludf.dummyfunction("""COMPUTED_VALUE"""),"")</f>
        <v/>
      </c>
      <c r="T1144" s="6" t="e">
        <f aca="false">SUM(R1144-P1144)</f>
        <v>#VALUE!</v>
      </c>
      <c r="V1144" s="6" t="e">
        <f aca="false">SUM(N1144-T1144)</f>
        <v>#VALUE!</v>
      </c>
      <c r="X1144" s="7"/>
    </row>
    <row r="1145" customFormat="false" ht="13.8" hidden="false" customHeight="false" outlineLevel="0" collapsed="false">
      <c r="B1145" s="0" t="str">
        <f aca="false">IFERROR(__xludf.dummyfunction("""COMPUTED_VALUE"""),"")</f>
        <v/>
      </c>
      <c r="D1145" s="0" t="str">
        <f aca="false">IFERROR(__xludf.dummyfunction("""COMPUTED_VALUE"""),"")</f>
        <v/>
      </c>
      <c r="F1145" s="0" t="str">
        <f aca="false">IFERROR(__xludf.dummyfunction("""COMPUTED_VALUE"""),"")</f>
        <v/>
      </c>
      <c r="H1145" s="0" t="str">
        <f aca="false">IFERROR(__xludf.dummyfunction("""COMPUTED_VALUE"""),"")</f>
        <v/>
      </c>
      <c r="J1145" s="0" t="str">
        <f aca="false">IFERROR(__xludf.dummyfunction("""COMPUTED_VALUE"""),"")</f>
        <v/>
      </c>
      <c r="L1145" s="0" t="str">
        <f aca="false">IFERROR(__xludf.dummyfunction("""COMPUTED_VALUE"""),"")</f>
        <v/>
      </c>
      <c r="N1145" s="6" t="e">
        <f aca="false">SUM(L1145-J1145)</f>
        <v>#VALUE!</v>
      </c>
      <c r="P1145" s="0" t="str">
        <f aca="false">IFERROR(__xludf.dummyfunction("""COMPUTED_VALUE"""),"")</f>
        <v/>
      </c>
      <c r="R1145" s="0" t="str">
        <f aca="false">IFERROR(__xludf.dummyfunction("""COMPUTED_VALUE"""),"")</f>
        <v/>
      </c>
      <c r="T1145" s="6" t="e">
        <f aca="false">SUM(R1145-P1145)</f>
        <v>#VALUE!</v>
      </c>
      <c r="V1145" s="6" t="e">
        <f aca="false">SUM(N1145-T1145)</f>
        <v>#VALUE!</v>
      </c>
      <c r="X1145" s="7"/>
    </row>
    <row r="1146" customFormat="false" ht="13.8" hidden="false" customHeight="false" outlineLevel="0" collapsed="false">
      <c r="B1146" s="0" t="str">
        <f aca="false">IFERROR(__xludf.dummyfunction("""COMPUTED_VALUE"""),"")</f>
        <v/>
      </c>
      <c r="D1146" s="0" t="str">
        <f aca="false">IFERROR(__xludf.dummyfunction("""COMPUTED_VALUE"""),"")</f>
        <v/>
      </c>
      <c r="F1146" s="0" t="str">
        <f aca="false">IFERROR(__xludf.dummyfunction("""COMPUTED_VALUE"""),"")</f>
        <v/>
      </c>
      <c r="H1146" s="0" t="str">
        <f aca="false">IFERROR(__xludf.dummyfunction("""COMPUTED_VALUE"""),"")</f>
        <v/>
      </c>
      <c r="J1146" s="0" t="str">
        <f aca="false">IFERROR(__xludf.dummyfunction("""COMPUTED_VALUE"""),"")</f>
        <v/>
      </c>
      <c r="L1146" s="0" t="str">
        <f aca="false">IFERROR(__xludf.dummyfunction("""COMPUTED_VALUE"""),"")</f>
        <v/>
      </c>
      <c r="N1146" s="6" t="e">
        <f aca="false">SUM(L1146-J1146)</f>
        <v>#VALUE!</v>
      </c>
      <c r="P1146" s="0" t="str">
        <f aca="false">IFERROR(__xludf.dummyfunction("""COMPUTED_VALUE"""),"")</f>
        <v/>
      </c>
      <c r="R1146" s="0" t="str">
        <f aca="false">IFERROR(__xludf.dummyfunction("""COMPUTED_VALUE"""),"")</f>
        <v/>
      </c>
      <c r="T1146" s="6" t="e">
        <f aca="false">SUM(R1146-P1146)</f>
        <v>#VALUE!</v>
      </c>
      <c r="V1146" s="6" t="e">
        <f aca="false">SUM(N1146-T1146)</f>
        <v>#VALUE!</v>
      </c>
      <c r="X1146" s="7"/>
    </row>
    <row r="1147" customFormat="false" ht="13.8" hidden="false" customHeight="false" outlineLevel="0" collapsed="false">
      <c r="B1147" s="0" t="str">
        <f aca="false">IFERROR(__xludf.dummyfunction("""COMPUTED_VALUE"""),"")</f>
        <v/>
      </c>
      <c r="D1147" s="0" t="str">
        <f aca="false">IFERROR(__xludf.dummyfunction("""COMPUTED_VALUE"""),"")</f>
        <v/>
      </c>
      <c r="F1147" s="0" t="str">
        <f aca="false">IFERROR(__xludf.dummyfunction("""COMPUTED_VALUE"""),"")</f>
        <v/>
      </c>
      <c r="H1147" s="0" t="str">
        <f aca="false">IFERROR(__xludf.dummyfunction("""COMPUTED_VALUE"""),"")</f>
        <v/>
      </c>
      <c r="J1147" s="0" t="str">
        <f aca="false">IFERROR(__xludf.dummyfunction("""COMPUTED_VALUE"""),"")</f>
        <v/>
      </c>
      <c r="L1147" s="0" t="str">
        <f aca="false">IFERROR(__xludf.dummyfunction("""COMPUTED_VALUE"""),"")</f>
        <v/>
      </c>
      <c r="N1147" s="6" t="e">
        <f aca="false">SUM(L1147-J1147)</f>
        <v>#VALUE!</v>
      </c>
      <c r="P1147" s="0" t="str">
        <f aca="false">IFERROR(__xludf.dummyfunction("""COMPUTED_VALUE"""),"")</f>
        <v/>
      </c>
      <c r="R1147" s="0" t="str">
        <f aca="false">IFERROR(__xludf.dummyfunction("""COMPUTED_VALUE"""),"")</f>
        <v/>
      </c>
      <c r="T1147" s="6" t="e">
        <f aca="false">SUM(R1147-P1147)</f>
        <v>#VALUE!</v>
      </c>
      <c r="V1147" s="6" t="e">
        <f aca="false">SUM(N1147-T1147)</f>
        <v>#VALUE!</v>
      </c>
      <c r="X1147" s="7"/>
    </row>
    <row r="1148" customFormat="false" ht="13.8" hidden="false" customHeight="false" outlineLevel="0" collapsed="false">
      <c r="B1148" s="0" t="str">
        <f aca="false">IFERROR(__xludf.dummyfunction("""COMPUTED_VALUE"""),"")</f>
        <v/>
      </c>
      <c r="D1148" s="0" t="str">
        <f aca="false">IFERROR(__xludf.dummyfunction("""COMPUTED_VALUE"""),"")</f>
        <v/>
      </c>
      <c r="F1148" s="0" t="str">
        <f aca="false">IFERROR(__xludf.dummyfunction("""COMPUTED_VALUE"""),"")</f>
        <v/>
      </c>
      <c r="H1148" s="0" t="str">
        <f aca="false">IFERROR(__xludf.dummyfunction("""COMPUTED_VALUE"""),"")</f>
        <v/>
      </c>
      <c r="J1148" s="0" t="str">
        <f aca="false">IFERROR(__xludf.dummyfunction("""COMPUTED_VALUE"""),"")</f>
        <v/>
      </c>
      <c r="L1148" s="0" t="str">
        <f aca="false">IFERROR(__xludf.dummyfunction("""COMPUTED_VALUE"""),"")</f>
        <v/>
      </c>
      <c r="N1148" s="6" t="e">
        <f aca="false">SUM(L1148-J1148)</f>
        <v>#VALUE!</v>
      </c>
      <c r="P1148" s="0" t="str">
        <f aca="false">IFERROR(__xludf.dummyfunction("""COMPUTED_VALUE"""),"")</f>
        <v/>
      </c>
      <c r="R1148" s="0" t="str">
        <f aca="false">IFERROR(__xludf.dummyfunction("""COMPUTED_VALUE"""),"")</f>
        <v/>
      </c>
      <c r="T1148" s="6" t="e">
        <f aca="false">SUM(R1148-P1148)</f>
        <v>#VALUE!</v>
      </c>
      <c r="V1148" s="6" t="e">
        <f aca="false">SUM(N1148-T1148)</f>
        <v>#VALUE!</v>
      </c>
      <c r="X1148" s="7"/>
    </row>
    <row r="1149" customFormat="false" ht="13.8" hidden="false" customHeight="false" outlineLevel="0" collapsed="false">
      <c r="B1149" s="0" t="str">
        <f aca="false">IFERROR(__xludf.dummyfunction("""COMPUTED_VALUE"""),"")</f>
        <v/>
      </c>
      <c r="D1149" s="0" t="str">
        <f aca="false">IFERROR(__xludf.dummyfunction("""COMPUTED_VALUE"""),"")</f>
        <v/>
      </c>
      <c r="F1149" s="0" t="str">
        <f aca="false">IFERROR(__xludf.dummyfunction("""COMPUTED_VALUE"""),"")</f>
        <v/>
      </c>
      <c r="H1149" s="0" t="str">
        <f aca="false">IFERROR(__xludf.dummyfunction("""COMPUTED_VALUE"""),"")</f>
        <v/>
      </c>
      <c r="J1149" s="0" t="str">
        <f aca="false">IFERROR(__xludf.dummyfunction("""COMPUTED_VALUE"""),"")</f>
        <v/>
      </c>
      <c r="L1149" s="0" t="str">
        <f aca="false">IFERROR(__xludf.dummyfunction("""COMPUTED_VALUE"""),"")</f>
        <v/>
      </c>
      <c r="N1149" s="6" t="e">
        <f aca="false">SUM(L1149-J1149)</f>
        <v>#VALUE!</v>
      </c>
      <c r="P1149" s="0" t="str">
        <f aca="false">IFERROR(__xludf.dummyfunction("""COMPUTED_VALUE"""),"")</f>
        <v/>
      </c>
      <c r="R1149" s="0" t="str">
        <f aca="false">IFERROR(__xludf.dummyfunction("""COMPUTED_VALUE"""),"")</f>
        <v/>
      </c>
      <c r="T1149" s="6" t="e">
        <f aca="false">SUM(R1149-P1149)</f>
        <v>#VALUE!</v>
      </c>
      <c r="V1149" s="6" t="e">
        <f aca="false">SUM(N1149-T1149)</f>
        <v>#VALUE!</v>
      </c>
      <c r="X1149" s="7"/>
    </row>
    <row r="1150" customFormat="false" ht="13.8" hidden="false" customHeight="false" outlineLevel="0" collapsed="false">
      <c r="B1150" s="0" t="str">
        <f aca="false">IFERROR(__xludf.dummyfunction("""COMPUTED_VALUE"""),"")</f>
        <v/>
      </c>
      <c r="D1150" s="0" t="str">
        <f aca="false">IFERROR(__xludf.dummyfunction("""COMPUTED_VALUE"""),"")</f>
        <v/>
      </c>
      <c r="F1150" s="0" t="str">
        <f aca="false">IFERROR(__xludf.dummyfunction("""COMPUTED_VALUE"""),"")</f>
        <v/>
      </c>
      <c r="H1150" s="0" t="str">
        <f aca="false">IFERROR(__xludf.dummyfunction("""COMPUTED_VALUE"""),"")</f>
        <v/>
      </c>
      <c r="J1150" s="0" t="str">
        <f aca="false">IFERROR(__xludf.dummyfunction("""COMPUTED_VALUE"""),"")</f>
        <v/>
      </c>
      <c r="L1150" s="0" t="str">
        <f aca="false">IFERROR(__xludf.dummyfunction("""COMPUTED_VALUE"""),"")</f>
        <v/>
      </c>
      <c r="N1150" s="6" t="e">
        <f aca="false">SUM(L1150-J1150)</f>
        <v>#VALUE!</v>
      </c>
      <c r="P1150" s="0" t="str">
        <f aca="false">IFERROR(__xludf.dummyfunction("""COMPUTED_VALUE"""),"")</f>
        <v/>
      </c>
      <c r="R1150" s="0" t="str">
        <f aca="false">IFERROR(__xludf.dummyfunction("""COMPUTED_VALUE"""),"")</f>
        <v/>
      </c>
      <c r="T1150" s="6" t="e">
        <f aca="false">SUM(R1150-P1150)</f>
        <v>#VALUE!</v>
      </c>
      <c r="V1150" s="6" t="e">
        <f aca="false">SUM(N1150-T1150)</f>
        <v>#VALUE!</v>
      </c>
      <c r="X1150" s="7"/>
    </row>
    <row r="1151" customFormat="false" ht="13.8" hidden="false" customHeight="false" outlineLevel="0" collapsed="false">
      <c r="B1151" s="0" t="str">
        <f aca="false">IFERROR(__xludf.dummyfunction("""COMPUTED_VALUE"""),"")</f>
        <v/>
      </c>
      <c r="D1151" s="0" t="str">
        <f aca="false">IFERROR(__xludf.dummyfunction("""COMPUTED_VALUE"""),"")</f>
        <v/>
      </c>
      <c r="F1151" s="0" t="str">
        <f aca="false">IFERROR(__xludf.dummyfunction("""COMPUTED_VALUE"""),"")</f>
        <v/>
      </c>
      <c r="H1151" s="0" t="str">
        <f aca="false">IFERROR(__xludf.dummyfunction("""COMPUTED_VALUE"""),"")</f>
        <v/>
      </c>
      <c r="J1151" s="0" t="str">
        <f aca="false">IFERROR(__xludf.dummyfunction("""COMPUTED_VALUE"""),"")</f>
        <v/>
      </c>
      <c r="L1151" s="0" t="str">
        <f aca="false">IFERROR(__xludf.dummyfunction("""COMPUTED_VALUE"""),"")</f>
        <v/>
      </c>
      <c r="N1151" s="6" t="e">
        <f aca="false">SUM(L1151-J1151)</f>
        <v>#VALUE!</v>
      </c>
      <c r="P1151" s="0" t="str">
        <f aca="false">IFERROR(__xludf.dummyfunction("""COMPUTED_VALUE"""),"")</f>
        <v/>
      </c>
      <c r="R1151" s="0" t="str">
        <f aca="false">IFERROR(__xludf.dummyfunction("""COMPUTED_VALUE"""),"")</f>
        <v/>
      </c>
      <c r="T1151" s="6" t="e">
        <f aca="false">SUM(R1151-P1151)</f>
        <v>#VALUE!</v>
      </c>
      <c r="V1151" s="6" t="e">
        <f aca="false">SUM(N1151-T1151)</f>
        <v>#VALUE!</v>
      </c>
      <c r="X1151" s="7"/>
    </row>
    <row r="1152" customFormat="false" ht="13.8" hidden="false" customHeight="false" outlineLevel="0" collapsed="false">
      <c r="B1152" s="0" t="str">
        <f aca="false">IFERROR(__xludf.dummyfunction("""COMPUTED_VALUE"""),"")</f>
        <v/>
      </c>
      <c r="D1152" s="0" t="str">
        <f aca="false">IFERROR(__xludf.dummyfunction("""COMPUTED_VALUE"""),"")</f>
        <v/>
      </c>
      <c r="F1152" s="0" t="str">
        <f aca="false">IFERROR(__xludf.dummyfunction("""COMPUTED_VALUE"""),"")</f>
        <v/>
      </c>
      <c r="H1152" s="0" t="str">
        <f aca="false">IFERROR(__xludf.dummyfunction("""COMPUTED_VALUE"""),"")</f>
        <v/>
      </c>
      <c r="J1152" s="0" t="str">
        <f aca="false">IFERROR(__xludf.dummyfunction("""COMPUTED_VALUE"""),"")</f>
        <v/>
      </c>
      <c r="L1152" s="0" t="str">
        <f aca="false">IFERROR(__xludf.dummyfunction("""COMPUTED_VALUE"""),"")</f>
        <v/>
      </c>
      <c r="N1152" s="6" t="e">
        <f aca="false">SUM(L1152-J1152)</f>
        <v>#VALUE!</v>
      </c>
      <c r="P1152" s="0" t="str">
        <f aca="false">IFERROR(__xludf.dummyfunction("""COMPUTED_VALUE"""),"")</f>
        <v/>
      </c>
      <c r="R1152" s="0" t="str">
        <f aca="false">IFERROR(__xludf.dummyfunction("""COMPUTED_VALUE"""),"")</f>
        <v/>
      </c>
      <c r="T1152" s="6" t="e">
        <f aca="false">SUM(R1152-P1152)</f>
        <v>#VALUE!</v>
      </c>
      <c r="V1152" s="6" t="e">
        <f aca="false">SUM(N1152-T1152)</f>
        <v>#VALUE!</v>
      </c>
      <c r="X1152" s="7"/>
    </row>
    <row r="1153" customFormat="false" ht="13.8" hidden="false" customHeight="false" outlineLevel="0" collapsed="false">
      <c r="B1153" s="0" t="str">
        <f aca="false">IFERROR(__xludf.dummyfunction("""COMPUTED_VALUE"""),"")</f>
        <v/>
      </c>
      <c r="D1153" s="0" t="str">
        <f aca="false">IFERROR(__xludf.dummyfunction("""COMPUTED_VALUE"""),"")</f>
        <v/>
      </c>
      <c r="F1153" s="0" t="str">
        <f aca="false">IFERROR(__xludf.dummyfunction("""COMPUTED_VALUE"""),"")</f>
        <v/>
      </c>
      <c r="H1153" s="0" t="str">
        <f aca="false">IFERROR(__xludf.dummyfunction("""COMPUTED_VALUE"""),"")</f>
        <v/>
      </c>
      <c r="J1153" s="0" t="str">
        <f aca="false">IFERROR(__xludf.dummyfunction("""COMPUTED_VALUE"""),"")</f>
        <v/>
      </c>
      <c r="L1153" s="0" t="str">
        <f aca="false">IFERROR(__xludf.dummyfunction("""COMPUTED_VALUE"""),"")</f>
        <v/>
      </c>
      <c r="N1153" s="6" t="e">
        <f aca="false">SUM(L1153-J1153)</f>
        <v>#VALUE!</v>
      </c>
      <c r="P1153" s="0" t="str">
        <f aca="false">IFERROR(__xludf.dummyfunction("""COMPUTED_VALUE"""),"")</f>
        <v/>
      </c>
      <c r="R1153" s="0" t="str">
        <f aca="false">IFERROR(__xludf.dummyfunction("""COMPUTED_VALUE"""),"")</f>
        <v/>
      </c>
      <c r="T1153" s="6" t="e">
        <f aca="false">SUM(R1153-P1153)</f>
        <v>#VALUE!</v>
      </c>
      <c r="V1153" s="6" t="e">
        <f aca="false">SUM(N1153-T1153)</f>
        <v>#VALUE!</v>
      </c>
      <c r="X1153" s="7"/>
    </row>
    <row r="1154" customFormat="false" ht="13.8" hidden="false" customHeight="false" outlineLevel="0" collapsed="false">
      <c r="B1154" s="0" t="str">
        <f aca="false">IFERROR(__xludf.dummyfunction("""COMPUTED_VALUE"""),"")</f>
        <v/>
      </c>
      <c r="D1154" s="0" t="str">
        <f aca="false">IFERROR(__xludf.dummyfunction("""COMPUTED_VALUE"""),"")</f>
        <v/>
      </c>
      <c r="F1154" s="0" t="str">
        <f aca="false">IFERROR(__xludf.dummyfunction("""COMPUTED_VALUE"""),"")</f>
        <v/>
      </c>
      <c r="H1154" s="0" t="str">
        <f aca="false">IFERROR(__xludf.dummyfunction("""COMPUTED_VALUE"""),"")</f>
        <v/>
      </c>
      <c r="J1154" s="0" t="str">
        <f aca="false">IFERROR(__xludf.dummyfunction("""COMPUTED_VALUE"""),"")</f>
        <v/>
      </c>
      <c r="L1154" s="0" t="str">
        <f aca="false">IFERROR(__xludf.dummyfunction("""COMPUTED_VALUE"""),"")</f>
        <v/>
      </c>
      <c r="N1154" s="6" t="e">
        <f aca="false">SUM(L1154-J1154)</f>
        <v>#VALUE!</v>
      </c>
      <c r="P1154" s="0" t="str">
        <f aca="false">IFERROR(__xludf.dummyfunction("""COMPUTED_VALUE"""),"")</f>
        <v/>
      </c>
      <c r="R1154" s="0" t="str">
        <f aca="false">IFERROR(__xludf.dummyfunction("""COMPUTED_VALUE"""),"")</f>
        <v/>
      </c>
      <c r="T1154" s="6" t="e">
        <f aca="false">SUM(R1154-P1154)</f>
        <v>#VALUE!</v>
      </c>
      <c r="V1154" s="6" t="e">
        <f aca="false">SUM(N1154-T1154)</f>
        <v>#VALUE!</v>
      </c>
      <c r="X1154" s="7"/>
    </row>
    <row r="1155" customFormat="false" ht="13.8" hidden="false" customHeight="false" outlineLevel="0" collapsed="false">
      <c r="B1155" s="0" t="str">
        <f aca="false">IFERROR(__xludf.dummyfunction("""COMPUTED_VALUE"""),"")</f>
        <v/>
      </c>
      <c r="D1155" s="0" t="str">
        <f aca="false">IFERROR(__xludf.dummyfunction("""COMPUTED_VALUE"""),"")</f>
        <v/>
      </c>
      <c r="F1155" s="0" t="str">
        <f aca="false">IFERROR(__xludf.dummyfunction("""COMPUTED_VALUE"""),"")</f>
        <v/>
      </c>
      <c r="H1155" s="0" t="str">
        <f aca="false">IFERROR(__xludf.dummyfunction("""COMPUTED_VALUE"""),"")</f>
        <v/>
      </c>
      <c r="J1155" s="0" t="str">
        <f aca="false">IFERROR(__xludf.dummyfunction("""COMPUTED_VALUE"""),"")</f>
        <v/>
      </c>
      <c r="L1155" s="0" t="str">
        <f aca="false">IFERROR(__xludf.dummyfunction("""COMPUTED_VALUE"""),"")</f>
        <v/>
      </c>
      <c r="N1155" s="6" t="e">
        <f aca="false">SUM(L1155-J1155)</f>
        <v>#VALUE!</v>
      </c>
      <c r="P1155" s="0" t="str">
        <f aca="false">IFERROR(__xludf.dummyfunction("""COMPUTED_VALUE"""),"")</f>
        <v/>
      </c>
      <c r="R1155" s="0" t="str">
        <f aca="false">IFERROR(__xludf.dummyfunction("""COMPUTED_VALUE"""),"")</f>
        <v/>
      </c>
      <c r="T1155" s="6" t="e">
        <f aca="false">SUM(R1155-P1155)</f>
        <v>#VALUE!</v>
      </c>
      <c r="V1155" s="6" t="e">
        <f aca="false">SUM(N1155-T1155)</f>
        <v>#VALUE!</v>
      </c>
      <c r="X1155" s="7"/>
    </row>
    <row r="1156" customFormat="false" ht="13.8" hidden="false" customHeight="false" outlineLevel="0" collapsed="false">
      <c r="B1156" s="0" t="str">
        <f aca="false">IFERROR(__xludf.dummyfunction("""COMPUTED_VALUE"""),"")</f>
        <v/>
      </c>
      <c r="D1156" s="0" t="str">
        <f aca="false">IFERROR(__xludf.dummyfunction("""COMPUTED_VALUE"""),"")</f>
        <v/>
      </c>
      <c r="F1156" s="0" t="str">
        <f aca="false">IFERROR(__xludf.dummyfunction("""COMPUTED_VALUE"""),"")</f>
        <v/>
      </c>
      <c r="H1156" s="0" t="str">
        <f aca="false">IFERROR(__xludf.dummyfunction("""COMPUTED_VALUE"""),"")</f>
        <v/>
      </c>
      <c r="J1156" s="0" t="str">
        <f aca="false">IFERROR(__xludf.dummyfunction("""COMPUTED_VALUE"""),"")</f>
        <v/>
      </c>
      <c r="L1156" s="0" t="str">
        <f aca="false">IFERROR(__xludf.dummyfunction("""COMPUTED_VALUE"""),"")</f>
        <v/>
      </c>
      <c r="N1156" s="6" t="e">
        <f aca="false">SUM(L1156-J1156)</f>
        <v>#VALUE!</v>
      </c>
      <c r="P1156" s="0" t="str">
        <f aca="false">IFERROR(__xludf.dummyfunction("""COMPUTED_VALUE"""),"")</f>
        <v/>
      </c>
      <c r="R1156" s="0" t="str">
        <f aca="false">IFERROR(__xludf.dummyfunction("""COMPUTED_VALUE"""),"")</f>
        <v/>
      </c>
      <c r="T1156" s="6" t="e">
        <f aca="false">SUM(R1156-P1156)</f>
        <v>#VALUE!</v>
      </c>
      <c r="V1156" s="6" t="e">
        <f aca="false">SUM(N1156-T1156)</f>
        <v>#VALUE!</v>
      </c>
      <c r="X1156" s="7"/>
    </row>
    <row r="1157" customFormat="false" ht="13.8" hidden="false" customHeight="false" outlineLevel="0" collapsed="false">
      <c r="B1157" s="0" t="str">
        <f aca="false">IFERROR(__xludf.dummyfunction("""COMPUTED_VALUE"""),"")</f>
        <v/>
      </c>
      <c r="D1157" s="0" t="str">
        <f aca="false">IFERROR(__xludf.dummyfunction("""COMPUTED_VALUE"""),"")</f>
        <v/>
      </c>
      <c r="F1157" s="0" t="str">
        <f aca="false">IFERROR(__xludf.dummyfunction("""COMPUTED_VALUE"""),"")</f>
        <v/>
      </c>
      <c r="H1157" s="0" t="str">
        <f aca="false">IFERROR(__xludf.dummyfunction("""COMPUTED_VALUE"""),"")</f>
        <v/>
      </c>
      <c r="J1157" s="0" t="str">
        <f aca="false">IFERROR(__xludf.dummyfunction("""COMPUTED_VALUE"""),"")</f>
        <v/>
      </c>
      <c r="L1157" s="0" t="str">
        <f aca="false">IFERROR(__xludf.dummyfunction("""COMPUTED_VALUE"""),"")</f>
        <v/>
      </c>
      <c r="N1157" s="6" t="e">
        <f aca="false">SUM(L1157-J1157)</f>
        <v>#VALUE!</v>
      </c>
      <c r="P1157" s="0" t="str">
        <f aca="false">IFERROR(__xludf.dummyfunction("""COMPUTED_VALUE"""),"")</f>
        <v/>
      </c>
      <c r="R1157" s="0" t="str">
        <f aca="false">IFERROR(__xludf.dummyfunction("""COMPUTED_VALUE"""),"")</f>
        <v/>
      </c>
      <c r="T1157" s="6" t="e">
        <f aca="false">SUM(R1157-P1157)</f>
        <v>#VALUE!</v>
      </c>
      <c r="V1157" s="6" t="e">
        <f aca="false">SUM(N1157-T1157)</f>
        <v>#VALUE!</v>
      </c>
      <c r="X1157" s="7"/>
    </row>
    <row r="1158" customFormat="false" ht="13.8" hidden="false" customHeight="false" outlineLevel="0" collapsed="false">
      <c r="B1158" s="0" t="str">
        <f aca="false">IFERROR(__xludf.dummyfunction("""COMPUTED_VALUE"""),"")</f>
        <v/>
      </c>
      <c r="D1158" s="0" t="str">
        <f aca="false">IFERROR(__xludf.dummyfunction("""COMPUTED_VALUE"""),"")</f>
        <v/>
      </c>
      <c r="F1158" s="0" t="str">
        <f aca="false">IFERROR(__xludf.dummyfunction("""COMPUTED_VALUE"""),"")</f>
        <v/>
      </c>
      <c r="H1158" s="0" t="str">
        <f aca="false">IFERROR(__xludf.dummyfunction("""COMPUTED_VALUE"""),"")</f>
        <v/>
      </c>
      <c r="J1158" s="0" t="str">
        <f aca="false">IFERROR(__xludf.dummyfunction("""COMPUTED_VALUE"""),"")</f>
        <v/>
      </c>
      <c r="L1158" s="0" t="str">
        <f aca="false">IFERROR(__xludf.dummyfunction("""COMPUTED_VALUE"""),"")</f>
        <v/>
      </c>
      <c r="N1158" s="6" t="e">
        <f aca="false">SUM(L1158-J1158)</f>
        <v>#VALUE!</v>
      </c>
      <c r="P1158" s="0" t="str">
        <f aca="false">IFERROR(__xludf.dummyfunction("""COMPUTED_VALUE"""),"")</f>
        <v/>
      </c>
      <c r="R1158" s="0" t="str">
        <f aca="false">IFERROR(__xludf.dummyfunction("""COMPUTED_VALUE"""),"")</f>
        <v/>
      </c>
      <c r="T1158" s="6" t="e">
        <f aca="false">SUM(R1158-P1158)</f>
        <v>#VALUE!</v>
      </c>
      <c r="V1158" s="6" t="e">
        <f aca="false">SUM(N1158-T1158)</f>
        <v>#VALUE!</v>
      </c>
      <c r="X1158" s="7"/>
    </row>
    <row r="1159" customFormat="false" ht="13.8" hidden="false" customHeight="false" outlineLevel="0" collapsed="false">
      <c r="B1159" s="0" t="str">
        <f aca="false">IFERROR(__xludf.dummyfunction("""COMPUTED_VALUE"""),"")</f>
        <v/>
      </c>
      <c r="D1159" s="0" t="str">
        <f aca="false">IFERROR(__xludf.dummyfunction("""COMPUTED_VALUE"""),"")</f>
        <v/>
      </c>
      <c r="F1159" s="0" t="str">
        <f aca="false">IFERROR(__xludf.dummyfunction("""COMPUTED_VALUE"""),"")</f>
        <v/>
      </c>
      <c r="H1159" s="0" t="str">
        <f aca="false">IFERROR(__xludf.dummyfunction("""COMPUTED_VALUE"""),"")</f>
        <v/>
      </c>
      <c r="J1159" s="0" t="str">
        <f aca="false">IFERROR(__xludf.dummyfunction("""COMPUTED_VALUE"""),"")</f>
        <v/>
      </c>
      <c r="L1159" s="0" t="str">
        <f aca="false">IFERROR(__xludf.dummyfunction("""COMPUTED_VALUE"""),"")</f>
        <v/>
      </c>
      <c r="N1159" s="6" t="e">
        <f aca="false">SUM(L1159-J1159)</f>
        <v>#VALUE!</v>
      </c>
      <c r="P1159" s="0" t="str">
        <f aca="false">IFERROR(__xludf.dummyfunction("""COMPUTED_VALUE"""),"")</f>
        <v/>
      </c>
      <c r="R1159" s="0" t="str">
        <f aca="false">IFERROR(__xludf.dummyfunction("""COMPUTED_VALUE"""),"")</f>
        <v/>
      </c>
      <c r="T1159" s="6" t="e">
        <f aca="false">SUM(R1159-P1159)</f>
        <v>#VALUE!</v>
      </c>
      <c r="V1159" s="6" t="e">
        <f aca="false">SUM(N1159-T1159)</f>
        <v>#VALUE!</v>
      </c>
      <c r="X1159" s="7"/>
    </row>
    <row r="1160" customFormat="false" ht="13.8" hidden="false" customHeight="false" outlineLevel="0" collapsed="false">
      <c r="B1160" s="0" t="str">
        <f aca="false">IFERROR(__xludf.dummyfunction("""COMPUTED_VALUE"""),"")</f>
        <v/>
      </c>
      <c r="D1160" s="0" t="str">
        <f aca="false">IFERROR(__xludf.dummyfunction("""COMPUTED_VALUE"""),"")</f>
        <v/>
      </c>
      <c r="F1160" s="0" t="str">
        <f aca="false">IFERROR(__xludf.dummyfunction("""COMPUTED_VALUE"""),"")</f>
        <v/>
      </c>
      <c r="H1160" s="0" t="str">
        <f aca="false">IFERROR(__xludf.dummyfunction("""COMPUTED_VALUE"""),"")</f>
        <v/>
      </c>
      <c r="J1160" s="0" t="str">
        <f aca="false">IFERROR(__xludf.dummyfunction("""COMPUTED_VALUE"""),"")</f>
        <v/>
      </c>
      <c r="L1160" s="0" t="str">
        <f aca="false">IFERROR(__xludf.dummyfunction("""COMPUTED_VALUE"""),"")</f>
        <v/>
      </c>
      <c r="N1160" s="6" t="e">
        <f aca="false">SUM(L1160-J1160)</f>
        <v>#VALUE!</v>
      </c>
      <c r="P1160" s="0" t="str">
        <f aca="false">IFERROR(__xludf.dummyfunction("""COMPUTED_VALUE"""),"")</f>
        <v/>
      </c>
      <c r="R1160" s="0" t="str">
        <f aca="false">IFERROR(__xludf.dummyfunction("""COMPUTED_VALUE"""),"")</f>
        <v/>
      </c>
      <c r="T1160" s="6" t="e">
        <f aca="false">SUM(R1160-P1160)</f>
        <v>#VALUE!</v>
      </c>
      <c r="V1160" s="6" t="e">
        <f aca="false">SUM(N1160-T1160)</f>
        <v>#VALUE!</v>
      </c>
      <c r="X1160" s="7"/>
    </row>
    <row r="1161" customFormat="false" ht="13.8" hidden="false" customHeight="false" outlineLevel="0" collapsed="false">
      <c r="B1161" s="0" t="str">
        <f aca="false">IFERROR(__xludf.dummyfunction("""COMPUTED_VALUE"""),"")</f>
        <v/>
      </c>
      <c r="D1161" s="0" t="str">
        <f aca="false">IFERROR(__xludf.dummyfunction("""COMPUTED_VALUE"""),"")</f>
        <v/>
      </c>
      <c r="F1161" s="0" t="str">
        <f aca="false">IFERROR(__xludf.dummyfunction("""COMPUTED_VALUE"""),"")</f>
        <v/>
      </c>
      <c r="H1161" s="0" t="str">
        <f aca="false">IFERROR(__xludf.dummyfunction("""COMPUTED_VALUE"""),"")</f>
        <v/>
      </c>
      <c r="J1161" s="0" t="str">
        <f aca="false">IFERROR(__xludf.dummyfunction("""COMPUTED_VALUE"""),"")</f>
        <v/>
      </c>
      <c r="L1161" s="0" t="str">
        <f aca="false">IFERROR(__xludf.dummyfunction("""COMPUTED_VALUE"""),"")</f>
        <v/>
      </c>
      <c r="N1161" s="6" t="e">
        <f aca="false">SUM(L1161-J1161)</f>
        <v>#VALUE!</v>
      </c>
      <c r="P1161" s="0" t="str">
        <f aca="false">IFERROR(__xludf.dummyfunction("""COMPUTED_VALUE"""),"")</f>
        <v/>
      </c>
      <c r="R1161" s="0" t="str">
        <f aca="false">IFERROR(__xludf.dummyfunction("""COMPUTED_VALUE"""),"")</f>
        <v/>
      </c>
      <c r="T1161" s="6" t="e">
        <f aca="false">SUM(R1161-P1161)</f>
        <v>#VALUE!</v>
      </c>
      <c r="V1161" s="6" t="e">
        <f aca="false">SUM(N1161-T1161)</f>
        <v>#VALUE!</v>
      </c>
      <c r="X1161" s="7"/>
    </row>
    <row r="1162" customFormat="false" ht="13.8" hidden="false" customHeight="false" outlineLevel="0" collapsed="false">
      <c r="B1162" s="0" t="str">
        <f aca="false">IFERROR(__xludf.dummyfunction("""COMPUTED_VALUE"""),"")</f>
        <v/>
      </c>
      <c r="D1162" s="0" t="str">
        <f aca="false">IFERROR(__xludf.dummyfunction("""COMPUTED_VALUE"""),"")</f>
        <v/>
      </c>
      <c r="F1162" s="0" t="str">
        <f aca="false">IFERROR(__xludf.dummyfunction("""COMPUTED_VALUE"""),"")</f>
        <v/>
      </c>
      <c r="H1162" s="0" t="str">
        <f aca="false">IFERROR(__xludf.dummyfunction("""COMPUTED_VALUE"""),"")</f>
        <v/>
      </c>
      <c r="J1162" s="0" t="str">
        <f aca="false">IFERROR(__xludf.dummyfunction("""COMPUTED_VALUE"""),"")</f>
        <v/>
      </c>
      <c r="L1162" s="0" t="str">
        <f aca="false">IFERROR(__xludf.dummyfunction("""COMPUTED_VALUE"""),"")</f>
        <v/>
      </c>
      <c r="N1162" s="6" t="e">
        <f aca="false">SUM(L1162-J1162)</f>
        <v>#VALUE!</v>
      </c>
      <c r="P1162" s="0" t="str">
        <f aca="false">IFERROR(__xludf.dummyfunction("""COMPUTED_VALUE"""),"")</f>
        <v/>
      </c>
      <c r="R1162" s="0" t="str">
        <f aca="false">IFERROR(__xludf.dummyfunction("""COMPUTED_VALUE"""),"")</f>
        <v/>
      </c>
      <c r="T1162" s="6" t="e">
        <f aca="false">SUM(R1162-P1162)</f>
        <v>#VALUE!</v>
      </c>
      <c r="V1162" s="6" t="e">
        <f aca="false">SUM(N1162-T1162)</f>
        <v>#VALUE!</v>
      </c>
      <c r="X1162" s="7"/>
    </row>
    <row r="1163" customFormat="false" ht="13.8" hidden="false" customHeight="false" outlineLevel="0" collapsed="false">
      <c r="B1163" s="0" t="str">
        <f aca="false">IFERROR(__xludf.dummyfunction("""COMPUTED_VALUE"""),"")</f>
        <v/>
      </c>
      <c r="D1163" s="0" t="str">
        <f aca="false">IFERROR(__xludf.dummyfunction("""COMPUTED_VALUE"""),"")</f>
        <v/>
      </c>
      <c r="F1163" s="0" t="str">
        <f aca="false">IFERROR(__xludf.dummyfunction("""COMPUTED_VALUE"""),"")</f>
        <v/>
      </c>
      <c r="H1163" s="0" t="str">
        <f aca="false">IFERROR(__xludf.dummyfunction("""COMPUTED_VALUE"""),"")</f>
        <v/>
      </c>
      <c r="J1163" s="0" t="str">
        <f aca="false">IFERROR(__xludf.dummyfunction("""COMPUTED_VALUE"""),"")</f>
        <v/>
      </c>
      <c r="L1163" s="0" t="str">
        <f aca="false">IFERROR(__xludf.dummyfunction("""COMPUTED_VALUE"""),"")</f>
        <v/>
      </c>
      <c r="N1163" s="6" t="e">
        <f aca="false">SUM(L1163-J1163)</f>
        <v>#VALUE!</v>
      </c>
      <c r="P1163" s="0" t="str">
        <f aca="false">IFERROR(__xludf.dummyfunction("""COMPUTED_VALUE"""),"")</f>
        <v/>
      </c>
      <c r="R1163" s="0" t="str">
        <f aca="false">IFERROR(__xludf.dummyfunction("""COMPUTED_VALUE"""),"")</f>
        <v/>
      </c>
      <c r="T1163" s="6" t="e">
        <f aca="false">SUM(R1163-P1163)</f>
        <v>#VALUE!</v>
      </c>
      <c r="V1163" s="6" t="e">
        <f aca="false">SUM(N1163-T1163)</f>
        <v>#VALUE!</v>
      </c>
      <c r="X1163" s="7"/>
    </row>
    <row r="1164" customFormat="false" ht="13.8" hidden="false" customHeight="false" outlineLevel="0" collapsed="false">
      <c r="B1164" s="0" t="str">
        <f aca="false">IFERROR(__xludf.dummyfunction("""COMPUTED_VALUE"""),"")</f>
        <v/>
      </c>
      <c r="D1164" s="0" t="str">
        <f aca="false">IFERROR(__xludf.dummyfunction("""COMPUTED_VALUE"""),"")</f>
        <v/>
      </c>
      <c r="F1164" s="0" t="str">
        <f aca="false">IFERROR(__xludf.dummyfunction("""COMPUTED_VALUE"""),"")</f>
        <v/>
      </c>
      <c r="H1164" s="0" t="str">
        <f aca="false">IFERROR(__xludf.dummyfunction("""COMPUTED_VALUE"""),"")</f>
        <v/>
      </c>
      <c r="J1164" s="0" t="str">
        <f aca="false">IFERROR(__xludf.dummyfunction("""COMPUTED_VALUE"""),"")</f>
        <v/>
      </c>
      <c r="L1164" s="0" t="str">
        <f aca="false">IFERROR(__xludf.dummyfunction("""COMPUTED_VALUE"""),"")</f>
        <v/>
      </c>
      <c r="N1164" s="6" t="e">
        <f aca="false">SUM(L1164-J1164)</f>
        <v>#VALUE!</v>
      </c>
      <c r="P1164" s="0" t="str">
        <f aca="false">IFERROR(__xludf.dummyfunction("""COMPUTED_VALUE"""),"")</f>
        <v/>
      </c>
      <c r="R1164" s="0" t="str">
        <f aca="false">IFERROR(__xludf.dummyfunction("""COMPUTED_VALUE"""),"")</f>
        <v/>
      </c>
      <c r="T1164" s="6" t="e">
        <f aca="false">SUM(R1164-P1164)</f>
        <v>#VALUE!</v>
      </c>
      <c r="V1164" s="6" t="e">
        <f aca="false">SUM(N1164-T1164)</f>
        <v>#VALUE!</v>
      </c>
      <c r="X1164" s="7"/>
    </row>
    <row r="1165" customFormat="false" ht="13.8" hidden="false" customHeight="false" outlineLevel="0" collapsed="false">
      <c r="B1165" s="0" t="str">
        <f aca="false">IFERROR(__xludf.dummyfunction("""COMPUTED_VALUE"""),"")</f>
        <v/>
      </c>
      <c r="D1165" s="0" t="str">
        <f aca="false">IFERROR(__xludf.dummyfunction("""COMPUTED_VALUE"""),"")</f>
        <v/>
      </c>
      <c r="F1165" s="0" t="str">
        <f aca="false">IFERROR(__xludf.dummyfunction("""COMPUTED_VALUE"""),"")</f>
        <v/>
      </c>
      <c r="H1165" s="0" t="str">
        <f aca="false">IFERROR(__xludf.dummyfunction("""COMPUTED_VALUE"""),"")</f>
        <v/>
      </c>
      <c r="J1165" s="0" t="str">
        <f aca="false">IFERROR(__xludf.dummyfunction("""COMPUTED_VALUE"""),"")</f>
        <v/>
      </c>
      <c r="L1165" s="0" t="str">
        <f aca="false">IFERROR(__xludf.dummyfunction("""COMPUTED_VALUE"""),"")</f>
        <v/>
      </c>
      <c r="N1165" s="6" t="e">
        <f aca="false">SUM(L1165-J1165)</f>
        <v>#VALUE!</v>
      </c>
      <c r="P1165" s="0" t="str">
        <f aca="false">IFERROR(__xludf.dummyfunction("""COMPUTED_VALUE"""),"")</f>
        <v/>
      </c>
      <c r="R1165" s="0" t="str">
        <f aca="false">IFERROR(__xludf.dummyfunction("""COMPUTED_VALUE"""),"")</f>
        <v/>
      </c>
      <c r="T1165" s="6" t="e">
        <f aca="false">SUM(R1165-P1165)</f>
        <v>#VALUE!</v>
      </c>
      <c r="V1165" s="6" t="e">
        <f aca="false">SUM(N1165-T1165)</f>
        <v>#VALUE!</v>
      </c>
      <c r="X1165" s="7"/>
    </row>
    <row r="1166" customFormat="false" ht="13.8" hidden="false" customHeight="false" outlineLevel="0" collapsed="false">
      <c r="B1166" s="0" t="str">
        <f aca="false">IFERROR(__xludf.dummyfunction("""COMPUTED_VALUE"""),"")</f>
        <v/>
      </c>
      <c r="D1166" s="0" t="str">
        <f aca="false">IFERROR(__xludf.dummyfunction("""COMPUTED_VALUE"""),"")</f>
        <v/>
      </c>
      <c r="F1166" s="0" t="str">
        <f aca="false">IFERROR(__xludf.dummyfunction("""COMPUTED_VALUE"""),"")</f>
        <v/>
      </c>
      <c r="H1166" s="0" t="str">
        <f aca="false">IFERROR(__xludf.dummyfunction("""COMPUTED_VALUE"""),"")</f>
        <v/>
      </c>
      <c r="J1166" s="0" t="str">
        <f aca="false">IFERROR(__xludf.dummyfunction("""COMPUTED_VALUE"""),"")</f>
        <v/>
      </c>
      <c r="L1166" s="0" t="str">
        <f aca="false">IFERROR(__xludf.dummyfunction("""COMPUTED_VALUE"""),"")</f>
        <v/>
      </c>
      <c r="N1166" s="6" t="e">
        <f aca="false">SUM(L1166-J1166)</f>
        <v>#VALUE!</v>
      </c>
      <c r="P1166" s="0" t="str">
        <f aca="false">IFERROR(__xludf.dummyfunction("""COMPUTED_VALUE"""),"")</f>
        <v/>
      </c>
      <c r="R1166" s="0" t="str">
        <f aca="false">IFERROR(__xludf.dummyfunction("""COMPUTED_VALUE"""),"")</f>
        <v/>
      </c>
      <c r="T1166" s="6" t="e">
        <f aca="false">SUM(R1166-P1166)</f>
        <v>#VALUE!</v>
      </c>
      <c r="V1166" s="6" t="e">
        <f aca="false">SUM(N1166-T1166)</f>
        <v>#VALUE!</v>
      </c>
      <c r="X1166" s="7"/>
    </row>
    <row r="1167" customFormat="false" ht="13.8" hidden="false" customHeight="false" outlineLevel="0" collapsed="false">
      <c r="B1167" s="0" t="str">
        <f aca="false">IFERROR(__xludf.dummyfunction("""COMPUTED_VALUE"""),"")</f>
        <v/>
      </c>
      <c r="D1167" s="0" t="str">
        <f aca="false">IFERROR(__xludf.dummyfunction("""COMPUTED_VALUE"""),"")</f>
        <v/>
      </c>
      <c r="F1167" s="0" t="str">
        <f aca="false">IFERROR(__xludf.dummyfunction("""COMPUTED_VALUE"""),"")</f>
        <v/>
      </c>
      <c r="H1167" s="0" t="str">
        <f aca="false">IFERROR(__xludf.dummyfunction("""COMPUTED_VALUE"""),"")</f>
        <v/>
      </c>
      <c r="J1167" s="0" t="str">
        <f aca="false">IFERROR(__xludf.dummyfunction("""COMPUTED_VALUE"""),"")</f>
        <v/>
      </c>
      <c r="L1167" s="0" t="str">
        <f aca="false">IFERROR(__xludf.dummyfunction("""COMPUTED_VALUE"""),"")</f>
        <v/>
      </c>
      <c r="N1167" s="6" t="e">
        <f aca="false">SUM(L1167-J1167)</f>
        <v>#VALUE!</v>
      </c>
      <c r="P1167" s="0" t="str">
        <f aca="false">IFERROR(__xludf.dummyfunction("""COMPUTED_VALUE"""),"")</f>
        <v/>
      </c>
      <c r="R1167" s="0" t="str">
        <f aca="false">IFERROR(__xludf.dummyfunction("""COMPUTED_VALUE"""),"")</f>
        <v/>
      </c>
      <c r="T1167" s="6" t="e">
        <f aca="false">SUM(R1167-P1167)</f>
        <v>#VALUE!</v>
      </c>
      <c r="V1167" s="6" t="e">
        <f aca="false">SUM(N1167-T1167)</f>
        <v>#VALUE!</v>
      </c>
      <c r="X1167" s="7"/>
    </row>
    <row r="1168" customFormat="false" ht="13.8" hidden="false" customHeight="false" outlineLevel="0" collapsed="false">
      <c r="B1168" s="0" t="str">
        <f aca="false">IFERROR(__xludf.dummyfunction("""COMPUTED_VALUE"""),"")</f>
        <v/>
      </c>
      <c r="D1168" s="0" t="str">
        <f aca="false">IFERROR(__xludf.dummyfunction("""COMPUTED_VALUE"""),"")</f>
        <v/>
      </c>
      <c r="F1168" s="0" t="str">
        <f aca="false">IFERROR(__xludf.dummyfunction("""COMPUTED_VALUE"""),"")</f>
        <v/>
      </c>
      <c r="H1168" s="0" t="str">
        <f aca="false">IFERROR(__xludf.dummyfunction("""COMPUTED_VALUE"""),"")</f>
        <v/>
      </c>
      <c r="J1168" s="0" t="str">
        <f aca="false">IFERROR(__xludf.dummyfunction("""COMPUTED_VALUE"""),"")</f>
        <v/>
      </c>
      <c r="L1168" s="0" t="str">
        <f aca="false">IFERROR(__xludf.dummyfunction("""COMPUTED_VALUE"""),"")</f>
        <v/>
      </c>
      <c r="N1168" s="6" t="e">
        <f aca="false">SUM(L1168-J1168)</f>
        <v>#VALUE!</v>
      </c>
      <c r="P1168" s="0" t="str">
        <f aca="false">IFERROR(__xludf.dummyfunction("""COMPUTED_VALUE"""),"")</f>
        <v/>
      </c>
      <c r="R1168" s="0" t="str">
        <f aca="false">IFERROR(__xludf.dummyfunction("""COMPUTED_VALUE"""),"")</f>
        <v/>
      </c>
      <c r="T1168" s="6" t="e">
        <f aca="false">SUM(R1168-P1168)</f>
        <v>#VALUE!</v>
      </c>
      <c r="V1168" s="6" t="e">
        <f aca="false">SUM(N1168-T1168)</f>
        <v>#VALUE!</v>
      </c>
      <c r="X1168" s="7"/>
    </row>
    <row r="1169" customFormat="false" ht="13.8" hidden="false" customHeight="false" outlineLevel="0" collapsed="false">
      <c r="B1169" s="0" t="str">
        <f aca="false">IFERROR(__xludf.dummyfunction("""COMPUTED_VALUE"""),"")</f>
        <v/>
      </c>
      <c r="D1169" s="0" t="str">
        <f aca="false">IFERROR(__xludf.dummyfunction("""COMPUTED_VALUE"""),"")</f>
        <v/>
      </c>
      <c r="F1169" s="0" t="str">
        <f aca="false">IFERROR(__xludf.dummyfunction("""COMPUTED_VALUE"""),"")</f>
        <v/>
      </c>
      <c r="H1169" s="0" t="str">
        <f aca="false">IFERROR(__xludf.dummyfunction("""COMPUTED_VALUE"""),"")</f>
        <v/>
      </c>
      <c r="J1169" s="0" t="str">
        <f aca="false">IFERROR(__xludf.dummyfunction("""COMPUTED_VALUE"""),"")</f>
        <v/>
      </c>
      <c r="L1169" s="0" t="str">
        <f aca="false">IFERROR(__xludf.dummyfunction("""COMPUTED_VALUE"""),"")</f>
        <v/>
      </c>
      <c r="N1169" s="6" t="e">
        <f aca="false">SUM(L1169-J1169)</f>
        <v>#VALUE!</v>
      </c>
      <c r="P1169" s="0" t="str">
        <f aca="false">IFERROR(__xludf.dummyfunction("""COMPUTED_VALUE"""),"")</f>
        <v/>
      </c>
      <c r="R1169" s="0" t="str">
        <f aca="false">IFERROR(__xludf.dummyfunction("""COMPUTED_VALUE"""),"")</f>
        <v/>
      </c>
      <c r="T1169" s="6" t="e">
        <f aca="false">SUM(R1169-P1169)</f>
        <v>#VALUE!</v>
      </c>
      <c r="V1169" s="6" t="e">
        <f aca="false">SUM(N1169-T1169)</f>
        <v>#VALUE!</v>
      </c>
      <c r="X1169" s="7"/>
    </row>
    <row r="1170" customFormat="false" ht="13.8" hidden="false" customHeight="false" outlineLevel="0" collapsed="false">
      <c r="B1170" s="0" t="str">
        <f aca="false">IFERROR(__xludf.dummyfunction("""COMPUTED_VALUE"""),"")</f>
        <v/>
      </c>
      <c r="D1170" s="0" t="str">
        <f aca="false">IFERROR(__xludf.dummyfunction("""COMPUTED_VALUE"""),"")</f>
        <v/>
      </c>
      <c r="F1170" s="0" t="str">
        <f aca="false">IFERROR(__xludf.dummyfunction("""COMPUTED_VALUE"""),"")</f>
        <v/>
      </c>
      <c r="H1170" s="0" t="str">
        <f aca="false">IFERROR(__xludf.dummyfunction("""COMPUTED_VALUE"""),"")</f>
        <v/>
      </c>
      <c r="J1170" s="0" t="str">
        <f aca="false">IFERROR(__xludf.dummyfunction("""COMPUTED_VALUE"""),"")</f>
        <v/>
      </c>
      <c r="L1170" s="0" t="str">
        <f aca="false">IFERROR(__xludf.dummyfunction("""COMPUTED_VALUE"""),"")</f>
        <v/>
      </c>
      <c r="N1170" s="6" t="e">
        <f aca="false">SUM(L1170-J1170)</f>
        <v>#VALUE!</v>
      </c>
      <c r="P1170" s="0" t="str">
        <f aca="false">IFERROR(__xludf.dummyfunction("""COMPUTED_VALUE"""),"")</f>
        <v/>
      </c>
      <c r="R1170" s="0" t="str">
        <f aca="false">IFERROR(__xludf.dummyfunction("""COMPUTED_VALUE"""),"")</f>
        <v/>
      </c>
      <c r="T1170" s="6" t="e">
        <f aca="false">SUM(R1170-P1170)</f>
        <v>#VALUE!</v>
      </c>
      <c r="V1170" s="6" t="e">
        <f aca="false">SUM(N1170-T1170)</f>
        <v>#VALUE!</v>
      </c>
      <c r="X1170" s="7"/>
    </row>
    <row r="1171" customFormat="false" ht="13.8" hidden="false" customHeight="false" outlineLevel="0" collapsed="false">
      <c r="B1171" s="0" t="str">
        <f aca="false">IFERROR(__xludf.dummyfunction("""COMPUTED_VALUE"""),"")</f>
        <v/>
      </c>
      <c r="D1171" s="0" t="str">
        <f aca="false">IFERROR(__xludf.dummyfunction("""COMPUTED_VALUE"""),"")</f>
        <v/>
      </c>
      <c r="F1171" s="0" t="str">
        <f aca="false">IFERROR(__xludf.dummyfunction("""COMPUTED_VALUE"""),"")</f>
        <v/>
      </c>
      <c r="H1171" s="0" t="str">
        <f aca="false">IFERROR(__xludf.dummyfunction("""COMPUTED_VALUE"""),"")</f>
        <v/>
      </c>
      <c r="J1171" s="0" t="str">
        <f aca="false">IFERROR(__xludf.dummyfunction("""COMPUTED_VALUE"""),"")</f>
        <v/>
      </c>
      <c r="L1171" s="0" t="str">
        <f aca="false">IFERROR(__xludf.dummyfunction("""COMPUTED_VALUE"""),"")</f>
        <v/>
      </c>
      <c r="N1171" s="6" t="e">
        <f aca="false">SUM(L1171-J1171)</f>
        <v>#VALUE!</v>
      </c>
      <c r="P1171" s="0" t="str">
        <f aca="false">IFERROR(__xludf.dummyfunction("""COMPUTED_VALUE"""),"")</f>
        <v/>
      </c>
      <c r="R1171" s="0" t="str">
        <f aca="false">IFERROR(__xludf.dummyfunction("""COMPUTED_VALUE"""),"")</f>
        <v/>
      </c>
      <c r="T1171" s="6" t="e">
        <f aca="false">SUM(R1171-P1171)</f>
        <v>#VALUE!</v>
      </c>
      <c r="V1171" s="6" t="e">
        <f aca="false">SUM(N1171-T1171)</f>
        <v>#VALUE!</v>
      </c>
      <c r="X1171" s="7"/>
    </row>
    <row r="1172" customFormat="false" ht="13.8" hidden="false" customHeight="false" outlineLevel="0" collapsed="false">
      <c r="B1172" s="0" t="str">
        <f aca="false">IFERROR(__xludf.dummyfunction("""COMPUTED_VALUE"""),"")</f>
        <v/>
      </c>
      <c r="D1172" s="0" t="str">
        <f aca="false">IFERROR(__xludf.dummyfunction("""COMPUTED_VALUE"""),"")</f>
        <v/>
      </c>
      <c r="F1172" s="0" t="str">
        <f aca="false">IFERROR(__xludf.dummyfunction("""COMPUTED_VALUE"""),"")</f>
        <v/>
      </c>
      <c r="H1172" s="0" t="str">
        <f aca="false">IFERROR(__xludf.dummyfunction("""COMPUTED_VALUE"""),"")</f>
        <v/>
      </c>
      <c r="J1172" s="0" t="str">
        <f aca="false">IFERROR(__xludf.dummyfunction("""COMPUTED_VALUE"""),"")</f>
        <v/>
      </c>
      <c r="L1172" s="0" t="str">
        <f aca="false">IFERROR(__xludf.dummyfunction("""COMPUTED_VALUE"""),"")</f>
        <v/>
      </c>
      <c r="N1172" s="6" t="e">
        <f aca="false">SUM(L1172-J1172)</f>
        <v>#VALUE!</v>
      </c>
      <c r="P1172" s="0" t="str">
        <f aca="false">IFERROR(__xludf.dummyfunction("""COMPUTED_VALUE"""),"")</f>
        <v/>
      </c>
      <c r="R1172" s="0" t="str">
        <f aca="false">IFERROR(__xludf.dummyfunction("""COMPUTED_VALUE"""),"")</f>
        <v/>
      </c>
      <c r="T1172" s="6" t="e">
        <f aca="false">SUM(R1172-P1172)</f>
        <v>#VALUE!</v>
      </c>
      <c r="V1172" s="6" t="e">
        <f aca="false">SUM(N1172-T1172)</f>
        <v>#VALUE!</v>
      </c>
      <c r="X1172" s="7"/>
    </row>
    <row r="1173" customFormat="false" ht="13.8" hidden="false" customHeight="false" outlineLevel="0" collapsed="false">
      <c r="B1173" s="0" t="str">
        <f aca="false">IFERROR(__xludf.dummyfunction("""COMPUTED_VALUE"""),"")</f>
        <v/>
      </c>
      <c r="D1173" s="0" t="str">
        <f aca="false">IFERROR(__xludf.dummyfunction("""COMPUTED_VALUE"""),"")</f>
        <v/>
      </c>
      <c r="F1173" s="0" t="str">
        <f aca="false">IFERROR(__xludf.dummyfunction("""COMPUTED_VALUE"""),"")</f>
        <v/>
      </c>
      <c r="H1173" s="0" t="str">
        <f aca="false">IFERROR(__xludf.dummyfunction("""COMPUTED_VALUE"""),"")</f>
        <v/>
      </c>
      <c r="J1173" s="0" t="str">
        <f aca="false">IFERROR(__xludf.dummyfunction("""COMPUTED_VALUE"""),"")</f>
        <v/>
      </c>
      <c r="L1173" s="0" t="str">
        <f aca="false">IFERROR(__xludf.dummyfunction("""COMPUTED_VALUE"""),"")</f>
        <v/>
      </c>
      <c r="N1173" s="6" t="e">
        <f aca="false">SUM(L1173-J1173)</f>
        <v>#VALUE!</v>
      </c>
      <c r="P1173" s="0" t="str">
        <f aca="false">IFERROR(__xludf.dummyfunction("""COMPUTED_VALUE"""),"")</f>
        <v/>
      </c>
      <c r="R1173" s="0" t="str">
        <f aca="false">IFERROR(__xludf.dummyfunction("""COMPUTED_VALUE"""),"")</f>
        <v/>
      </c>
      <c r="T1173" s="6" t="e">
        <f aca="false">SUM(R1173-P1173)</f>
        <v>#VALUE!</v>
      </c>
      <c r="V1173" s="6" t="e">
        <f aca="false">SUM(N1173-T1173)</f>
        <v>#VALUE!</v>
      </c>
      <c r="X1173" s="7"/>
    </row>
    <row r="1174" customFormat="false" ht="13.8" hidden="false" customHeight="false" outlineLevel="0" collapsed="false">
      <c r="B1174" s="0" t="str">
        <f aca="false">IFERROR(__xludf.dummyfunction("""COMPUTED_VALUE"""),"")</f>
        <v/>
      </c>
      <c r="D1174" s="0" t="str">
        <f aca="false">IFERROR(__xludf.dummyfunction("""COMPUTED_VALUE"""),"")</f>
        <v/>
      </c>
      <c r="F1174" s="0" t="str">
        <f aca="false">IFERROR(__xludf.dummyfunction("""COMPUTED_VALUE"""),"")</f>
        <v/>
      </c>
      <c r="H1174" s="0" t="str">
        <f aca="false">IFERROR(__xludf.dummyfunction("""COMPUTED_VALUE"""),"")</f>
        <v/>
      </c>
      <c r="J1174" s="0" t="str">
        <f aca="false">IFERROR(__xludf.dummyfunction("""COMPUTED_VALUE"""),"")</f>
        <v/>
      </c>
      <c r="L1174" s="0" t="str">
        <f aca="false">IFERROR(__xludf.dummyfunction("""COMPUTED_VALUE"""),"")</f>
        <v/>
      </c>
      <c r="N1174" s="6" t="e">
        <f aca="false">SUM(L1174-J1174)</f>
        <v>#VALUE!</v>
      </c>
      <c r="P1174" s="0" t="str">
        <f aca="false">IFERROR(__xludf.dummyfunction("""COMPUTED_VALUE"""),"")</f>
        <v/>
      </c>
      <c r="R1174" s="0" t="str">
        <f aca="false">IFERROR(__xludf.dummyfunction("""COMPUTED_VALUE"""),"")</f>
        <v/>
      </c>
      <c r="T1174" s="6" t="e">
        <f aca="false">SUM(R1174-P1174)</f>
        <v>#VALUE!</v>
      </c>
      <c r="V1174" s="6" t="e">
        <f aca="false">SUM(N1174-T1174)</f>
        <v>#VALUE!</v>
      </c>
      <c r="X1174" s="7"/>
    </row>
    <row r="1175" customFormat="false" ht="13.8" hidden="false" customHeight="false" outlineLevel="0" collapsed="false">
      <c r="B1175" s="0" t="str">
        <f aca="false">IFERROR(__xludf.dummyfunction("""COMPUTED_VALUE"""),"")</f>
        <v/>
      </c>
      <c r="D1175" s="0" t="str">
        <f aca="false">IFERROR(__xludf.dummyfunction("""COMPUTED_VALUE"""),"")</f>
        <v/>
      </c>
      <c r="F1175" s="0" t="str">
        <f aca="false">IFERROR(__xludf.dummyfunction("""COMPUTED_VALUE"""),"")</f>
        <v/>
      </c>
      <c r="H1175" s="0" t="str">
        <f aca="false">IFERROR(__xludf.dummyfunction("""COMPUTED_VALUE"""),"")</f>
        <v/>
      </c>
      <c r="J1175" s="0" t="str">
        <f aca="false">IFERROR(__xludf.dummyfunction("""COMPUTED_VALUE"""),"")</f>
        <v/>
      </c>
      <c r="L1175" s="0" t="str">
        <f aca="false">IFERROR(__xludf.dummyfunction("""COMPUTED_VALUE"""),"")</f>
        <v/>
      </c>
      <c r="N1175" s="6" t="e">
        <f aca="false">SUM(L1175-J1175)</f>
        <v>#VALUE!</v>
      </c>
      <c r="P1175" s="0" t="str">
        <f aca="false">IFERROR(__xludf.dummyfunction("""COMPUTED_VALUE"""),"")</f>
        <v/>
      </c>
      <c r="R1175" s="0" t="str">
        <f aca="false">IFERROR(__xludf.dummyfunction("""COMPUTED_VALUE"""),"")</f>
        <v/>
      </c>
      <c r="T1175" s="6" t="e">
        <f aca="false">SUM(R1175-P1175)</f>
        <v>#VALUE!</v>
      </c>
      <c r="V1175" s="6" t="e">
        <f aca="false">SUM(N1175-T1175)</f>
        <v>#VALUE!</v>
      </c>
      <c r="X1175" s="7"/>
    </row>
    <row r="1176" customFormat="false" ht="13.8" hidden="false" customHeight="false" outlineLevel="0" collapsed="false">
      <c r="B1176" s="0" t="str">
        <f aca="false">IFERROR(__xludf.dummyfunction("""COMPUTED_VALUE"""),"")</f>
        <v/>
      </c>
      <c r="D1176" s="0" t="str">
        <f aca="false">IFERROR(__xludf.dummyfunction("""COMPUTED_VALUE"""),"")</f>
        <v/>
      </c>
      <c r="F1176" s="0" t="str">
        <f aca="false">IFERROR(__xludf.dummyfunction("""COMPUTED_VALUE"""),"")</f>
        <v/>
      </c>
      <c r="H1176" s="0" t="str">
        <f aca="false">IFERROR(__xludf.dummyfunction("""COMPUTED_VALUE"""),"")</f>
        <v/>
      </c>
      <c r="J1176" s="0" t="str">
        <f aca="false">IFERROR(__xludf.dummyfunction("""COMPUTED_VALUE"""),"")</f>
        <v/>
      </c>
      <c r="L1176" s="0" t="str">
        <f aca="false">IFERROR(__xludf.dummyfunction("""COMPUTED_VALUE"""),"")</f>
        <v/>
      </c>
      <c r="N1176" s="6" t="e">
        <f aca="false">SUM(L1176-J1176)</f>
        <v>#VALUE!</v>
      </c>
      <c r="P1176" s="0" t="str">
        <f aca="false">IFERROR(__xludf.dummyfunction("""COMPUTED_VALUE"""),"")</f>
        <v/>
      </c>
      <c r="R1176" s="0" t="str">
        <f aca="false">IFERROR(__xludf.dummyfunction("""COMPUTED_VALUE"""),"")</f>
        <v/>
      </c>
      <c r="T1176" s="6" t="e">
        <f aca="false">SUM(R1176-P1176)</f>
        <v>#VALUE!</v>
      </c>
      <c r="V1176" s="6" t="e">
        <f aca="false">SUM(N1176-T1176)</f>
        <v>#VALUE!</v>
      </c>
      <c r="X1176" s="7"/>
    </row>
    <row r="1177" customFormat="false" ht="13.8" hidden="false" customHeight="false" outlineLevel="0" collapsed="false">
      <c r="B1177" s="0" t="str">
        <f aca="false">IFERROR(__xludf.dummyfunction("""COMPUTED_VALUE"""),"")</f>
        <v/>
      </c>
      <c r="D1177" s="0" t="str">
        <f aca="false">IFERROR(__xludf.dummyfunction("""COMPUTED_VALUE"""),"")</f>
        <v/>
      </c>
      <c r="F1177" s="0" t="str">
        <f aca="false">IFERROR(__xludf.dummyfunction("""COMPUTED_VALUE"""),"")</f>
        <v/>
      </c>
      <c r="H1177" s="0" t="str">
        <f aca="false">IFERROR(__xludf.dummyfunction("""COMPUTED_VALUE"""),"")</f>
        <v/>
      </c>
      <c r="J1177" s="0" t="str">
        <f aca="false">IFERROR(__xludf.dummyfunction("""COMPUTED_VALUE"""),"")</f>
        <v/>
      </c>
      <c r="L1177" s="0" t="str">
        <f aca="false">IFERROR(__xludf.dummyfunction("""COMPUTED_VALUE"""),"")</f>
        <v/>
      </c>
      <c r="N1177" s="6" t="e">
        <f aca="false">SUM(L1177-J1177)</f>
        <v>#VALUE!</v>
      </c>
      <c r="P1177" s="0" t="str">
        <f aca="false">IFERROR(__xludf.dummyfunction("""COMPUTED_VALUE"""),"")</f>
        <v/>
      </c>
      <c r="R1177" s="0" t="str">
        <f aca="false">IFERROR(__xludf.dummyfunction("""COMPUTED_VALUE"""),"")</f>
        <v/>
      </c>
      <c r="T1177" s="6" t="e">
        <f aca="false">SUM(R1177-P1177)</f>
        <v>#VALUE!</v>
      </c>
      <c r="V1177" s="6" t="e">
        <f aca="false">SUM(N1177-T1177)</f>
        <v>#VALUE!</v>
      </c>
      <c r="X1177" s="7"/>
    </row>
    <row r="1178" customFormat="false" ht="13.8" hidden="false" customHeight="false" outlineLevel="0" collapsed="false">
      <c r="B1178" s="0" t="str">
        <f aca="false">IFERROR(__xludf.dummyfunction("""COMPUTED_VALUE"""),"")</f>
        <v/>
      </c>
      <c r="D1178" s="0" t="str">
        <f aca="false">IFERROR(__xludf.dummyfunction("""COMPUTED_VALUE"""),"")</f>
        <v/>
      </c>
      <c r="F1178" s="0" t="str">
        <f aca="false">IFERROR(__xludf.dummyfunction("""COMPUTED_VALUE"""),"")</f>
        <v/>
      </c>
      <c r="H1178" s="0" t="str">
        <f aca="false">IFERROR(__xludf.dummyfunction("""COMPUTED_VALUE"""),"")</f>
        <v/>
      </c>
      <c r="J1178" s="0" t="str">
        <f aca="false">IFERROR(__xludf.dummyfunction("""COMPUTED_VALUE"""),"")</f>
        <v/>
      </c>
      <c r="L1178" s="0" t="str">
        <f aca="false">IFERROR(__xludf.dummyfunction("""COMPUTED_VALUE"""),"")</f>
        <v/>
      </c>
      <c r="N1178" s="6" t="e">
        <f aca="false">SUM(L1178-J1178)</f>
        <v>#VALUE!</v>
      </c>
      <c r="P1178" s="0" t="str">
        <f aca="false">IFERROR(__xludf.dummyfunction("""COMPUTED_VALUE"""),"")</f>
        <v/>
      </c>
      <c r="R1178" s="0" t="str">
        <f aca="false">IFERROR(__xludf.dummyfunction("""COMPUTED_VALUE"""),"")</f>
        <v/>
      </c>
      <c r="T1178" s="6" t="e">
        <f aca="false">SUM(R1178-P1178)</f>
        <v>#VALUE!</v>
      </c>
      <c r="V1178" s="6" t="e">
        <f aca="false">SUM(N1178-T1178)</f>
        <v>#VALUE!</v>
      </c>
      <c r="X1178" s="7"/>
    </row>
    <row r="1179" customFormat="false" ht="13.8" hidden="false" customHeight="false" outlineLevel="0" collapsed="false">
      <c r="B1179" s="0" t="str">
        <f aca="false">IFERROR(__xludf.dummyfunction("""COMPUTED_VALUE"""),"")</f>
        <v/>
      </c>
      <c r="D1179" s="0" t="str">
        <f aca="false">IFERROR(__xludf.dummyfunction("""COMPUTED_VALUE"""),"")</f>
        <v/>
      </c>
      <c r="F1179" s="0" t="str">
        <f aca="false">IFERROR(__xludf.dummyfunction("""COMPUTED_VALUE"""),"")</f>
        <v/>
      </c>
      <c r="H1179" s="0" t="str">
        <f aca="false">IFERROR(__xludf.dummyfunction("""COMPUTED_VALUE"""),"")</f>
        <v/>
      </c>
      <c r="J1179" s="0" t="str">
        <f aca="false">IFERROR(__xludf.dummyfunction("""COMPUTED_VALUE"""),"")</f>
        <v/>
      </c>
      <c r="L1179" s="0" t="str">
        <f aca="false">IFERROR(__xludf.dummyfunction("""COMPUTED_VALUE"""),"")</f>
        <v/>
      </c>
      <c r="N1179" s="6" t="e">
        <f aca="false">SUM(L1179-J1179)</f>
        <v>#VALUE!</v>
      </c>
      <c r="P1179" s="0" t="str">
        <f aca="false">IFERROR(__xludf.dummyfunction("""COMPUTED_VALUE"""),"")</f>
        <v/>
      </c>
      <c r="R1179" s="0" t="str">
        <f aca="false">IFERROR(__xludf.dummyfunction("""COMPUTED_VALUE"""),"")</f>
        <v/>
      </c>
      <c r="T1179" s="6" t="e">
        <f aca="false">SUM(R1179-P1179)</f>
        <v>#VALUE!</v>
      </c>
      <c r="V1179" s="6" t="e">
        <f aca="false">SUM(N1179-T1179)</f>
        <v>#VALUE!</v>
      </c>
      <c r="X1179" s="7"/>
    </row>
    <row r="1180" customFormat="false" ht="13.8" hidden="false" customHeight="false" outlineLevel="0" collapsed="false">
      <c r="B1180" s="0" t="str">
        <f aca="false">IFERROR(__xludf.dummyfunction("""COMPUTED_VALUE"""),"")</f>
        <v/>
      </c>
      <c r="D1180" s="0" t="str">
        <f aca="false">IFERROR(__xludf.dummyfunction("""COMPUTED_VALUE"""),"")</f>
        <v/>
      </c>
      <c r="F1180" s="0" t="str">
        <f aca="false">IFERROR(__xludf.dummyfunction("""COMPUTED_VALUE"""),"")</f>
        <v/>
      </c>
      <c r="H1180" s="0" t="str">
        <f aca="false">IFERROR(__xludf.dummyfunction("""COMPUTED_VALUE"""),"")</f>
        <v/>
      </c>
      <c r="J1180" s="0" t="str">
        <f aca="false">IFERROR(__xludf.dummyfunction("""COMPUTED_VALUE"""),"")</f>
        <v/>
      </c>
      <c r="L1180" s="0" t="str">
        <f aca="false">IFERROR(__xludf.dummyfunction("""COMPUTED_VALUE"""),"")</f>
        <v/>
      </c>
      <c r="N1180" s="6" t="e">
        <f aca="false">SUM(L1180-J1180)</f>
        <v>#VALUE!</v>
      </c>
      <c r="P1180" s="0" t="str">
        <f aca="false">IFERROR(__xludf.dummyfunction("""COMPUTED_VALUE"""),"")</f>
        <v/>
      </c>
      <c r="R1180" s="0" t="str">
        <f aca="false">IFERROR(__xludf.dummyfunction("""COMPUTED_VALUE"""),"")</f>
        <v/>
      </c>
      <c r="T1180" s="6" t="e">
        <f aca="false">SUM(R1180-P1180)</f>
        <v>#VALUE!</v>
      </c>
      <c r="V1180" s="6" t="e">
        <f aca="false">SUM(N1180-T1180)</f>
        <v>#VALUE!</v>
      </c>
      <c r="X1180" s="7"/>
    </row>
    <row r="1181" customFormat="false" ht="13.8" hidden="false" customHeight="false" outlineLevel="0" collapsed="false">
      <c r="B1181" s="0" t="str">
        <f aca="false">IFERROR(__xludf.dummyfunction("""COMPUTED_VALUE"""),"")</f>
        <v/>
      </c>
      <c r="D1181" s="0" t="str">
        <f aca="false">IFERROR(__xludf.dummyfunction("""COMPUTED_VALUE"""),"")</f>
        <v/>
      </c>
      <c r="F1181" s="0" t="str">
        <f aca="false">IFERROR(__xludf.dummyfunction("""COMPUTED_VALUE"""),"")</f>
        <v/>
      </c>
      <c r="H1181" s="0" t="str">
        <f aca="false">IFERROR(__xludf.dummyfunction("""COMPUTED_VALUE"""),"")</f>
        <v/>
      </c>
      <c r="J1181" s="0" t="str">
        <f aca="false">IFERROR(__xludf.dummyfunction("""COMPUTED_VALUE"""),"")</f>
        <v/>
      </c>
      <c r="L1181" s="0" t="str">
        <f aca="false">IFERROR(__xludf.dummyfunction("""COMPUTED_VALUE"""),"")</f>
        <v/>
      </c>
      <c r="N1181" s="6" t="e">
        <f aca="false">SUM(L1181-J1181)</f>
        <v>#VALUE!</v>
      </c>
      <c r="P1181" s="0" t="str">
        <f aca="false">IFERROR(__xludf.dummyfunction("""COMPUTED_VALUE"""),"")</f>
        <v/>
      </c>
      <c r="R1181" s="0" t="str">
        <f aca="false">IFERROR(__xludf.dummyfunction("""COMPUTED_VALUE"""),"")</f>
        <v/>
      </c>
      <c r="T1181" s="6" t="e">
        <f aca="false">SUM(R1181-P1181)</f>
        <v>#VALUE!</v>
      </c>
      <c r="V1181" s="6" t="e">
        <f aca="false">SUM(N1181-T1181)</f>
        <v>#VALUE!</v>
      </c>
      <c r="X1181" s="7"/>
    </row>
    <row r="1182" customFormat="false" ht="13.8" hidden="false" customHeight="false" outlineLevel="0" collapsed="false">
      <c r="B1182" s="0" t="str">
        <f aca="false">IFERROR(__xludf.dummyfunction("""COMPUTED_VALUE"""),"")</f>
        <v/>
      </c>
      <c r="D1182" s="0" t="str">
        <f aca="false">IFERROR(__xludf.dummyfunction("""COMPUTED_VALUE"""),"")</f>
        <v/>
      </c>
      <c r="F1182" s="0" t="str">
        <f aca="false">IFERROR(__xludf.dummyfunction("""COMPUTED_VALUE"""),"")</f>
        <v/>
      </c>
      <c r="H1182" s="0" t="str">
        <f aca="false">IFERROR(__xludf.dummyfunction("""COMPUTED_VALUE"""),"")</f>
        <v/>
      </c>
      <c r="J1182" s="0" t="str">
        <f aca="false">IFERROR(__xludf.dummyfunction("""COMPUTED_VALUE"""),"")</f>
        <v/>
      </c>
      <c r="L1182" s="0" t="str">
        <f aca="false">IFERROR(__xludf.dummyfunction("""COMPUTED_VALUE"""),"")</f>
        <v/>
      </c>
      <c r="N1182" s="6" t="e">
        <f aca="false">SUM(L1182-J1182)</f>
        <v>#VALUE!</v>
      </c>
      <c r="P1182" s="0" t="str">
        <f aca="false">IFERROR(__xludf.dummyfunction("""COMPUTED_VALUE"""),"")</f>
        <v/>
      </c>
      <c r="R1182" s="0" t="str">
        <f aca="false">IFERROR(__xludf.dummyfunction("""COMPUTED_VALUE"""),"")</f>
        <v/>
      </c>
      <c r="T1182" s="6" t="e">
        <f aca="false">SUM(R1182-P1182)</f>
        <v>#VALUE!</v>
      </c>
      <c r="V1182" s="6" t="e">
        <f aca="false">SUM(N1182-T1182)</f>
        <v>#VALUE!</v>
      </c>
      <c r="X1182" s="7"/>
    </row>
    <row r="1183" customFormat="false" ht="13.8" hidden="false" customHeight="false" outlineLevel="0" collapsed="false">
      <c r="B1183" s="0" t="str">
        <f aca="false">IFERROR(__xludf.dummyfunction("""COMPUTED_VALUE"""),"")</f>
        <v/>
      </c>
      <c r="D1183" s="0" t="str">
        <f aca="false">IFERROR(__xludf.dummyfunction("""COMPUTED_VALUE"""),"")</f>
        <v/>
      </c>
      <c r="F1183" s="0" t="str">
        <f aca="false">IFERROR(__xludf.dummyfunction("""COMPUTED_VALUE"""),"")</f>
        <v/>
      </c>
      <c r="H1183" s="0" t="str">
        <f aca="false">IFERROR(__xludf.dummyfunction("""COMPUTED_VALUE"""),"")</f>
        <v/>
      </c>
      <c r="J1183" s="0" t="str">
        <f aca="false">IFERROR(__xludf.dummyfunction("""COMPUTED_VALUE"""),"")</f>
        <v/>
      </c>
      <c r="L1183" s="0" t="str">
        <f aca="false">IFERROR(__xludf.dummyfunction("""COMPUTED_VALUE"""),"")</f>
        <v/>
      </c>
      <c r="N1183" s="6" t="e">
        <f aca="false">SUM(L1183-J1183)</f>
        <v>#VALUE!</v>
      </c>
      <c r="P1183" s="0" t="str">
        <f aca="false">IFERROR(__xludf.dummyfunction("""COMPUTED_VALUE"""),"")</f>
        <v/>
      </c>
      <c r="R1183" s="0" t="str">
        <f aca="false">IFERROR(__xludf.dummyfunction("""COMPUTED_VALUE"""),"")</f>
        <v/>
      </c>
      <c r="T1183" s="6" t="e">
        <f aca="false">SUM(R1183-P1183)</f>
        <v>#VALUE!</v>
      </c>
      <c r="V1183" s="6" t="e">
        <f aca="false">SUM(N1183-T1183)</f>
        <v>#VALUE!</v>
      </c>
      <c r="X1183" s="7"/>
    </row>
    <row r="1184" customFormat="false" ht="13.8" hidden="false" customHeight="false" outlineLevel="0" collapsed="false">
      <c r="B1184" s="0" t="str">
        <f aca="false">IFERROR(__xludf.dummyfunction("""COMPUTED_VALUE"""),"")</f>
        <v/>
      </c>
      <c r="D1184" s="0" t="str">
        <f aca="false">IFERROR(__xludf.dummyfunction("""COMPUTED_VALUE"""),"")</f>
        <v/>
      </c>
      <c r="F1184" s="0" t="str">
        <f aca="false">IFERROR(__xludf.dummyfunction("""COMPUTED_VALUE"""),"")</f>
        <v/>
      </c>
      <c r="H1184" s="0" t="str">
        <f aca="false">IFERROR(__xludf.dummyfunction("""COMPUTED_VALUE"""),"")</f>
        <v/>
      </c>
      <c r="J1184" s="0" t="str">
        <f aca="false">IFERROR(__xludf.dummyfunction("""COMPUTED_VALUE"""),"")</f>
        <v/>
      </c>
      <c r="L1184" s="0" t="str">
        <f aca="false">IFERROR(__xludf.dummyfunction("""COMPUTED_VALUE"""),"")</f>
        <v/>
      </c>
      <c r="N1184" s="6" t="e">
        <f aca="false">SUM(L1184-J1184)</f>
        <v>#VALUE!</v>
      </c>
      <c r="P1184" s="0" t="str">
        <f aca="false">IFERROR(__xludf.dummyfunction("""COMPUTED_VALUE"""),"")</f>
        <v/>
      </c>
      <c r="R1184" s="0" t="str">
        <f aca="false">IFERROR(__xludf.dummyfunction("""COMPUTED_VALUE"""),"")</f>
        <v/>
      </c>
      <c r="T1184" s="6" t="e">
        <f aca="false">SUM(R1184-P1184)</f>
        <v>#VALUE!</v>
      </c>
      <c r="V1184" s="6" t="e">
        <f aca="false">SUM(N1184-T1184)</f>
        <v>#VALUE!</v>
      </c>
      <c r="X1184" s="7"/>
    </row>
    <row r="1185" customFormat="false" ht="13.8" hidden="false" customHeight="false" outlineLevel="0" collapsed="false">
      <c r="B1185" s="0" t="str">
        <f aca="false">IFERROR(__xludf.dummyfunction("""COMPUTED_VALUE"""),"")</f>
        <v/>
      </c>
      <c r="D1185" s="0" t="str">
        <f aca="false">IFERROR(__xludf.dummyfunction("""COMPUTED_VALUE"""),"")</f>
        <v/>
      </c>
      <c r="F1185" s="0" t="str">
        <f aca="false">IFERROR(__xludf.dummyfunction("""COMPUTED_VALUE"""),"")</f>
        <v/>
      </c>
      <c r="H1185" s="0" t="str">
        <f aca="false">IFERROR(__xludf.dummyfunction("""COMPUTED_VALUE"""),"")</f>
        <v/>
      </c>
      <c r="J1185" s="0" t="str">
        <f aca="false">IFERROR(__xludf.dummyfunction("""COMPUTED_VALUE"""),"")</f>
        <v/>
      </c>
      <c r="L1185" s="0" t="str">
        <f aca="false">IFERROR(__xludf.dummyfunction("""COMPUTED_VALUE"""),"")</f>
        <v/>
      </c>
      <c r="N1185" s="6" t="e">
        <f aca="false">SUM(L1185-J1185)</f>
        <v>#VALUE!</v>
      </c>
      <c r="P1185" s="0" t="str">
        <f aca="false">IFERROR(__xludf.dummyfunction("""COMPUTED_VALUE"""),"")</f>
        <v/>
      </c>
      <c r="R1185" s="0" t="str">
        <f aca="false">IFERROR(__xludf.dummyfunction("""COMPUTED_VALUE"""),"")</f>
        <v/>
      </c>
      <c r="T1185" s="6" t="e">
        <f aca="false">SUM(R1185-P1185)</f>
        <v>#VALUE!</v>
      </c>
      <c r="V1185" s="6" t="e">
        <f aca="false">SUM(N1185-T1185)</f>
        <v>#VALUE!</v>
      </c>
      <c r="X1185" s="7"/>
    </row>
    <row r="1186" customFormat="false" ht="13.8" hidden="false" customHeight="false" outlineLevel="0" collapsed="false">
      <c r="B1186" s="0" t="str">
        <f aca="false">IFERROR(__xludf.dummyfunction("""COMPUTED_VALUE"""),"")</f>
        <v/>
      </c>
      <c r="D1186" s="0" t="str">
        <f aca="false">IFERROR(__xludf.dummyfunction("""COMPUTED_VALUE"""),"")</f>
        <v/>
      </c>
      <c r="F1186" s="0" t="str">
        <f aca="false">IFERROR(__xludf.dummyfunction("""COMPUTED_VALUE"""),"")</f>
        <v/>
      </c>
      <c r="H1186" s="0" t="str">
        <f aca="false">IFERROR(__xludf.dummyfunction("""COMPUTED_VALUE"""),"")</f>
        <v/>
      </c>
      <c r="J1186" s="0" t="str">
        <f aca="false">IFERROR(__xludf.dummyfunction("""COMPUTED_VALUE"""),"")</f>
        <v/>
      </c>
      <c r="L1186" s="0" t="str">
        <f aca="false">IFERROR(__xludf.dummyfunction("""COMPUTED_VALUE"""),"")</f>
        <v/>
      </c>
      <c r="N1186" s="6" t="e">
        <f aca="false">SUM(L1186-J1186)</f>
        <v>#VALUE!</v>
      </c>
      <c r="P1186" s="0" t="str">
        <f aca="false">IFERROR(__xludf.dummyfunction("""COMPUTED_VALUE"""),"")</f>
        <v/>
      </c>
      <c r="R1186" s="0" t="str">
        <f aca="false">IFERROR(__xludf.dummyfunction("""COMPUTED_VALUE"""),"")</f>
        <v/>
      </c>
      <c r="T1186" s="6" t="e">
        <f aca="false">SUM(R1186-P1186)</f>
        <v>#VALUE!</v>
      </c>
      <c r="V1186" s="6" t="e">
        <f aca="false">SUM(N1186-T1186)</f>
        <v>#VALUE!</v>
      </c>
      <c r="X1186" s="7"/>
    </row>
    <row r="1187" customFormat="false" ht="13.8" hidden="false" customHeight="false" outlineLevel="0" collapsed="false">
      <c r="B1187" s="0" t="str">
        <f aca="false">IFERROR(__xludf.dummyfunction("""COMPUTED_VALUE"""),"")</f>
        <v/>
      </c>
      <c r="D1187" s="0" t="str">
        <f aca="false">IFERROR(__xludf.dummyfunction("""COMPUTED_VALUE"""),"")</f>
        <v/>
      </c>
      <c r="F1187" s="0" t="str">
        <f aca="false">IFERROR(__xludf.dummyfunction("""COMPUTED_VALUE"""),"")</f>
        <v/>
      </c>
      <c r="H1187" s="0" t="str">
        <f aca="false">IFERROR(__xludf.dummyfunction("""COMPUTED_VALUE"""),"")</f>
        <v/>
      </c>
      <c r="J1187" s="0" t="str">
        <f aca="false">IFERROR(__xludf.dummyfunction("""COMPUTED_VALUE"""),"")</f>
        <v/>
      </c>
      <c r="L1187" s="0" t="str">
        <f aca="false">IFERROR(__xludf.dummyfunction("""COMPUTED_VALUE"""),"")</f>
        <v/>
      </c>
      <c r="N1187" s="6" t="e">
        <f aca="false">SUM(L1187-J1187)</f>
        <v>#VALUE!</v>
      </c>
      <c r="P1187" s="0" t="str">
        <f aca="false">IFERROR(__xludf.dummyfunction("""COMPUTED_VALUE"""),"")</f>
        <v/>
      </c>
      <c r="R1187" s="0" t="str">
        <f aca="false">IFERROR(__xludf.dummyfunction("""COMPUTED_VALUE"""),"")</f>
        <v/>
      </c>
      <c r="T1187" s="6" t="e">
        <f aca="false">SUM(R1187-P1187)</f>
        <v>#VALUE!</v>
      </c>
      <c r="V1187" s="6" t="e">
        <f aca="false">SUM(N1187-T1187)</f>
        <v>#VALUE!</v>
      </c>
      <c r="X1187" s="7"/>
    </row>
    <row r="1188" customFormat="false" ht="13.8" hidden="false" customHeight="false" outlineLevel="0" collapsed="false">
      <c r="B1188" s="0" t="str">
        <f aca="false">IFERROR(__xludf.dummyfunction("""COMPUTED_VALUE"""),"")</f>
        <v/>
      </c>
      <c r="D1188" s="0" t="str">
        <f aca="false">IFERROR(__xludf.dummyfunction("""COMPUTED_VALUE"""),"")</f>
        <v/>
      </c>
      <c r="F1188" s="0" t="str">
        <f aca="false">IFERROR(__xludf.dummyfunction("""COMPUTED_VALUE"""),"")</f>
        <v/>
      </c>
      <c r="H1188" s="0" t="str">
        <f aca="false">IFERROR(__xludf.dummyfunction("""COMPUTED_VALUE"""),"")</f>
        <v/>
      </c>
      <c r="J1188" s="0" t="str">
        <f aca="false">IFERROR(__xludf.dummyfunction("""COMPUTED_VALUE"""),"")</f>
        <v/>
      </c>
      <c r="L1188" s="0" t="str">
        <f aca="false">IFERROR(__xludf.dummyfunction("""COMPUTED_VALUE"""),"")</f>
        <v/>
      </c>
      <c r="N1188" s="6" t="e">
        <f aca="false">SUM(L1188-J1188)</f>
        <v>#VALUE!</v>
      </c>
      <c r="P1188" s="0" t="str">
        <f aca="false">IFERROR(__xludf.dummyfunction("""COMPUTED_VALUE"""),"")</f>
        <v/>
      </c>
      <c r="R1188" s="0" t="str">
        <f aca="false">IFERROR(__xludf.dummyfunction("""COMPUTED_VALUE"""),"")</f>
        <v/>
      </c>
      <c r="T1188" s="6" t="e">
        <f aca="false">SUM(R1188-P1188)</f>
        <v>#VALUE!</v>
      </c>
      <c r="V1188" s="6" t="e">
        <f aca="false">SUM(N1188-T1188)</f>
        <v>#VALUE!</v>
      </c>
      <c r="X1188" s="7"/>
    </row>
    <row r="1189" customFormat="false" ht="13.8" hidden="false" customHeight="false" outlineLevel="0" collapsed="false">
      <c r="B1189" s="0" t="str">
        <f aca="false">IFERROR(__xludf.dummyfunction("""COMPUTED_VALUE"""),"")</f>
        <v/>
      </c>
      <c r="D1189" s="0" t="str">
        <f aca="false">IFERROR(__xludf.dummyfunction("""COMPUTED_VALUE"""),"")</f>
        <v/>
      </c>
      <c r="F1189" s="0" t="str">
        <f aca="false">IFERROR(__xludf.dummyfunction("""COMPUTED_VALUE"""),"")</f>
        <v/>
      </c>
      <c r="H1189" s="0" t="str">
        <f aca="false">IFERROR(__xludf.dummyfunction("""COMPUTED_VALUE"""),"")</f>
        <v/>
      </c>
      <c r="J1189" s="0" t="str">
        <f aca="false">IFERROR(__xludf.dummyfunction("""COMPUTED_VALUE"""),"")</f>
        <v/>
      </c>
      <c r="L1189" s="0" t="str">
        <f aca="false">IFERROR(__xludf.dummyfunction("""COMPUTED_VALUE"""),"")</f>
        <v/>
      </c>
      <c r="N1189" s="6" t="e">
        <f aca="false">SUM(L1189-J1189)</f>
        <v>#VALUE!</v>
      </c>
      <c r="P1189" s="0" t="str">
        <f aca="false">IFERROR(__xludf.dummyfunction("""COMPUTED_VALUE"""),"")</f>
        <v/>
      </c>
      <c r="R1189" s="0" t="str">
        <f aca="false">IFERROR(__xludf.dummyfunction("""COMPUTED_VALUE"""),"")</f>
        <v/>
      </c>
      <c r="T1189" s="6" t="e">
        <f aca="false">SUM(R1189-P1189)</f>
        <v>#VALUE!</v>
      </c>
      <c r="V1189" s="6" t="e">
        <f aca="false">SUM(N1189-T1189)</f>
        <v>#VALUE!</v>
      </c>
      <c r="X1189" s="7"/>
    </row>
    <row r="1190" customFormat="false" ht="13.8" hidden="false" customHeight="false" outlineLevel="0" collapsed="false">
      <c r="B1190" s="0" t="str">
        <f aca="false">IFERROR(__xludf.dummyfunction("""COMPUTED_VALUE"""),"")</f>
        <v/>
      </c>
      <c r="D1190" s="0" t="str">
        <f aca="false">IFERROR(__xludf.dummyfunction("""COMPUTED_VALUE"""),"")</f>
        <v/>
      </c>
      <c r="F1190" s="0" t="str">
        <f aca="false">IFERROR(__xludf.dummyfunction("""COMPUTED_VALUE"""),"")</f>
        <v/>
      </c>
      <c r="H1190" s="0" t="str">
        <f aca="false">IFERROR(__xludf.dummyfunction("""COMPUTED_VALUE"""),"")</f>
        <v/>
      </c>
      <c r="J1190" s="0" t="str">
        <f aca="false">IFERROR(__xludf.dummyfunction("""COMPUTED_VALUE"""),"")</f>
        <v/>
      </c>
      <c r="L1190" s="0" t="str">
        <f aca="false">IFERROR(__xludf.dummyfunction("""COMPUTED_VALUE"""),"")</f>
        <v/>
      </c>
      <c r="N1190" s="6" t="e">
        <f aca="false">SUM(L1190-J1190)</f>
        <v>#VALUE!</v>
      </c>
      <c r="P1190" s="0" t="str">
        <f aca="false">IFERROR(__xludf.dummyfunction("""COMPUTED_VALUE"""),"")</f>
        <v/>
      </c>
      <c r="R1190" s="0" t="str">
        <f aca="false">IFERROR(__xludf.dummyfunction("""COMPUTED_VALUE"""),"")</f>
        <v/>
      </c>
      <c r="T1190" s="6" t="e">
        <f aca="false">SUM(R1190-P1190)</f>
        <v>#VALUE!</v>
      </c>
      <c r="V1190" s="6" t="e">
        <f aca="false">SUM(N1190-T1190)</f>
        <v>#VALUE!</v>
      </c>
      <c r="X1190" s="7"/>
    </row>
    <row r="1191" customFormat="false" ht="13.8" hidden="false" customHeight="false" outlineLevel="0" collapsed="false">
      <c r="B1191" s="0" t="str">
        <f aca="false">IFERROR(__xludf.dummyfunction("""COMPUTED_VALUE"""),"")</f>
        <v/>
      </c>
      <c r="D1191" s="0" t="str">
        <f aca="false">IFERROR(__xludf.dummyfunction("""COMPUTED_VALUE"""),"")</f>
        <v/>
      </c>
      <c r="F1191" s="0" t="str">
        <f aca="false">IFERROR(__xludf.dummyfunction("""COMPUTED_VALUE"""),"")</f>
        <v/>
      </c>
      <c r="H1191" s="0" t="str">
        <f aca="false">IFERROR(__xludf.dummyfunction("""COMPUTED_VALUE"""),"")</f>
        <v/>
      </c>
      <c r="J1191" s="0" t="str">
        <f aca="false">IFERROR(__xludf.dummyfunction("""COMPUTED_VALUE"""),"")</f>
        <v/>
      </c>
      <c r="L1191" s="0" t="str">
        <f aca="false">IFERROR(__xludf.dummyfunction("""COMPUTED_VALUE"""),"")</f>
        <v/>
      </c>
      <c r="N1191" s="6" t="e">
        <f aca="false">SUM(L1191-J1191)</f>
        <v>#VALUE!</v>
      </c>
      <c r="P1191" s="0" t="str">
        <f aca="false">IFERROR(__xludf.dummyfunction("""COMPUTED_VALUE"""),"")</f>
        <v/>
      </c>
      <c r="R1191" s="0" t="str">
        <f aca="false">IFERROR(__xludf.dummyfunction("""COMPUTED_VALUE"""),"")</f>
        <v/>
      </c>
      <c r="T1191" s="6" t="e">
        <f aca="false">SUM(R1191-P1191)</f>
        <v>#VALUE!</v>
      </c>
      <c r="V1191" s="6" t="e">
        <f aca="false">SUM(N1191-T1191)</f>
        <v>#VALUE!</v>
      </c>
      <c r="X1191" s="7"/>
    </row>
    <row r="1192" customFormat="false" ht="13.8" hidden="false" customHeight="false" outlineLevel="0" collapsed="false">
      <c r="B1192" s="0" t="str">
        <f aca="false">IFERROR(__xludf.dummyfunction("""COMPUTED_VALUE"""),"")</f>
        <v/>
      </c>
      <c r="D1192" s="0" t="str">
        <f aca="false">IFERROR(__xludf.dummyfunction("""COMPUTED_VALUE"""),"")</f>
        <v/>
      </c>
      <c r="F1192" s="0" t="str">
        <f aca="false">IFERROR(__xludf.dummyfunction("""COMPUTED_VALUE"""),"")</f>
        <v/>
      </c>
      <c r="H1192" s="0" t="str">
        <f aca="false">IFERROR(__xludf.dummyfunction("""COMPUTED_VALUE"""),"")</f>
        <v/>
      </c>
      <c r="J1192" s="0" t="str">
        <f aca="false">IFERROR(__xludf.dummyfunction("""COMPUTED_VALUE"""),"")</f>
        <v/>
      </c>
      <c r="L1192" s="0" t="str">
        <f aca="false">IFERROR(__xludf.dummyfunction("""COMPUTED_VALUE"""),"")</f>
        <v/>
      </c>
      <c r="N1192" s="6" t="e">
        <f aca="false">SUM(L1192-J1192)</f>
        <v>#VALUE!</v>
      </c>
      <c r="P1192" s="0" t="str">
        <f aca="false">IFERROR(__xludf.dummyfunction("""COMPUTED_VALUE"""),"")</f>
        <v/>
      </c>
      <c r="R1192" s="0" t="str">
        <f aca="false">IFERROR(__xludf.dummyfunction("""COMPUTED_VALUE"""),"")</f>
        <v/>
      </c>
      <c r="T1192" s="6" t="e">
        <f aca="false">SUM(R1192-P1192)</f>
        <v>#VALUE!</v>
      </c>
      <c r="V1192" s="6" t="e">
        <f aca="false">SUM(N1192-T1192)</f>
        <v>#VALUE!</v>
      </c>
      <c r="X1192" s="7"/>
    </row>
    <row r="1193" customFormat="false" ht="13.8" hidden="false" customHeight="false" outlineLevel="0" collapsed="false">
      <c r="B1193" s="0" t="str">
        <f aca="false">IFERROR(__xludf.dummyfunction("""COMPUTED_VALUE"""),"")</f>
        <v/>
      </c>
      <c r="D1193" s="0" t="str">
        <f aca="false">IFERROR(__xludf.dummyfunction("""COMPUTED_VALUE"""),"")</f>
        <v/>
      </c>
      <c r="F1193" s="0" t="str">
        <f aca="false">IFERROR(__xludf.dummyfunction("""COMPUTED_VALUE"""),"")</f>
        <v/>
      </c>
      <c r="H1193" s="0" t="str">
        <f aca="false">IFERROR(__xludf.dummyfunction("""COMPUTED_VALUE"""),"")</f>
        <v/>
      </c>
      <c r="J1193" s="0" t="str">
        <f aca="false">IFERROR(__xludf.dummyfunction("""COMPUTED_VALUE"""),"")</f>
        <v/>
      </c>
      <c r="L1193" s="0" t="str">
        <f aca="false">IFERROR(__xludf.dummyfunction("""COMPUTED_VALUE"""),"")</f>
        <v/>
      </c>
      <c r="N1193" s="6" t="e">
        <f aca="false">SUM(L1193-J1193)</f>
        <v>#VALUE!</v>
      </c>
      <c r="P1193" s="0" t="str">
        <f aca="false">IFERROR(__xludf.dummyfunction("""COMPUTED_VALUE"""),"")</f>
        <v/>
      </c>
      <c r="R1193" s="0" t="str">
        <f aca="false">IFERROR(__xludf.dummyfunction("""COMPUTED_VALUE"""),"")</f>
        <v/>
      </c>
      <c r="T1193" s="6" t="e">
        <f aca="false">SUM(R1193-P1193)</f>
        <v>#VALUE!</v>
      </c>
      <c r="V1193" s="6" t="e">
        <f aca="false">SUM(N1193-T1193)</f>
        <v>#VALUE!</v>
      </c>
      <c r="X1193" s="7"/>
    </row>
    <row r="1194" customFormat="false" ht="13.8" hidden="false" customHeight="false" outlineLevel="0" collapsed="false">
      <c r="B1194" s="0" t="str">
        <f aca="false">IFERROR(__xludf.dummyfunction("""COMPUTED_VALUE"""),"")</f>
        <v/>
      </c>
      <c r="D1194" s="0" t="str">
        <f aca="false">IFERROR(__xludf.dummyfunction("""COMPUTED_VALUE"""),"")</f>
        <v/>
      </c>
      <c r="F1194" s="0" t="str">
        <f aca="false">IFERROR(__xludf.dummyfunction("""COMPUTED_VALUE"""),"")</f>
        <v/>
      </c>
      <c r="H1194" s="0" t="str">
        <f aca="false">IFERROR(__xludf.dummyfunction("""COMPUTED_VALUE"""),"")</f>
        <v/>
      </c>
      <c r="J1194" s="0" t="str">
        <f aca="false">IFERROR(__xludf.dummyfunction("""COMPUTED_VALUE"""),"")</f>
        <v/>
      </c>
      <c r="L1194" s="0" t="str">
        <f aca="false">IFERROR(__xludf.dummyfunction("""COMPUTED_VALUE"""),"")</f>
        <v/>
      </c>
      <c r="N1194" s="6" t="e">
        <f aca="false">SUM(L1194-J1194)</f>
        <v>#VALUE!</v>
      </c>
      <c r="P1194" s="0" t="str">
        <f aca="false">IFERROR(__xludf.dummyfunction("""COMPUTED_VALUE"""),"")</f>
        <v/>
      </c>
      <c r="R1194" s="0" t="str">
        <f aca="false">IFERROR(__xludf.dummyfunction("""COMPUTED_VALUE"""),"")</f>
        <v/>
      </c>
      <c r="T1194" s="6" t="e">
        <f aca="false">SUM(R1194-P1194)</f>
        <v>#VALUE!</v>
      </c>
      <c r="V1194" s="6" t="e">
        <f aca="false">SUM(N1194-T1194)</f>
        <v>#VALUE!</v>
      </c>
      <c r="X1194" s="7"/>
    </row>
    <row r="1195" customFormat="false" ht="13.8" hidden="false" customHeight="false" outlineLevel="0" collapsed="false">
      <c r="B1195" s="0" t="str">
        <f aca="false">IFERROR(__xludf.dummyfunction("""COMPUTED_VALUE"""),"")</f>
        <v/>
      </c>
      <c r="D1195" s="0" t="str">
        <f aca="false">IFERROR(__xludf.dummyfunction("""COMPUTED_VALUE"""),"")</f>
        <v/>
      </c>
      <c r="F1195" s="0" t="str">
        <f aca="false">IFERROR(__xludf.dummyfunction("""COMPUTED_VALUE"""),"")</f>
        <v/>
      </c>
      <c r="H1195" s="0" t="str">
        <f aca="false">IFERROR(__xludf.dummyfunction("""COMPUTED_VALUE"""),"")</f>
        <v/>
      </c>
      <c r="J1195" s="0" t="str">
        <f aca="false">IFERROR(__xludf.dummyfunction("""COMPUTED_VALUE"""),"")</f>
        <v/>
      </c>
      <c r="L1195" s="0" t="str">
        <f aca="false">IFERROR(__xludf.dummyfunction("""COMPUTED_VALUE"""),"")</f>
        <v/>
      </c>
      <c r="N1195" s="6" t="e">
        <f aca="false">SUM(L1195-J1195)</f>
        <v>#VALUE!</v>
      </c>
      <c r="P1195" s="0" t="str">
        <f aca="false">IFERROR(__xludf.dummyfunction("""COMPUTED_VALUE"""),"")</f>
        <v/>
      </c>
      <c r="R1195" s="0" t="str">
        <f aca="false">IFERROR(__xludf.dummyfunction("""COMPUTED_VALUE"""),"")</f>
        <v/>
      </c>
      <c r="T1195" s="6" t="e">
        <f aca="false">SUM(R1195-P1195)</f>
        <v>#VALUE!</v>
      </c>
      <c r="V1195" s="6" t="e">
        <f aca="false">SUM(N1195-T1195)</f>
        <v>#VALUE!</v>
      </c>
      <c r="X1195" s="7"/>
    </row>
    <row r="1196" customFormat="false" ht="13.8" hidden="false" customHeight="false" outlineLevel="0" collapsed="false">
      <c r="B1196" s="0" t="str">
        <f aca="false">IFERROR(__xludf.dummyfunction("""COMPUTED_VALUE"""),"")</f>
        <v/>
      </c>
      <c r="D1196" s="0" t="str">
        <f aca="false">IFERROR(__xludf.dummyfunction("""COMPUTED_VALUE"""),"")</f>
        <v/>
      </c>
      <c r="F1196" s="0" t="str">
        <f aca="false">IFERROR(__xludf.dummyfunction("""COMPUTED_VALUE"""),"")</f>
        <v/>
      </c>
      <c r="H1196" s="0" t="str">
        <f aca="false">IFERROR(__xludf.dummyfunction("""COMPUTED_VALUE"""),"")</f>
        <v/>
      </c>
      <c r="J1196" s="0" t="str">
        <f aca="false">IFERROR(__xludf.dummyfunction("""COMPUTED_VALUE"""),"")</f>
        <v/>
      </c>
      <c r="L1196" s="0" t="str">
        <f aca="false">IFERROR(__xludf.dummyfunction("""COMPUTED_VALUE"""),"")</f>
        <v/>
      </c>
      <c r="N1196" s="6" t="e">
        <f aca="false">SUM(L1196-J1196)</f>
        <v>#VALUE!</v>
      </c>
      <c r="P1196" s="0" t="str">
        <f aca="false">IFERROR(__xludf.dummyfunction("""COMPUTED_VALUE"""),"")</f>
        <v/>
      </c>
      <c r="R1196" s="0" t="str">
        <f aca="false">IFERROR(__xludf.dummyfunction("""COMPUTED_VALUE"""),"")</f>
        <v/>
      </c>
      <c r="T1196" s="6" t="e">
        <f aca="false">SUM(R1196-P1196)</f>
        <v>#VALUE!</v>
      </c>
      <c r="V1196" s="6" t="e">
        <f aca="false">SUM(N1196-T1196)</f>
        <v>#VALUE!</v>
      </c>
      <c r="X1196" s="7"/>
    </row>
    <row r="1197" customFormat="false" ht="13.8" hidden="false" customHeight="false" outlineLevel="0" collapsed="false">
      <c r="B1197" s="0" t="str">
        <f aca="false">IFERROR(__xludf.dummyfunction("""COMPUTED_VALUE"""),"")</f>
        <v/>
      </c>
      <c r="D1197" s="0" t="str">
        <f aca="false">IFERROR(__xludf.dummyfunction("""COMPUTED_VALUE"""),"")</f>
        <v/>
      </c>
      <c r="F1197" s="0" t="str">
        <f aca="false">IFERROR(__xludf.dummyfunction("""COMPUTED_VALUE"""),"")</f>
        <v/>
      </c>
      <c r="H1197" s="0" t="str">
        <f aca="false">IFERROR(__xludf.dummyfunction("""COMPUTED_VALUE"""),"")</f>
        <v/>
      </c>
      <c r="J1197" s="0" t="str">
        <f aca="false">IFERROR(__xludf.dummyfunction("""COMPUTED_VALUE"""),"")</f>
        <v/>
      </c>
      <c r="L1197" s="0" t="str">
        <f aca="false">IFERROR(__xludf.dummyfunction("""COMPUTED_VALUE"""),"")</f>
        <v/>
      </c>
      <c r="N1197" s="6" t="e">
        <f aca="false">SUM(L1197-J1197)</f>
        <v>#VALUE!</v>
      </c>
      <c r="P1197" s="0" t="str">
        <f aca="false">IFERROR(__xludf.dummyfunction("""COMPUTED_VALUE"""),"")</f>
        <v/>
      </c>
      <c r="R1197" s="0" t="str">
        <f aca="false">IFERROR(__xludf.dummyfunction("""COMPUTED_VALUE"""),"")</f>
        <v/>
      </c>
      <c r="T1197" s="6" t="e">
        <f aca="false">SUM(R1197-P1197)</f>
        <v>#VALUE!</v>
      </c>
      <c r="V1197" s="6" t="e">
        <f aca="false">SUM(N1197-T1197)</f>
        <v>#VALUE!</v>
      </c>
      <c r="X1197" s="7"/>
    </row>
    <row r="1198" customFormat="false" ht="13.8" hidden="false" customHeight="false" outlineLevel="0" collapsed="false">
      <c r="B1198" s="0" t="str">
        <f aca="false">IFERROR(__xludf.dummyfunction("""COMPUTED_VALUE"""),"")</f>
        <v/>
      </c>
      <c r="D1198" s="0" t="str">
        <f aca="false">IFERROR(__xludf.dummyfunction("""COMPUTED_VALUE"""),"")</f>
        <v/>
      </c>
      <c r="F1198" s="0" t="str">
        <f aca="false">IFERROR(__xludf.dummyfunction("""COMPUTED_VALUE"""),"")</f>
        <v/>
      </c>
      <c r="H1198" s="0" t="str">
        <f aca="false">IFERROR(__xludf.dummyfunction("""COMPUTED_VALUE"""),"")</f>
        <v/>
      </c>
      <c r="J1198" s="0" t="str">
        <f aca="false">IFERROR(__xludf.dummyfunction("""COMPUTED_VALUE"""),"")</f>
        <v/>
      </c>
      <c r="L1198" s="0" t="str">
        <f aca="false">IFERROR(__xludf.dummyfunction("""COMPUTED_VALUE"""),"")</f>
        <v/>
      </c>
      <c r="N1198" s="6" t="e">
        <f aca="false">SUM(L1198-J1198)</f>
        <v>#VALUE!</v>
      </c>
      <c r="P1198" s="0" t="str">
        <f aca="false">IFERROR(__xludf.dummyfunction("""COMPUTED_VALUE"""),"")</f>
        <v/>
      </c>
      <c r="R1198" s="0" t="str">
        <f aca="false">IFERROR(__xludf.dummyfunction("""COMPUTED_VALUE"""),"")</f>
        <v/>
      </c>
      <c r="T1198" s="6" t="e">
        <f aca="false">SUM(R1198-P1198)</f>
        <v>#VALUE!</v>
      </c>
      <c r="V1198" s="6" t="e">
        <f aca="false">SUM(N1198-T1198)</f>
        <v>#VALUE!</v>
      </c>
      <c r="X1198" s="7"/>
    </row>
    <row r="1199" customFormat="false" ht="13.8" hidden="false" customHeight="false" outlineLevel="0" collapsed="false">
      <c r="B1199" s="0" t="str">
        <f aca="false">IFERROR(__xludf.dummyfunction("""COMPUTED_VALUE"""),"")</f>
        <v/>
      </c>
      <c r="D1199" s="0" t="str">
        <f aca="false">IFERROR(__xludf.dummyfunction("""COMPUTED_VALUE"""),"")</f>
        <v/>
      </c>
      <c r="F1199" s="0" t="str">
        <f aca="false">IFERROR(__xludf.dummyfunction("""COMPUTED_VALUE"""),"")</f>
        <v/>
      </c>
      <c r="H1199" s="0" t="str">
        <f aca="false">IFERROR(__xludf.dummyfunction("""COMPUTED_VALUE"""),"")</f>
        <v/>
      </c>
      <c r="J1199" s="0" t="str">
        <f aca="false">IFERROR(__xludf.dummyfunction("""COMPUTED_VALUE"""),"")</f>
        <v/>
      </c>
      <c r="L1199" s="0" t="str">
        <f aca="false">IFERROR(__xludf.dummyfunction("""COMPUTED_VALUE"""),"")</f>
        <v/>
      </c>
      <c r="N1199" s="6" t="e">
        <f aca="false">SUM(L1199-J1199)</f>
        <v>#VALUE!</v>
      </c>
      <c r="P1199" s="0" t="str">
        <f aca="false">IFERROR(__xludf.dummyfunction("""COMPUTED_VALUE"""),"")</f>
        <v/>
      </c>
      <c r="R1199" s="0" t="str">
        <f aca="false">IFERROR(__xludf.dummyfunction("""COMPUTED_VALUE"""),"")</f>
        <v/>
      </c>
      <c r="T1199" s="6" t="e">
        <f aca="false">SUM(R1199-P1199)</f>
        <v>#VALUE!</v>
      </c>
      <c r="V1199" s="6" t="e">
        <f aca="false">SUM(N1199-T1199)</f>
        <v>#VALUE!</v>
      </c>
      <c r="X1199" s="7"/>
    </row>
    <row r="1200" customFormat="false" ht="13.8" hidden="false" customHeight="false" outlineLevel="0" collapsed="false">
      <c r="B1200" s="0" t="str">
        <f aca="false">IFERROR(__xludf.dummyfunction("""COMPUTED_VALUE"""),"")</f>
        <v/>
      </c>
      <c r="D1200" s="0" t="str">
        <f aca="false">IFERROR(__xludf.dummyfunction("""COMPUTED_VALUE"""),"")</f>
        <v/>
      </c>
      <c r="F1200" s="0" t="str">
        <f aca="false">IFERROR(__xludf.dummyfunction("""COMPUTED_VALUE"""),"")</f>
        <v/>
      </c>
      <c r="H1200" s="0" t="str">
        <f aca="false">IFERROR(__xludf.dummyfunction("""COMPUTED_VALUE"""),"")</f>
        <v/>
      </c>
      <c r="J1200" s="0" t="str">
        <f aca="false">IFERROR(__xludf.dummyfunction("""COMPUTED_VALUE"""),"")</f>
        <v/>
      </c>
      <c r="L1200" s="0" t="str">
        <f aca="false">IFERROR(__xludf.dummyfunction("""COMPUTED_VALUE"""),"")</f>
        <v/>
      </c>
      <c r="N1200" s="6" t="e">
        <f aca="false">SUM(L1200-J1200)</f>
        <v>#VALUE!</v>
      </c>
      <c r="P1200" s="0" t="str">
        <f aca="false">IFERROR(__xludf.dummyfunction("""COMPUTED_VALUE"""),"")</f>
        <v/>
      </c>
      <c r="R1200" s="0" t="str">
        <f aca="false">IFERROR(__xludf.dummyfunction("""COMPUTED_VALUE"""),"")</f>
        <v/>
      </c>
      <c r="T1200" s="6" t="e">
        <f aca="false">SUM(R1200-P1200)</f>
        <v>#VALUE!</v>
      </c>
      <c r="V1200" s="6" t="e">
        <f aca="false">SUM(N1200-T1200)</f>
        <v>#VALUE!</v>
      </c>
      <c r="X1200" s="7"/>
    </row>
    <row r="1201" customFormat="false" ht="13.8" hidden="false" customHeight="false" outlineLevel="0" collapsed="false">
      <c r="B1201" s="0" t="str">
        <f aca="false">IFERROR(__xludf.dummyfunction("""COMPUTED_VALUE"""),"")</f>
        <v/>
      </c>
      <c r="D1201" s="0" t="str">
        <f aca="false">IFERROR(__xludf.dummyfunction("""COMPUTED_VALUE"""),"")</f>
        <v/>
      </c>
      <c r="F1201" s="0" t="str">
        <f aca="false">IFERROR(__xludf.dummyfunction("""COMPUTED_VALUE"""),"")</f>
        <v/>
      </c>
      <c r="H1201" s="0" t="str">
        <f aca="false">IFERROR(__xludf.dummyfunction("""COMPUTED_VALUE"""),"")</f>
        <v/>
      </c>
      <c r="J1201" s="0" t="str">
        <f aca="false">IFERROR(__xludf.dummyfunction("""COMPUTED_VALUE"""),"")</f>
        <v/>
      </c>
      <c r="L1201" s="0" t="str">
        <f aca="false">IFERROR(__xludf.dummyfunction("""COMPUTED_VALUE"""),"")</f>
        <v/>
      </c>
      <c r="N1201" s="6" t="e">
        <f aca="false">SUM(L1201-J1201)</f>
        <v>#VALUE!</v>
      </c>
      <c r="P1201" s="0" t="str">
        <f aca="false">IFERROR(__xludf.dummyfunction("""COMPUTED_VALUE"""),"")</f>
        <v/>
      </c>
      <c r="R1201" s="0" t="str">
        <f aca="false">IFERROR(__xludf.dummyfunction("""COMPUTED_VALUE"""),"")</f>
        <v/>
      </c>
      <c r="T1201" s="6" t="e">
        <f aca="false">SUM(R1201-P1201)</f>
        <v>#VALUE!</v>
      </c>
      <c r="V1201" s="6" t="e">
        <f aca="false">SUM(N1201-T1201)</f>
        <v>#VALUE!</v>
      </c>
      <c r="X1201" s="7"/>
    </row>
    <row r="1202" customFormat="false" ht="13.8" hidden="false" customHeight="false" outlineLevel="0" collapsed="false">
      <c r="B1202" s="0" t="str">
        <f aca="false">IFERROR(__xludf.dummyfunction("""COMPUTED_VALUE"""),"")</f>
        <v/>
      </c>
      <c r="D1202" s="0" t="str">
        <f aca="false">IFERROR(__xludf.dummyfunction("""COMPUTED_VALUE"""),"")</f>
        <v/>
      </c>
      <c r="F1202" s="0" t="str">
        <f aca="false">IFERROR(__xludf.dummyfunction("""COMPUTED_VALUE"""),"")</f>
        <v/>
      </c>
      <c r="H1202" s="0" t="str">
        <f aca="false">IFERROR(__xludf.dummyfunction("""COMPUTED_VALUE"""),"")</f>
        <v/>
      </c>
      <c r="J1202" s="0" t="str">
        <f aca="false">IFERROR(__xludf.dummyfunction("""COMPUTED_VALUE"""),"")</f>
        <v/>
      </c>
      <c r="L1202" s="0" t="str">
        <f aca="false">IFERROR(__xludf.dummyfunction("""COMPUTED_VALUE"""),"")</f>
        <v/>
      </c>
      <c r="N1202" s="6" t="e">
        <f aca="false">SUM(L1202-J1202)</f>
        <v>#VALUE!</v>
      </c>
      <c r="P1202" s="0" t="str">
        <f aca="false">IFERROR(__xludf.dummyfunction("""COMPUTED_VALUE"""),"")</f>
        <v/>
      </c>
      <c r="R1202" s="0" t="str">
        <f aca="false">IFERROR(__xludf.dummyfunction("""COMPUTED_VALUE"""),"")</f>
        <v/>
      </c>
      <c r="T1202" s="6" t="e">
        <f aca="false">SUM(R1202-P1202)</f>
        <v>#VALUE!</v>
      </c>
      <c r="V1202" s="6" t="e">
        <f aca="false">SUM(N1202-T1202)</f>
        <v>#VALUE!</v>
      </c>
      <c r="X1202" s="7"/>
    </row>
    <row r="1203" customFormat="false" ht="13.8" hidden="false" customHeight="false" outlineLevel="0" collapsed="false">
      <c r="B1203" s="0" t="str">
        <f aca="false">IFERROR(__xludf.dummyfunction("""COMPUTED_VALUE"""),"")</f>
        <v/>
      </c>
      <c r="D1203" s="0" t="str">
        <f aca="false">IFERROR(__xludf.dummyfunction("""COMPUTED_VALUE"""),"")</f>
        <v/>
      </c>
      <c r="F1203" s="0" t="str">
        <f aca="false">IFERROR(__xludf.dummyfunction("""COMPUTED_VALUE"""),"")</f>
        <v/>
      </c>
      <c r="H1203" s="0" t="str">
        <f aca="false">IFERROR(__xludf.dummyfunction("""COMPUTED_VALUE"""),"")</f>
        <v/>
      </c>
      <c r="J1203" s="0" t="str">
        <f aca="false">IFERROR(__xludf.dummyfunction("""COMPUTED_VALUE"""),"")</f>
        <v/>
      </c>
      <c r="L1203" s="0" t="str">
        <f aca="false">IFERROR(__xludf.dummyfunction("""COMPUTED_VALUE"""),"")</f>
        <v/>
      </c>
      <c r="N1203" s="6" t="e">
        <f aca="false">SUM(L1203-J1203)</f>
        <v>#VALUE!</v>
      </c>
      <c r="P1203" s="0" t="str">
        <f aca="false">IFERROR(__xludf.dummyfunction("""COMPUTED_VALUE"""),"")</f>
        <v/>
      </c>
      <c r="R1203" s="0" t="str">
        <f aca="false">IFERROR(__xludf.dummyfunction("""COMPUTED_VALUE"""),"")</f>
        <v/>
      </c>
      <c r="T1203" s="6" t="e">
        <f aca="false">SUM(R1203-P1203)</f>
        <v>#VALUE!</v>
      </c>
      <c r="V1203" s="6" t="e">
        <f aca="false">SUM(N1203-T1203)</f>
        <v>#VALUE!</v>
      </c>
      <c r="X1203" s="7"/>
    </row>
    <row r="1204" customFormat="false" ht="13.8" hidden="false" customHeight="false" outlineLevel="0" collapsed="false">
      <c r="B1204" s="0" t="str">
        <f aca="false">IFERROR(__xludf.dummyfunction("""COMPUTED_VALUE"""),"")</f>
        <v/>
      </c>
      <c r="D1204" s="0" t="str">
        <f aca="false">IFERROR(__xludf.dummyfunction("""COMPUTED_VALUE"""),"")</f>
        <v/>
      </c>
      <c r="F1204" s="0" t="str">
        <f aca="false">IFERROR(__xludf.dummyfunction("""COMPUTED_VALUE"""),"")</f>
        <v/>
      </c>
      <c r="H1204" s="0" t="str">
        <f aca="false">IFERROR(__xludf.dummyfunction("""COMPUTED_VALUE"""),"")</f>
        <v/>
      </c>
      <c r="J1204" s="0" t="str">
        <f aca="false">IFERROR(__xludf.dummyfunction("""COMPUTED_VALUE"""),"")</f>
        <v/>
      </c>
      <c r="L1204" s="0" t="str">
        <f aca="false">IFERROR(__xludf.dummyfunction("""COMPUTED_VALUE"""),"")</f>
        <v/>
      </c>
      <c r="N1204" s="6" t="e">
        <f aca="false">SUM(L1204-J1204)</f>
        <v>#VALUE!</v>
      </c>
      <c r="P1204" s="0" t="str">
        <f aca="false">IFERROR(__xludf.dummyfunction("""COMPUTED_VALUE"""),"")</f>
        <v/>
      </c>
      <c r="R1204" s="0" t="str">
        <f aca="false">IFERROR(__xludf.dummyfunction("""COMPUTED_VALUE"""),"")</f>
        <v/>
      </c>
      <c r="T1204" s="6" t="e">
        <f aca="false">SUM(R1204-P1204)</f>
        <v>#VALUE!</v>
      </c>
      <c r="V1204" s="6" t="e">
        <f aca="false">SUM(N1204-T1204)</f>
        <v>#VALUE!</v>
      </c>
      <c r="X1204" s="7"/>
    </row>
    <row r="1205" customFormat="false" ht="13.8" hidden="false" customHeight="false" outlineLevel="0" collapsed="false">
      <c r="B1205" s="0" t="str">
        <f aca="false">IFERROR(__xludf.dummyfunction("""COMPUTED_VALUE"""),"")</f>
        <v/>
      </c>
      <c r="D1205" s="0" t="str">
        <f aca="false">IFERROR(__xludf.dummyfunction("""COMPUTED_VALUE"""),"")</f>
        <v/>
      </c>
      <c r="F1205" s="0" t="str">
        <f aca="false">IFERROR(__xludf.dummyfunction("""COMPUTED_VALUE"""),"")</f>
        <v/>
      </c>
      <c r="H1205" s="0" t="str">
        <f aca="false">IFERROR(__xludf.dummyfunction("""COMPUTED_VALUE"""),"")</f>
        <v/>
      </c>
      <c r="J1205" s="0" t="str">
        <f aca="false">IFERROR(__xludf.dummyfunction("""COMPUTED_VALUE"""),"")</f>
        <v/>
      </c>
      <c r="L1205" s="0" t="str">
        <f aca="false">IFERROR(__xludf.dummyfunction("""COMPUTED_VALUE"""),"")</f>
        <v/>
      </c>
      <c r="N1205" s="6" t="e">
        <f aca="false">SUM(L1205-J1205)</f>
        <v>#VALUE!</v>
      </c>
      <c r="P1205" s="0" t="str">
        <f aca="false">IFERROR(__xludf.dummyfunction("""COMPUTED_VALUE"""),"")</f>
        <v/>
      </c>
      <c r="R1205" s="0" t="str">
        <f aca="false">IFERROR(__xludf.dummyfunction("""COMPUTED_VALUE"""),"")</f>
        <v/>
      </c>
      <c r="T1205" s="6" t="e">
        <f aca="false">SUM(R1205-P1205)</f>
        <v>#VALUE!</v>
      </c>
      <c r="V1205" s="6" t="e">
        <f aca="false">SUM(N1205-T1205)</f>
        <v>#VALUE!</v>
      </c>
      <c r="X1205" s="7"/>
    </row>
    <row r="1206" customFormat="false" ht="13.8" hidden="false" customHeight="false" outlineLevel="0" collapsed="false">
      <c r="B1206" s="0" t="str">
        <f aca="false">IFERROR(__xludf.dummyfunction("""COMPUTED_VALUE"""),"")</f>
        <v/>
      </c>
      <c r="D1206" s="0" t="str">
        <f aca="false">IFERROR(__xludf.dummyfunction("""COMPUTED_VALUE"""),"")</f>
        <v/>
      </c>
      <c r="F1206" s="0" t="str">
        <f aca="false">IFERROR(__xludf.dummyfunction("""COMPUTED_VALUE"""),"")</f>
        <v/>
      </c>
      <c r="H1206" s="0" t="str">
        <f aca="false">IFERROR(__xludf.dummyfunction("""COMPUTED_VALUE"""),"")</f>
        <v/>
      </c>
      <c r="J1206" s="0" t="str">
        <f aca="false">IFERROR(__xludf.dummyfunction("""COMPUTED_VALUE"""),"")</f>
        <v/>
      </c>
      <c r="L1206" s="0" t="str">
        <f aca="false">IFERROR(__xludf.dummyfunction("""COMPUTED_VALUE"""),"")</f>
        <v/>
      </c>
      <c r="N1206" s="6" t="e">
        <f aca="false">SUM(L1206-J1206)</f>
        <v>#VALUE!</v>
      </c>
      <c r="P1206" s="0" t="str">
        <f aca="false">IFERROR(__xludf.dummyfunction("""COMPUTED_VALUE"""),"")</f>
        <v/>
      </c>
      <c r="R1206" s="0" t="str">
        <f aca="false">IFERROR(__xludf.dummyfunction("""COMPUTED_VALUE"""),"")</f>
        <v/>
      </c>
      <c r="T1206" s="6" t="e">
        <f aca="false">SUM(R1206-P1206)</f>
        <v>#VALUE!</v>
      </c>
      <c r="V1206" s="6" t="e">
        <f aca="false">SUM(N1206-T1206)</f>
        <v>#VALUE!</v>
      </c>
      <c r="X1206" s="7"/>
    </row>
    <row r="1207" customFormat="false" ht="13.8" hidden="false" customHeight="false" outlineLevel="0" collapsed="false">
      <c r="B1207" s="0" t="str">
        <f aca="false">IFERROR(__xludf.dummyfunction("""COMPUTED_VALUE"""),"")</f>
        <v/>
      </c>
      <c r="D1207" s="0" t="str">
        <f aca="false">IFERROR(__xludf.dummyfunction("""COMPUTED_VALUE"""),"")</f>
        <v/>
      </c>
      <c r="F1207" s="0" t="str">
        <f aca="false">IFERROR(__xludf.dummyfunction("""COMPUTED_VALUE"""),"")</f>
        <v/>
      </c>
      <c r="H1207" s="0" t="str">
        <f aca="false">IFERROR(__xludf.dummyfunction("""COMPUTED_VALUE"""),"")</f>
        <v/>
      </c>
      <c r="J1207" s="0" t="str">
        <f aca="false">IFERROR(__xludf.dummyfunction("""COMPUTED_VALUE"""),"")</f>
        <v/>
      </c>
      <c r="L1207" s="0" t="str">
        <f aca="false">IFERROR(__xludf.dummyfunction("""COMPUTED_VALUE"""),"")</f>
        <v/>
      </c>
      <c r="N1207" s="6" t="e">
        <f aca="false">SUM(L1207-J1207)</f>
        <v>#VALUE!</v>
      </c>
      <c r="P1207" s="0" t="str">
        <f aca="false">IFERROR(__xludf.dummyfunction("""COMPUTED_VALUE"""),"")</f>
        <v/>
      </c>
      <c r="R1207" s="0" t="str">
        <f aca="false">IFERROR(__xludf.dummyfunction("""COMPUTED_VALUE"""),"")</f>
        <v/>
      </c>
      <c r="T1207" s="6" t="e">
        <f aca="false">SUM(R1207-P1207)</f>
        <v>#VALUE!</v>
      </c>
      <c r="V1207" s="6" t="e">
        <f aca="false">SUM(N1207-T1207)</f>
        <v>#VALUE!</v>
      </c>
      <c r="X1207" s="7"/>
    </row>
    <row r="1208" customFormat="false" ht="13.8" hidden="false" customHeight="false" outlineLevel="0" collapsed="false">
      <c r="B1208" s="0" t="str">
        <f aca="false">IFERROR(__xludf.dummyfunction("""COMPUTED_VALUE"""),"")</f>
        <v/>
      </c>
      <c r="D1208" s="0" t="str">
        <f aca="false">IFERROR(__xludf.dummyfunction("""COMPUTED_VALUE"""),"")</f>
        <v/>
      </c>
      <c r="F1208" s="0" t="str">
        <f aca="false">IFERROR(__xludf.dummyfunction("""COMPUTED_VALUE"""),"")</f>
        <v/>
      </c>
      <c r="H1208" s="0" t="str">
        <f aca="false">IFERROR(__xludf.dummyfunction("""COMPUTED_VALUE"""),"")</f>
        <v/>
      </c>
      <c r="J1208" s="0" t="str">
        <f aca="false">IFERROR(__xludf.dummyfunction("""COMPUTED_VALUE"""),"")</f>
        <v/>
      </c>
      <c r="L1208" s="0" t="str">
        <f aca="false">IFERROR(__xludf.dummyfunction("""COMPUTED_VALUE"""),"")</f>
        <v/>
      </c>
      <c r="N1208" s="6" t="e">
        <f aca="false">SUM(L1208-J1208)</f>
        <v>#VALUE!</v>
      </c>
      <c r="P1208" s="0" t="str">
        <f aca="false">IFERROR(__xludf.dummyfunction("""COMPUTED_VALUE"""),"")</f>
        <v/>
      </c>
      <c r="R1208" s="0" t="str">
        <f aca="false">IFERROR(__xludf.dummyfunction("""COMPUTED_VALUE"""),"")</f>
        <v/>
      </c>
      <c r="T1208" s="6" t="e">
        <f aca="false">SUM(R1208-P1208)</f>
        <v>#VALUE!</v>
      </c>
      <c r="V1208" s="6" t="e">
        <f aca="false">SUM(N1208-T1208)</f>
        <v>#VALUE!</v>
      </c>
      <c r="X1208" s="7"/>
    </row>
    <row r="1209" customFormat="false" ht="13.8" hidden="false" customHeight="false" outlineLevel="0" collapsed="false">
      <c r="B1209" s="0" t="str">
        <f aca="false">IFERROR(__xludf.dummyfunction("""COMPUTED_VALUE"""),"")</f>
        <v/>
      </c>
      <c r="D1209" s="0" t="str">
        <f aca="false">IFERROR(__xludf.dummyfunction("""COMPUTED_VALUE"""),"")</f>
        <v/>
      </c>
      <c r="F1209" s="0" t="str">
        <f aca="false">IFERROR(__xludf.dummyfunction("""COMPUTED_VALUE"""),"")</f>
        <v/>
      </c>
      <c r="H1209" s="0" t="str">
        <f aca="false">IFERROR(__xludf.dummyfunction("""COMPUTED_VALUE"""),"")</f>
        <v/>
      </c>
      <c r="J1209" s="0" t="str">
        <f aca="false">IFERROR(__xludf.dummyfunction("""COMPUTED_VALUE"""),"")</f>
        <v/>
      </c>
      <c r="L1209" s="0" t="str">
        <f aca="false">IFERROR(__xludf.dummyfunction("""COMPUTED_VALUE"""),"")</f>
        <v/>
      </c>
      <c r="N1209" s="6" t="e">
        <f aca="false">SUM(L1209-J1209)</f>
        <v>#VALUE!</v>
      </c>
      <c r="P1209" s="0" t="str">
        <f aca="false">IFERROR(__xludf.dummyfunction("""COMPUTED_VALUE"""),"")</f>
        <v/>
      </c>
      <c r="R1209" s="0" t="str">
        <f aca="false">IFERROR(__xludf.dummyfunction("""COMPUTED_VALUE"""),"")</f>
        <v/>
      </c>
      <c r="T1209" s="6" t="e">
        <f aca="false">SUM(R1209-P1209)</f>
        <v>#VALUE!</v>
      </c>
      <c r="V1209" s="6" t="e">
        <f aca="false">SUM(N1209-T1209)</f>
        <v>#VALUE!</v>
      </c>
      <c r="X1209" s="7"/>
    </row>
    <row r="1210" customFormat="false" ht="13.8" hidden="false" customHeight="false" outlineLevel="0" collapsed="false">
      <c r="B1210" s="0" t="str">
        <f aca="false">IFERROR(__xludf.dummyfunction("""COMPUTED_VALUE"""),"")</f>
        <v/>
      </c>
      <c r="D1210" s="0" t="str">
        <f aca="false">IFERROR(__xludf.dummyfunction("""COMPUTED_VALUE"""),"")</f>
        <v/>
      </c>
      <c r="F1210" s="0" t="str">
        <f aca="false">IFERROR(__xludf.dummyfunction("""COMPUTED_VALUE"""),"")</f>
        <v/>
      </c>
      <c r="H1210" s="0" t="str">
        <f aca="false">IFERROR(__xludf.dummyfunction("""COMPUTED_VALUE"""),"")</f>
        <v/>
      </c>
      <c r="J1210" s="0" t="str">
        <f aca="false">IFERROR(__xludf.dummyfunction("""COMPUTED_VALUE"""),"")</f>
        <v/>
      </c>
      <c r="L1210" s="0" t="str">
        <f aca="false">IFERROR(__xludf.dummyfunction("""COMPUTED_VALUE"""),"")</f>
        <v/>
      </c>
      <c r="N1210" s="6" t="e">
        <f aca="false">SUM(L1210-J1210)</f>
        <v>#VALUE!</v>
      </c>
      <c r="P1210" s="0" t="str">
        <f aca="false">IFERROR(__xludf.dummyfunction("""COMPUTED_VALUE"""),"")</f>
        <v/>
      </c>
      <c r="R1210" s="0" t="str">
        <f aca="false">IFERROR(__xludf.dummyfunction("""COMPUTED_VALUE"""),"")</f>
        <v/>
      </c>
      <c r="T1210" s="6" t="e">
        <f aca="false">SUM(R1210-P1210)</f>
        <v>#VALUE!</v>
      </c>
      <c r="V1210" s="6" t="e">
        <f aca="false">SUM(N1210-T1210)</f>
        <v>#VALUE!</v>
      </c>
      <c r="X1210" s="7"/>
    </row>
    <row r="1211" customFormat="false" ht="13.8" hidden="false" customHeight="false" outlineLevel="0" collapsed="false">
      <c r="B1211" s="0" t="str">
        <f aca="false">IFERROR(__xludf.dummyfunction("""COMPUTED_VALUE"""),"")</f>
        <v/>
      </c>
      <c r="D1211" s="0" t="str">
        <f aca="false">IFERROR(__xludf.dummyfunction("""COMPUTED_VALUE"""),"")</f>
        <v/>
      </c>
      <c r="F1211" s="0" t="str">
        <f aca="false">IFERROR(__xludf.dummyfunction("""COMPUTED_VALUE"""),"")</f>
        <v/>
      </c>
      <c r="H1211" s="0" t="str">
        <f aca="false">IFERROR(__xludf.dummyfunction("""COMPUTED_VALUE"""),"")</f>
        <v/>
      </c>
      <c r="J1211" s="0" t="str">
        <f aca="false">IFERROR(__xludf.dummyfunction("""COMPUTED_VALUE"""),"")</f>
        <v/>
      </c>
      <c r="L1211" s="0" t="str">
        <f aca="false">IFERROR(__xludf.dummyfunction("""COMPUTED_VALUE"""),"")</f>
        <v/>
      </c>
      <c r="N1211" s="6" t="e">
        <f aca="false">SUM(L1211-J1211)</f>
        <v>#VALUE!</v>
      </c>
      <c r="P1211" s="0" t="str">
        <f aca="false">IFERROR(__xludf.dummyfunction("""COMPUTED_VALUE"""),"")</f>
        <v/>
      </c>
      <c r="R1211" s="0" t="str">
        <f aca="false">IFERROR(__xludf.dummyfunction("""COMPUTED_VALUE"""),"")</f>
        <v/>
      </c>
      <c r="T1211" s="6" t="e">
        <f aca="false">SUM(R1211-P1211)</f>
        <v>#VALUE!</v>
      </c>
      <c r="V1211" s="6" t="e">
        <f aca="false">SUM(N1211-T1211)</f>
        <v>#VALUE!</v>
      </c>
      <c r="X1211" s="7"/>
    </row>
    <row r="1212" customFormat="false" ht="13.8" hidden="false" customHeight="false" outlineLevel="0" collapsed="false">
      <c r="B1212" s="0" t="str">
        <f aca="false">IFERROR(__xludf.dummyfunction("""COMPUTED_VALUE"""),"")</f>
        <v/>
      </c>
      <c r="D1212" s="0" t="str">
        <f aca="false">IFERROR(__xludf.dummyfunction("""COMPUTED_VALUE"""),"")</f>
        <v/>
      </c>
      <c r="F1212" s="0" t="str">
        <f aca="false">IFERROR(__xludf.dummyfunction("""COMPUTED_VALUE"""),"")</f>
        <v/>
      </c>
      <c r="H1212" s="0" t="str">
        <f aca="false">IFERROR(__xludf.dummyfunction("""COMPUTED_VALUE"""),"")</f>
        <v/>
      </c>
      <c r="J1212" s="0" t="str">
        <f aca="false">IFERROR(__xludf.dummyfunction("""COMPUTED_VALUE"""),"")</f>
        <v/>
      </c>
      <c r="L1212" s="0" t="str">
        <f aca="false">IFERROR(__xludf.dummyfunction("""COMPUTED_VALUE"""),"")</f>
        <v/>
      </c>
      <c r="N1212" s="6" t="e">
        <f aca="false">SUM(L1212-J1212)</f>
        <v>#VALUE!</v>
      </c>
      <c r="P1212" s="0" t="str">
        <f aca="false">IFERROR(__xludf.dummyfunction("""COMPUTED_VALUE"""),"")</f>
        <v/>
      </c>
      <c r="R1212" s="0" t="str">
        <f aca="false">IFERROR(__xludf.dummyfunction("""COMPUTED_VALUE"""),"")</f>
        <v/>
      </c>
      <c r="T1212" s="6" t="e">
        <f aca="false">SUM(R1212-P1212)</f>
        <v>#VALUE!</v>
      </c>
      <c r="V1212" s="6" t="e">
        <f aca="false">SUM(N1212-T1212)</f>
        <v>#VALUE!</v>
      </c>
      <c r="X1212" s="7"/>
    </row>
    <row r="1213" customFormat="false" ht="13.8" hidden="false" customHeight="false" outlineLevel="0" collapsed="false">
      <c r="B1213" s="0" t="str">
        <f aca="false">IFERROR(__xludf.dummyfunction("""COMPUTED_VALUE"""),"")</f>
        <v/>
      </c>
      <c r="D1213" s="0" t="str">
        <f aca="false">IFERROR(__xludf.dummyfunction("""COMPUTED_VALUE"""),"")</f>
        <v/>
      </c>
      <c r="F1213" s="0" t="str">
        <f aca="false">IFERROR(__xludf.dummyfunction("""COMPUTED_VALUE"""),"")</f>
        <v/>
      </c>
      <c r="H1213" s="0" t="str">
        <f aca="false">IFERROR(__xludf.dummyfunction("""COMPUTED_VALUE"""),"")</f>
        <v/>
      </c>
      <c r="J1213" s="0" t="str">
        <f aca="false">IFERROR(__xludf.dummyfunction("""COMPUTED_VALUE"""),"")</f>
        <v/>
      </c>
      <c r="L1213" s="0" t="str">
        <f aca="false">IFERROR(__xludf.dummyfunction("""COMPUTED_VALUE"""),"")</f>
        <v/>
      </c>
      <c r="N1213" s="6" t="e">
        <f aca="false">SUM(L1213-J1213)</f>
        <v>#VALUE!</v>
      </c>
      <c r="P1213" s="0" t="str">
        <f aca="false">IFERROR(__xludf.dummyfunction("""COMPUTED_VALUE"""),"")</f>
        <v/>
      </c>
      <c r="R1213" s="0" t="str">
        <f aca="false">IFERROR(__xludf.dummyfunction("""COMPUTED_VALUE"""),"")</f>
        <v/>
      </c>
      <c r="T1213" s="6" t="e">
        <f aca="false">SUM(R1213-P1213)</f>
        <v>#VALUE!</v>
      </c>
      <c r="V1213" s="6" t="e">
        <f aca="false">SUM(N1213-T1213)</f>
        <v>#VALUE!</v>
      </c>
      <c r="X1213" s="7"/>
    </row>
    <row r="1214" customFormat="false" ht="13.8" hidden="false" customHeight="false" outlineLevel="0" collapsed="false">
      <c r="B1214" s="0" t="str">
        <f aca="false">IFERROR(__xludf.dummyfunction("""COMPUTED_VALUE"""),"")</f>
        <v/>
      </c>
      <c r="D1214" s="0" t="str">
        <f aca="false">IFERROR(__xludf.dummyfunction("""COMPUTED_VALUE"""),"")</f>
        <v/>
      </c>
      <c r="F1214" s="0" t="str">
        <f aca="false">IFERROR(__xludf.dummyfunction("""COMPUTED_VALUE"""),"")</f>
        <v/>
      </c>
      <c r="H1214" s="0" t="str">
        <f aca="false">IFERROR(__xludf.dummyfunction("""COMPUTED_VALUE"""),"")</f>
        <v/>
      </c>
      <c r="J1214" s="0" t="str">
        <f aca="false">IFERROR(__xludf.dummyfunction("""COMPUTED_VALUE"""),"")</f>
        <v/>
      </c>
      <c r="L1214" s="0" t="str">
        <f aca="false">IFERROR(__xludf.dummyfunction("""COMPUTED_VALUE"""),"")</f>
        <v/>
      </c>
      <c r="N1214" s="6" t="e">
        <f aca="false">SUM(L1214-J1214)</f>
        <v>#VALUE!</v>
      </c>
      <c r="P1214" s="0" t="str">
        <f aca="false">IFERROR(__xludf.dummyfunction("""COMPUTED_VALUE"""),"")</f>
        <v/>
      </c>
      <c r="R1214" s="0" t="str">
        <f aca="false">IFERROR(__xludf.dummyfunction("""COMPUTED_VALUE"""),"")</f>
        <v/>
      </c>
      <c r="T1214" s="6" t="e">
        <f aca="false">SUM(R1214-P1214)</f>
        <v>#VALUE!</v>
      </c>
      <c r="V1214" s="6" t="e">
        <f aca="false">SUM(N1214-T1214)</f>
        <v>#VALUE!</v>
      </c>
      <c r="X1214" s="7"/>
    </row>
    <row r="1215" customFormat="false" ht="13.8" hidden="false" customHeight="false" outlineLevel="0" collapsed="false">
      <c r="B1215" s="0" t="str">
        <f aca="false">IFERROR(__xludf.dummyfunction("""COMPUTED_VALUE"""),"")</f>
        <v/>
      </c>
      <c r="D1215" s="0" t="str">
        <f aca="false">IFERROR(__xludf.dummyfunction("""COMPUTED_VALUE"""),"")</f>
        <v/>
      </c>
      <c r="F1215" s="0" t="str">
        <f aca="false">IFERROR(__xludf.dummyfunction("""COMPUTED_VALUE"""),"")</f>
        <v/>
      </c>
      <c r="H1215" s="0" t="str">
        <f aca="false">IFERROR(__xludf.dummyfunction("""COMPUTED_VALUE"""),"")</f>
        <v/>
      </c>
      <c r="J1215" s="0" t="str">
        <f aca="false">IFERROR(__xludf.dummyfunction("""COMPUTED_VALUE"""),"")</f>
        <v/>
      </c>
      <c r="L1215" s="0" t="str">
        <f aca="false">IFERROR(__xludf.dummyfunction("""COMPUTED_VALUE"""),"")</f>
        <v/>
      </c>
      <c r="N1215" s="6" t="e">
        <f aca="false">SUM(L1215-J1215)</f>
        <v>#VALUE!</v>
      </c>
      <c r="P1215" s="0" t="str">
        <f aca="false">IFERROR(__xludf.dummyfunction("""COMPUTED_VALUE"""),"")</f>
        <v/>
      </c>
      <c r="R1215" s="0" t="str">
        <f aca="false">IFERROR(__xludf.dummyfunction("""COMPUTED_VALUE"""),"")</f>
        <v/>
      </c>
      <c r="T1215" s="6" t="e">
        <f aca="false">SUM(R1215-P1215)</f>
        <v>#VALUE!</v>
      </c>
      <c r="V1215" s="6" t="e">
        <f aca="false">SUM(N1215-T1215)</f>
        <v>#VALUE!</v>
      </c>
      <c r="X1215" s="7"/>
    </row>
    <row r="1216" customFormat="false" ht="13.8" hidden="false" customHeight="false" outlineLevel="0" collapsed="false">
      <c r="B1216" s="0" t="str">
        <f aca="false">IFERROR(__xludf.dummyfunction("""COMPUTED_VALUE"""),"")</f>
        <v/>
      </c>
      <c r="D1216" s="0" t="str">
        <f aca="false">IFERROR(__xludf.dummyfunction("""COMPUTED_VALUE"""),"")</f>
        <v/>
      </c>
      <c r="F1216" s="0" t="str">
        <f aca="false">IFERROR(__xludf.dummyfunction("""COMPUTED_VALUE"""),"")</f>
        <v/>
      </c>
      <c r="H1216" s="0" t="str">
        <f aca="false">IFERROR(__xludf.dummyfunction("""COMPUTED_VALUE"""),"")</f>
        <v/>
      </c>
      <c r="J1216" s="0" t="str">
        <f aca="false">IFERROR(__xludf.dummyfunction("""COMPUTED_VALUE"""),"")</f>
        <v/>
      </c>
      <c r="L1216" s="0" t="str">
        <f aca="false">IFERROR(__xludf.dummyfunction("""COMPUTED_VALUE"""),"")</f>
        <v/>
      </c>
      <c r="N1216" s="6" t="e">
        <f aca="false">SUM(L1216-J1216)</f>
        <v>#VALUE!</v>
      </c>
      <c r="P1216" s="0" t="str">
        <f aca="false">IFERROR(__xludf.dummyfunction("""COMPUTED_VALUE"""),"")</f>
        <v/>
      </c>
      <c r="R1216" s="0" t="str">
        <f aca="false">IFERROR(__xludf.dummyfunction("""COMPUTED_VALUE"""),"")</f>
        <v/>
      </c>
      <c r="T1216" s="6" t="e">
        <f aca="false">SUM(R1216-P1216)</f>
        <v>#VALUE!</v>
      </c>
      <c r="V1216" s="6" t="e">
        <f aca="false">SUM(N1216-T1216)</f>
        <v>#VALUE!</v>
      </c>
      <c r="X1216" s="7"/>
    </row>
    <row r="1217" customFormat="false" ht="13.8" hidden="false" customHeight="false" outlineLevel="0" collapsed="false">
      <c r="B1217" s="0" t="str">
        <f aca="false">IFERROR(__xludf.dummyfunction("""COMPUTED_VALUE"""),"")</f>
        <v/>
      </c>
      <c r="D1217" s="0" t="str">
        <f aca="false">IFERROR(__xludf.dummyfunction("""COMPUTED_VALUE"""),"")</f>
        <v/>
      </c>
      <c r="F1217" s="0" t="str">
        <f aca="false">IFERROR(__xludf.dummyfunction("""COMPUTED_VALUE"""),"")</f>
        <v/>
      </c>
      <c r="H1217" s="0" t="str">
        <f aca="false">IFERROR(__xludf.dummyfunction("""COMPUTED_VALUE"""),"")</f>
        <v/>
      </c>
      <c r="J1217" s="0" t="str">
        <f aca="false">IFERROR(__xludf.dummyfunction("""COMPUTED_VALUE"""),"")</f>
        <v/>
      </c>
      <c r="L1217" s="0" t="str">
        <f aca="false">IFERROR(__xludf.dummyfunction("""COMPUTED_VALUE"""),"")</f>
        <v/>
      </c>
      <c r="N1217" s="6" t="e">
        <f aca="false">SUM(L1217-J1217)</f>
        <v>#VALUE!</v>
      </c>
      <c r="P1217" s="0" t="str">
        <f aca="false">IFERROR(__xludf.dummyfunction("""COMPUTED_VALUE"""),"")</f>
        <v/>
      </c>
      <c r="R1217" s="0" t="str">
        <f aca="false">IFERROR(__xludf.dummyfunction("""COMPUTED_VALUE"""),"")</f>
        <v/>
      </c>
      <c r="T1217" s="6" t="e">
        <f aca="false">SUM(R1217-P1217)</f>
        <v>#VALUE!</v>
      </c>
      <c r="V1217" s="6" t="e">
        <f aca="false">SUM(N1217-T1217)</f>
        <v>#VALUE!</v>
      </c>
      <c r="X1217" s="7"/>
    </row>
    <row r="1218" customFormat="false" ht="13.8" hidden="false" customHeight="false" outlineLevel="0" collapsed="false">
      <c r="B1218" s="0" t="str">
        <f aca="false">IFERROR(__xludf.dummyfunction("""COMPUTED_VALUE"""),"")</f>
        <v/>
      </c>
      <c r="D1218" s="0" t="str">
        <f aca="false">IFERROR(__xludf.dummyfunction("""COMPUTED_VALUE"""),"")</f>
        <v/>
      </c>
      <c r="F1218" s="0" t="str">
        <f aca="false">IFERROR(__xludf.dummyfunction("""COMPUTED_VALUE"""),"")</f>
        <v/>
      </c>
      <c r="H1218" s="0" t="str">
        <f aca="false">IFERROR(__xludf.dummyfunction("""COMPUTED_VALUE"""),"")</f>
        <v/>
      </c>
      <c r="J1218" s="0" t="str">
        <f aca="false">IFERROR(__xludf.dummyfunction("""COMPUTED_VALUE"""),"")</f>
        <v/>
      </c>
      <c r="L1218" s="0" t="str">
        <f aca="false">IFERROR(__xludf.dummyfunction("""COMPUTED_VALUE"""),"")</f>
        <v/>
      </c>
      <c r="N1218" s="6" t="e">
        <f aca="false">SUM(L1218-J1218)</f>
        <v>#VALUE!</v>
      </c>
      <c r="P1218" s="0" t="str">
        <f aca="false">IFERROR(__xludf.dummyfunction("""COMPUTED_VALUE"""),"")</f>
        <v/>
      </c>
      <c r="R1218" s="0" t="str">
        <f aca="false">IFERROR(__xludf.dummyfunction("""COMPUTED_VALUE"""),"")</f>
        <v/>
      </c>
      <c r="T1218" s="6" t="e">
        <f aca="false">SUM(R1218-P1218)</f>
        <v>#VALUE!</v>
      </c>
      <c r="V1218" s="6" t="e">
        <f aca="false">SUM(N1218-T1218)</f>
        <v>#VALUE!</v>
      </c>
      <c r="X1218" s="7"/>
    </row>
    <row r="1219" customFormat="false" ht="13.8" hidden="false" customHeight="false" outlineLevel="0" collapsed="false">
      <c r="B1219" s="0" t="str">
        <f aca="false">IFERROR(__xludf.dummyfunction("""COMPUTED_VALUE"""),"")</f>
        <v/>
      </c>
      <c r="D1219" s="0" t="str">
        <f aca="false">IFERROR(__xludf.dummyfunction("""COMPUTED_VALUE"""),"")</f>
        <v/>
      </c>
      <c r="F1219" s="0" t="str">
        <f aca="false">IFERROR(__xludf.dummyfunction("""COMPUTED_VALUE"""),"")</f>
        <v/>
      </c>
      <c r="H1219" s="0" t="str">
        <f aca="false">IFERROR(__xludf.dummyfunction("""COMPUTED_VALUE"""),"")</f>
        <v/>
      </c>
      <c r="J1219" s="0" t="str">
        <f aca="false">IFERROR(__xludf.dummyfunction("""COMPUTED_VALUE"""),"")</f>
        <v/>
      </c>
      <c r="L1219" s="0" t="str">
        <f aca="false">IFERROR(__xludf.dummyfunction("""COMPUTED_VALUE"""),"")</f>
        <v/>
      </c>
      <c r="N1219" s="6" t="e">
        <f aca="false">SUM(L1219-J1219)</f>
        <v>#VALUE!</v>
      </c>
      <c r="P1219" s="0" t="str">
        <f aca="false">IFERROR(__xludf.dummyfunction("""COMPUTED_VALUE"""),"")</f>
        <v/>
      </c>
      <c r="R1219" s="0" t="str">
        <f aca="false">IFERROR(__xludf.dummyfunction("""COMPUTED_VALUE"""),"")</f>
        <v/>
      </c>
      <c r="T1219" s="6" t="e">
        <f aca="false">SUM(R1219-P1219)</f>
        <v>#VALUE!</v>
      </c>
      <c r="V1219" s="6" t="e">
        <f aca="false">SUM(N1219-T1219)</f>
        <v>#VALUE!</v>
      </c>
      <c r="X1219" s="7"/>
    </row>
    <row r="1220" customFormat="false" ht="13.8" hidden="false" customHeight="false" outlineLevel="0" collapsed="false">
      <c r="B1220" s="0" t="str">
        <f aca="false">IFERROR(__xludf.dummyfunction("""COMPUTED_VALUE"""),"")</f>
        <v/>
      </c>
      <c r="D1220" s="0" t="str">
        <f aca="false">IFERROR(__xludf.dummyfunction("""COMPUTED_VALUE"""),"")</f>
        <v/>
      </c>
      <c r="F1220" s="0" t="str">
        <f aca="false">IFERROR(__xludf.dummyfunction("""COMPUTED_VALUE"""),"")</f>
        <v/>
      </c>
      <c r="H1220" s="0" t="str">
        <f aca="false">IFERROR(__xludf.dummyfunction("""COMPUTED_VALUE"""),"")</f>
        <v/>
      </c>
      <c r="J1220" s="0" t="str">
        <f aca="false">IFERROR(__xludf.dummyfunction("""COMPUTED_VALUE"""),"")</f>
        <v/>
      </c>
      <c r="L1220" s="0" t="str">
        <f aca="false">IFERROR(__xludf.dummyfunction("""COMPUTED_VALUE"""),"")</f>
        <v/>
      </c>
      <c r="N1220" s="6" t="e">
        <f aca="false">SUM(L1220-J1220)</f>
        <v>#VALUE!</v>
      </c>
      <c r="P1220" s="0" t="str">
        <f aca="false">IFERROR(__xludf.dummyfunction("""COMPUTED_VALUE"""),"")</f>
        <v/>
      </c>
      <c r="R1220" s="0" t="str">
        <f aca="false">IFERROR(__xludf.dummyfunction("""COMPUTED_VALUE"""),"")</f>
        <v/>
      </c>
      <c r="T1220" s="6" t="e">
        <f aca="false">SUM(R1220-P1220)</f>
        <v>#VALUE!</v>
      </c>
      <c r="V1220" s="6" t="e">
        <f aca="false">SUM(N1220-T1220)</f>
        <v>#VALUE!</v>
      </c>
      <c r="X1220" s="7"/>
    </row>
    <row r="1221" customFormat="false" ht="13.8" hidden="false" customHeight="false" outlineLevel="0" collapsed="false">
      <c r="B1221" s="0" t="str">
        <f aca="false">IFERROR(__xludf.dummyfunction("""COMPUTED_VALUE"""),"")</f>
        <v/>
      </c>
      <c r="D1221" s="0" t="str">
        <f aca="false">IFERROR(__xludf.dummyfunction("""COMPUTED_VALUE"""),"")</f>
        <v/>
      </c>
      <c r="F1221" s="0" t="str">
        <f aca="false">IFERROR(__xludf.dummyfunction("""COMPUTED_VALUE"""),"")</f>
        <v/>
      </c>
      <c r="H1221" s="0" t="str">
        <f aca="false">IFERROR(__xludf.dummyfunction("""COMPUTED_VALUE"""),"")</f>
        <v/>
      </c>
      <c r="J1221" s="0" t="str">
        <f aca="false">IFERROR(__xludf.dummyfunction("""COMPUTED_VALUE"""),"")</f>
        <v/>
      </c>
      <c r="L1221" s="0" t="str">
        <f aca="false">IFERROR(__xludf.dummyfunction("""COMPUTED_VALUE"""),"")</f>
        <v/>
      </c>
      <c r="N1221" s="6" t="e">
        <f aca="false">SUM(L1221-J1221)</f>
        <v>#VALUE!</v>
      </c>
      <c r="P1221" s="0" t="str">
        <f aca="false">IFERROR(__xludf.dummyfunction("""COMPUTED_VALUE"""),"")</f>
        <v/>
      </c>
      <c r="R1221" s="0" t="str">
        <f aca="false">IFERROR(__xludf.dummyfunction("""COMPUTED_VALUE"""),"")</f>
        <v/>
      </c>
      <c r="T1221" s="6" t="e">
        <f aca="false">SUM(R1221-P1221)</f>
        <v>#VALUE!</v>
      </c>
      <c r="V1221" s="6" t="e">
        <f aca="false">SUM(N1221-T1221)</f>
        <v>#VALUE!</v>
      </c>
      <c r="X1221" s="7"/>
    </row>
    <row r="1222" customFormat="false" ht="13.8" hidden="false" customHeight="false" outlineLevel="0" collapsed="false">
      <c r="B1222" s="0" t="str">
        <f aca="false">IFERROR(__xludf.dummyfunction("""COMPUTED_VALUE"""),"")</f>
        <v/>
      </c>
      <c r="D1222" s="0" t="str">
        <f aca="false">IFERROR(__xludf.dummyfunction("""COMPUTED_VALUE"""),"")</f>
        <v/>
      </c>
      <c r="F1222" s="0" t="str">
        <f aca="false">IFERROR(__xludf.dummyfunction("""COMPUTED_VALUE"""),"")</f>
        <v/>
      </c>
      <c r="H1222" s="0" t="str">
        <f aca="false">IFERROR(__xludf.dummyfunction("""COMPUTED_VALUE"""),"")</f>
        <v/>
      </c>
      <c r="J1222" s="0" t="str">
        <f aca="false">IFERROR(__xludf.dummyfunction("""COMPUTED_VALUE"""),"")</f>
        <v/>
      </c>
      <c r="L1222" s="0" t="str">
        <f aca="false">IFERROR(__xludf.dummyfunction("""COMPUTED_VALUE"""),"")</f>
        <v/>
      </c>
      <c r="N1222" s="6" t="e">
        <f aca="false">SUM(L1222-J1222)</f>
        <v>#VALUE!</v>
      </c>
      <c r="P1222" s="0" t="str">
        <f aca="false">IFERROR(__xludf.dummyfunction("""COMPUTED_VALUE"""),"")</f>
        <v/>
      </c>
      <c r="R1222" s="0" t="str">
        <f aca="false">IFERROR(__xludf.dummyfunction("""COMPUTED_VALUE"""),"")</f>
        <v/>
      </c>
      <c r="T1222" s="6" t="e">
        <f aca="false">SUM(R1222-P1222)</f>
        <v>#VALUE!</v>
      </c>
      <c r="V1222" s="6" t="e">
        <f aca="false">SUM(N1222-T1222)</f>
        <v>#VALUE!</v>
      </c>
      <c r="X1222" s="7"/>
    </row>
    <row r="1223" customFormat="false" ht="13.8" hidden="false" customHeight="false" outlineLevel="0" collapsed="false">
      <c r="B1223" s="0" t="str">
        <f aca="false">IFERROR(__xludf.dummyfunction("""COMPUTED_VALUE"""),"")</f>
        <v/>
      </c>
      <c r="D1223" s="0" t="str">
        <f aca="false">IFERROR(__xludf.dummyfunction("""COMPUTED_VALUE"""),"")</f>
        <v/>
      </c>
      <c r="F1223" s="0" t="str">
        <f aca="false">IFERROR(__xludf.dummyfunction("""COMPUTED_VALUE"""),"")</f>
        <v/>
      </c>
      <c r="H1223" s="0" t="str">
        <f aca="false">IFERROR(__xludf.dummyfunction("""COMPUTED_VALUE"""),"")</f>
        <v/>
      </c>
      <c r="J1223" s="0" t="str">
        <f aca="false">IFERROR(__xludf.dummyfunction("""COMPUTED_VALUE"""),"")</f>
        <v/>
      </c>
      <c r="L1223" s="0" t="str">
        <f aca="false">IFERROR(__xludf.dummyfunction("""COMPUTED_VALUE"""),"")</f>
        <v/>
      </c>
      <c r="N1223" s="6" t="e">
        <f aca="false">SUM(L1223-J1223)</f>
        <v>#VALUE!</v>
      </c>
      <c r="P1223" s="0" t="str">
        <f aca="false">IFERROR(__xludf.dummyfunction("""COMPUTED_VALUE"""),"")</f>
        <v/>
      </c>
      <c r="R1223" s="0" t="str">
        <f aca="false">IFERROR(__xludf.dummyfunction("""COMPUTED_VALUE"""),"")</f>
        <v/>
      </c>
      <c r="T1223" s="6" t="e">
        <f aca="false">SUM(R1223-P1223)</f>
        <v>#VALUE!</v>
      </c>
      <c r="V1223" s="6" t="e">
        <f aca="false">SUM(N1223-T1223)</f>
        <v>#VALUE!</v>
      </c>
      <c r="X1223" s="7"/>
    </row>
    <row r="1224" customFormat="false" ht="13.8" hidden="false" customHeight="false" outlineLevel="0" collapsed="false">
      <c r="B1224" s="0" t="str">
        <f aca="false">IFERROR(__xludf.dummyfunction("""COMPUTED_VALUE"""),"")</f>
        <v/>
      </c>
      <c r="D1224" s="0" t="str">
        <f aca="false">IFERROR(__xludf.dummyfunction("""COMPUTED_VALUE"""),"")</f>
        <v/>
      </c>
      <c r="F1224" s="0" t="str">
        <f aca="false">IFERROR(__xludf.dummyfunction("""COMPUTED_VALUE"""),"")</f>
        <v/>
      </c>
      <c r="H1224" s="0" t="str">
        <f aca="false">IFERROR(__xludf.dummyfunction("""COMPUTED_VALUE"""),"")</f>
        <v/>
      </c>
      <c r="J1224" s="0" t="str">
        <f aca="false">IFERROR(__xludf.dummyfunction("""COMPUTED_VALUE"""),"")</f>
        <v/>
      </c>
      <c r="L1224" s="0" t="str">
        <f aca="false">IFERROR(__xludf.dummyfunction("""COMPUTED_VALUE"""),"")</f>
        <v/>
      </c>
      <c r="N1224" s="6" t="e">
        <f aca="false">SUM(L1224-J1224)</f>
        <v>#VALUE!</v>
      </c>
      <c r="P1224" s="0" t="str">
        <f aca="false">IFERROR(__xludf.dummyfunction("""COMPUTED_VALUE"""),"")</f>
        <v/>
      </c>
      <c r="R1224" s="0" t="str">
        <f aca="false">IFERROR(__xludf.dummyfunction("""COMPUTED_VALUE"""),"")</f>
        <v/>
      </c>
      <c r="T1224" s="6" t="e">
        <f aca="false">SUM(R1224-P1224)</f>
        <v>#VALUE!</v>
      </c>
      <c r="V1224" s="6" t="e">
        <f aca="false">SUM(N1224-T1224)</f>
        <v>#VALUE!</v>
      </c>
      <c r="X1224" s="7"/>
    </row>
    <row r="1225" customFormat="false" ht="13.8" hidden="false" customHeight="false" outlineLevel="0" collapsed="false">
      <c r="B1225" s="0" t="str">
        <f aca="false">IFERROR(__xludf.dummyfunction("""COMPUTED_VALUE"""),"")</f>
        <v/>
      </c>
      <c r="D1225" s="0" t="str">
        <f aca="false">IFERROR(__xludf.dummyfunction("""COMPUTED_VALUE"""),"")</f>
        <v/>
      </c>
      <c r="F1225" s="0" t="str">
        <f aca="false">IFERROR(__xludf.dummyfunction("""COMPUTED_VALUE"""),"")</f>
        <v/>
      </c>
      <c r="H1225" s="0" t="str">
        <f aca="false">IFERROR(__xludf.dummyfunction("""COMPUTED_VALUE"""),"")</f>
        <v/>
      </c>
      <c r="J1225" s="0" t="str">
        <f aca="false">IFERROR(__xludf.dummyfunction("""COMPUTED_VALUE"""),"")</f>
        <v/>
      </c>
      <c r="L1225" s="0" t="str">
        <f aca="false">IFERROR(__xludf.dummyfunction("""COMPUTED_VALUE"""),"")</f>
        <v/>
      </c>
      <c r="N1225" s="6" t="e">
        <f aca="false">SUM(L1225-J1225)</f>
        <v>#VALUE!</v>
      </c>
      <c r="P1225" s="0" t="str">
        <f aca="false">IFERROR(__xludf.dummyfunction("""COMPUTED_VALUE"""),"")</f>
        <v/>
      </c>
      <c r="R1225" s="0" t="str">
        <f aca="false">IFERROR(__xludf.dummyfunction("""COMPUTED_VALUE"""),"")</f>
        <v/>
      </c>
      <c r="T1225" s="6" t="e">
        <f aca="false">SUM(R1225-P1225)</f>
        <v>#VALUE!</v>
      </c>
      <c r="V1225" s="6" t="e">
        <f aca="false">SUM(N1225-T1225)</f>
        <v>#VALUE!</v>
      </c>
      <c r="X1225" s="7"/>
    </row>
    <row r="1226" customFormat="false" ht="13.8" hidden="false" customHeight="false" outlineLevel="0" collapsed="false">
      <c r="B1226" s="0" t="str">
        <f aca="false">IFERROR(__xludf.dummyfunction("""COMPUTED_VALUE"""),"")</f>
        <v/>
      </c>
      <c r="D1226" s="0" t="str">
        <f aca="false">IFERROR(__xludf.dummyfunction("""COMPUTED_VALUE"""),"")</f>
        <v/>
      </c>
      <c r="F1226" s="0" t="str">
        <f aca="false">IFERROR(__xludf.dummyfunction("""COMPUTED_VALUE"""),"")</f>
        <v/>
      </c>
      <c r="H1226" s="0" t="str">
        <f aca="false">IFERROR(__xludf.dummyfunction("""COMPUTED_VALUE"""),"")</f>
        <v/>
      </c>
      <c r="J1226" s="0" t="str">
        <f aca="false">IFERROR(__xludf.dummyfunction("""COMPUTED_VALUE"""),"")</f>
        <v/>
      </c>
      <c r="L1226" s="0" t="str">
        <f aca="false">IFERROR(__xludf.dummyfunction("""COMPUTED_VALUE"""),"")</f>
        <v/>
      </c>
      <c r="N1226" s="6" t="e">
        <f aca="false">SUM(L1226-J1226)</f>
        <v>#VALUE!</v>
      </c>
      <c r="P1226" s="0" t="str">
        <f aca="false">IFERROR(__xludf.dummyfunction("""COMPUTED_VALUE"""),"")</f>
        <v/>
      </c>
      <c r="R1226" s="0" t="str">
        <f aca="false">IFERROR(__xludf.dummyfunction("""COMPUTED_VALUE"""),"")</f>
        <v/>
      </c>
      <c r="T1226" s="6" t="e">
        <f aca="false">SUM(R1226-P1226)</f>
        <v>#VALUE!</v>
      </c>
      <c r="V1226" s="6" t="e">
        <f aca="false">SUM(N1226-T1226)</f>
        <v>#VALUE!</v>
      </c>
      <c r="X1226" s="7"/>
    </row>
    <row r="1227" customFormat="false" ht="13.8" hidden="false" customHeight="false" outlineLevel="0" collapsed="false">
      <c r="B1227" s="0" t="str">
        <f aca="false">IFERROR(__xludf.dummyfunction("""COMPUTED_VALUE"""),"")</f>
        <v/>
      </c>
      <c r="D1227" s="0" t="str">
        <f aca="false">IFERROR(__xludf.dummyfunction("""COMPUTED_VALUE"""),"")</f>
        <v/>
      </c>
      <c r="F1227" s="0" t="str">
        <f aca="false">IFERROR(__xludf.dummyfunction("""COMPUTED_VALUE"""),"")</f>
        <v/>
      </c>
      <c r="H1227" s="0" t="str">
        <f aca="false">IFERROR(__xludf.dummyfunction("""COMPUTED_VALUE"""),"")</f>
        <v/>
      </c>
      <c r="J1227" s="0" t="str">
        <f aca="false">IFERROR(__xludf.dummyfunction("""COMPUTED_VALUE"""),"")</f>
        <v/>
      </c>
      <c r="L1227" s="0" t="str">
        <f aca="false">IFERROR(__xludf.dummyfunction("""COMPUTED_VALUE"""),"")</f>
        <v/>
      </c>
      <c r="N1227" s="6" t="e">
        <f aca="false">SUM(L1227-J1227)</f>
        <v>#VALUE!</v>
      </c>
      <c r="P1227" s="0" t="str">
        <f aca="false">IFERROR(__xludf.dummyfunction("""COMPUTED_VALUE"""),"")</f>
        <v/>
      </c>
      <c r="R1227" s="0" t="str">
        <f aca="false">IFERROR(__xludf.dummyfunction("""COMPUTED_VALUE"""),"")</f>
        <v/>
      </c>
      <c r="T1227" s="6" t="e">
        <f aca="false">SUM(R1227-P1227)</f>
        <v>#VALUE!</v>
      </c>
      <c r="V1227" s="6" t="e">
        <f aca="false">SUM(N1227-T1227)</f>
        <v>#VALUE!</v>
      </c>
      <c r="X1227" s="7"/>
    </row>
    <row r="1228" customFormat="false" ht="13.8" hidden="false" customHeight="false" outlineLevel="0" collapsed="false">
      <c r="B1228" s="0" t="str">
        <f aca="false">IFERROR(__xludf.dummyfunction("""COMPUTED_VALUE"""),"")</f>
        <v/>
      </c>
      <c r="D1228" s="0" t="str">
        <f aca="false">IFERROR(__xludf.dummyfunction("""COMPUTED_VALUE"""),"")</f>
        <v/>
      </c>
      <c r="F1228" s="0" t="str">
        <f aca="false">IFERROR(__xludf.dummyfunction("""COMPUTED_VALUE"""),"")</f>
        <v/>
      </c>
      <c r="H1228" s="0" t="str">
        <f aca="false">IFERROR(__xludf.dummyfunction("""COMPUTED_VALUE"""),"")</f>
        <v/>
      </c>
      <c r="J1228" s="0" t="str">
        <f aca="false">IFERROR(__xludf.dummyfunction("""COMPUTED_VALUE"""),"")</f>
        <v/>
      </c>
      <c r="L1228" s="0" t="str">
        <f aca="false">IFERROR(__xludf.dummyfunction("""COMPUTED_VALUE"""),"")</f>
        <v/>
      </c>
      <c r="N1228" s="6" t="e">
        <f aca="false">SUM(L1228-J1228)</f>
        <v>#VALUE!</v>
      </c>
      <c r="P1228" s="0" t="str">
        <f aca="false">IFERROR(__xludf.dummyfunction("""COMPUTED_VALUE"""),"")</f>
        <v/>
      </c>
      <c r="R1228" s="0" t="str">
        <f aca="false">IFERROR(__xludf.dummyfunction("""COMPUTED_VALUE"""),"")</f>
        <v/>
      </c>
      <c r="T1228" s="6" t="e">
        <f aca="false">SUM(R1228-P1228)</f>
        <v>#VALUE!</v>
      </c>
      <c r="V1228" s="6" t="e">
        <f aca="false">SUM(N1228-T1228)</f>
        <v>#VALUE!</v>
      </c>
      <c r="X1228" s="7"/>
    </row>
    <row r="1229" customFormat="false" ht="13.8" hidden="false" customHeight="false" outlineLevel="0" collapsed="false">
      <c r="B1229" s="0" t="str">
        <f aca="false">IFERROR(__xludf.dummyfunction("""COMPUTED_VALUE"""),"")</f>
        <v/>
      </c>
      <c r="D1229" s="0" t="str">
        <f aca="false">IFERROR(__xludf.dummyfunction("""COMPUTED_VALUE"""),"")</f>
        <v/>
      </c>
      <c r="F1229" s="0" t="str">
        <f aca="false">IFERROR(__xludf.dummyfunction("""COMPUTED_VALUE"""),"")</f>
        <v/>
      </c>
      <c r="H1229" s="0" t="str">
        <f aca="false">IFERROR(__xludf.dummyfunction("""COMPUTED_VALUE"""),"")</f>
        <v/>
      </c>
      <c r="J1229" s="0" t="str">
        <f aca="false">IFERROR(__xludf.dummyfunction("""COMPUTED_VALUE"""),"")</f>
        <v/>
      </c>
      <c r="L1229" s="0" t="str">
        <f aca="false">IFERROR(__xludf.dummyfunction("""COMPUTED_VALUE"""),"")</f>
        <v/>
      </c>
      <c r="N1229" s="6" t="e">
        <f aca="false">SUM(L1229-J1229)</f>
        <v>#VALUE!</v>
      </c>
      <c r="P1229" s="0" t="str">
        <f aca="false">IFERROR(__xludf.dummyfunction("""COMPUTED_VALUE"""),"")</f>
        <v/>
      </c>
      <c r="R1229" s="0" t="str">
        <f aca="false">IFERROR(__xludf.dummyfunction("""COMPUTED_VALUE"""),"")</f>
        <v/>
      </c>
      <c r="T1229" s="6" t="e">
        <f aca="false">SUM(R1229-P1229)</f>
        <v>#VALUE!</v>
      </c>
      <c r="V1229" s="6" t="e">
        <f aca="false">SUM(N1229-T1229)</f>
        <v>#VALUE!</v>
      </c>
      <c r="X1229" s="7"/>
    </row>
    <row r="1230" customFormat="false" ht="13.8" hidden="false" customHeight="false" outlineLevel="0" collapsed="false">
      <c r="B1230" s="0" t="str">
        <f aca="false">IFERROR(__xludf.dummyfunction("""COMPUTED_VALUE"""),"")</f>
        <v/>
      </c>
      <c r="D1230" s="0" t="str">
        <f aca="false">IFERROR(__xludf.dummyfunction("""COMPUTED_VALUE"""),"")</f>
        <v/>
      </c>
      <c r="F1230" s="0" t="str">
        <f aca="false">IFERROR(__xludf.dummyfunction("""COMPUTED_VALUE"""),"")</f>
        <v/>
      </c>
      <c r="H1230" s="0" t="str">
        <f aca="false">IFERROR(__xludf.dummyfunction("""COMPUTED_VALUE"""),"")</f>
        <v/>
      </c>
      <c r="J1230" s="0" t="str">
        <f aca="false">IFERROR(__xludf.dummyfunction("""COMPUTED_VALUE"""),"")</f>
        <v/>
      </c>
      <c r="L1230" s="0" t="str">
        <f aca="false">IFERROR(__xludf.dummyfunction("""COMPUTED_VALUE"""),"")</f>
        <v/>
      </c>
      <c r="N1230" s="6" t="e">
        <f aca="false">SUM(L1230-J1230)</f>
        <v>#VALUE!</v>
      </c>
      <c r="P1230" s="0" t="str">
        <f aca="false">IFERROR(__xludf.dummyfunction("""COMPUTED_VALUE"""),"")</f>
        <v/>
      </c>
      <c r="R1230" s="0" t="str">
        <f aca="false">IFERROR(__xludf.dummyfunction("""COMPUTED_VALUE"""),"")</f>
        <v/>
      </c>
      <c r="T1230" s="6" t="e">
        <f aca="false">SUM(R1230-P1230)</f>
        <v>#VALUE!</v>
      </c>
      <c r="V1230" s="6" t="e">
        <f aca="false">SUM(N1230-T1230)</f>
        <v>#VALUE!</v>
      </c>
      <c r="X1230" s="7"/>
    </row>
    <row r="1231" customFormat="false" ht="13.8" hidden="false" customHeight="false" outlineLevel="0" collapsed="false">
      <c r="B1231" s="0" t="str">
        <f aca="false">IFERROR(__xludf.dummyfunction("""COMPUTED_VALUE"""),"")</f>
        <v/>
      </c>
      <c r="D1231" s="0" t="str">
        <f aca="false">IFERROR(__xludf.dummyfunction("""COMPUTED_VALUE"""),"")</f>
        <v/>
      </c>
      <c r="F1231" s="0" t="str">
        <f aca="false">IFERROR(__xludf.dummyfunction("""COMPUTED_VALUE"""),"")</f>
        <v/>
      </c>
      <c r="H1231" s="0" t="str">
        <f aca="false">IFERROR(__xludf.dummyfunction("""COMPUTED_VALUE"""),"")</f>
        <v/>
      </c>
      <c r="J1231" s="0" t="str">
        <f aca="false">IFERROR(__xludf.dummyfunction("""COMPUTED_VALUE"""),"")</f>
        <v/>
      </c>
      <c r="L1231" s="0" t="str">
        <f aca="false">IFERROR(__xludf.dummyfunction("""COMPUTED_VALUE"""),"")</f>
        <v/>
      </c>
      <c r="N1231" s="6" t="e">
        <f aca="false">SUM(L1231-J1231)</f>
        <v>#VALUE!</v>
      </c>
      <c r="P1231" s="0" t="str">
        <f aca="false">IFERROR(__xludf.dummyfunction("""COMPUTED_VALUE"""),"")</f>
        <v/>
      </c>
      <c r="R1231" s="0" t="str">
        <f aca="false">IFERROR(__xludf.dummyfunction("""COMPUTED_VALUE"""),"")</f>
        <v/>
      </c>
      <c r="T1231" s="6" t="e">
        <f aca="false">SUM(R1231-P1231)</f>
        <v>#VALUE!</v>
      </c>
      <c r="V1231" s="6" t="e">
        <f aca="false">SUM(N1231-T1231)</f>
        <v>#VALUE!</v>
      </c>
      <c r="X1231" s="7"/>
    </row>
    <row r="1232" customFormat="false" ht="13.8" hidden="false" customHeight="false" outlineLevel="0" collapsed="false">
      <c r="B1232" s="0" t="str">
        <f aca="false">IFERROR(__xludf.dummyfunction("""COMPUTED_VALUE"""),"")</f>
        <v/>
      </c>
      <c r="D1232" s="0" t="str">
        <f aca="false">IFERROR(__xludf.dummyfunction("""COMPUTED_VALUE"""),"")</f>
        <v/>
      </c>
      <c r="F1232" s="0" t="str">
        <f aca="false">IFERROR(__xludf.dummyfunction("""COMPUTED_VALUE"""),"")</f>
        <v/>
      </c>
      <c r="H1232" s="0" t="str">
        <f aca="false">IFERROR(__xludf.dummyfunction("""COMPUTED_VALUE"""),"")</f>
        <v/>
      </c>
      <c r="J1232" s="0" t="str">
        <f aca="false">IFERROR(__xludf.dummyfunction("""COMPUTED_VALUE"""),"")</f>
        <v/>
      </c>
      <c r="L1232" s="0" t="str">
        <f aca="false">IFERROR(__xludf.dummyfunction("""COMPUTED_VALUE"""),"")</f>
        <v/>
      </c>
      <c r="N1232" s="6" t="e">
        <f aca="false">SUM(L1232-J1232)</f>
        <v>#VALUE!</v>
      </c>
      <c r="P1232" s="0" t="str">
        <f aca="false">IFERROR(__xludf.dummyfunction("""COMPUTED_VALUE"""),"")</f>
        <v/>
      </c>
      <c r="R1232" s="0" t="str">
        <f aca="false">IFERROR(__xludf.dummyfunction("""COMPUTED_VALUE"""),"")</f>
        <v/>
      </c>
      <c r="T1232" s="6" t="e">
        <f aca="false">SUM(R1232-P1232)</f>
        <v>#VALUE!</v>
      </c>
      <c r="V1232" s="6" t="e">
        <f aca="false">SUM(N1232-T1232)</f>
        <v>#VALUE!</v>
      </c>
      <c r="X1232" s="7"/>
    </row>
    <row r="1233" customFormat="false" ht="13.8" hidden="false" customHeight="false" outlineLevel="0" collapsed="false">
      <c r="B1233" s="0" t="str">
        <f aca="false">IFERROR(__xludf.dummyfunction("""COMPUTED_VALUE"""),"")</f>
        <v/>
      </c>
      <c r="D1233" s="0" t="str">
        <f aca="false">IFERROR(__xludf.dummyfunction("""COMPUTED_VALUE"""),"")</f>
        <v/>
      </c>
      <c r="F1233" s="0" t="str">
        <f aca="false">IFERROR(__xludf.dummyfunction("""COMPUTED_VALUE"""),"")</f>
        <v/>
      </c>
      <c r="H1233" s="0" t="str">
        <f aca="false">IFERROR(__xludf.dummyfunction("""COMPUTED_VALUE"""),"")</f>
        <v/>
      </c>
      <c r="J1233" s="0" t="str">
        <f aca="false">IFERROR(__xludf.dummyfunction("""COMPUTED_VALUE"""),"")</f>
        <v/>
      </c>
      <c r="L1233" s="0" t="str">
        <f aca="false">IFERROR(__xludf.dummyfunction("""COMPUTED_VALUE"""),"")</f>
        <v/>
      </c>
      <c r="N1233" s="6" t="e">
        <f aca="false">SUM(L1233-J1233)</f>
        <v>#VALUE!</v>
      </c>
      <c r="P1233" s="0" t="str">
        <f aca="false">IFERROR(__xludf.dummyfunction("""COMPUTED_VALUE"""),"")</f>
        <v/>
      </c>
      <c r="R1233" s="0" t="str">
        <f aca="false">IFERROR(__xludf.dummyfunction("""COMPUTED_VALUE"""),"")</f>
        <v/>
      </c>
      <c r="T1233" s="6" t="e">
        <f aca="false">SUM(R1233-P1233)</f>
        <v>#VALUE!</v>
      </c>
      <c r="V1233" s="6" t="e">
        <f aca="false">SUM(N1233-T1233)</f>
        <v>#VALUE!</v>
      </c>
      <c r="X1233" s="7"/>
    </row>
    <row r="1234" customFormat="false" ht="13.8" hidden="false" customHeight="false" outlineLevel="0" collapsed="false">
      <c r="B1234" s="0" t="str">
        <f aca="false">IFERROR(__xludf.dummyfunction("""COMPUTED_VALUE"""),"")</f>
        <v/>
      </c>
      <c r="D1234" s="0" t="str">
        <f aca="false">IFERROR(__xludf.dummyfunction("""COMPUTED_VALUE"""),"")</f>
        <v/>
      </c>
      <c r="F1234" s="0" t="str">
        <f aca="false">IFERROR(__xludf.dummyfunction("""COMPUTED_VALUE"""),"")</f>
        <v/>
      </c>
      <c r="H1234" s="0" t="str">
        <f aca="false">IFERROR(__xludf.dummyfunction("""COMPUTED_VALUE"""),"")</f>
        <v/>
      </c>
      <c r="J1234" s="0" t="str">
        <f aca="false">IFERROR(__xludf.dummyfunction("""COMPUTED_VALUE"""),"")</f>
        <v/>
      </c>
      <c r="L1234" s="0" t="str">
        <f aca="false">IFERROR(__xludf.dummyfunction("""COMPUTED_VALUE"""),"")</f>
        <v/>
      </c>
      <c r="N1234" s="6" t="e">
        <f aca="false">SUM(L1234-J1234)</f>
        <v>#VALUE!</v>
      </c>
      <c r="P1234" s="0" t="str">
        <f aca="false">IFERROR(__xludf.dummyfunction("""COMPUTED_VALUE"""),"")</f>
        <v/>
      </c>
      <c r="R1234" s="0" t="str">
        <f aca="false">IFERROR(__xludf.dummyfunction("""COMPUTED_VALUE"""),"")</f>
        <v/>
      </c>
      <c r="T1234" s="6" t="e">
        <f aca="false">SUM(R1234-P1234)</f>
        <v>#VALUE!</v>
      </c>
      <c r="V1234" s="6" t="e">
        <f aca="false">SUM(N1234-T1234)</f>
        <v>#VALUE!</v>
      </c>
      <c r="X1234" s="7"/>
    </row>
    <row r="1235" customFormat="false" ht="13.8" hidden="false" customHeight="false" outlineLevel="0" collapsed="false">
      <c r="B1235" s="0" t="str">
        <f aca="false">IFERROR(__xludf.dummyfunction("""COMPUTED_VALUE"""),"")</f>
        <v/>
      </c>
      <c r="D1235" s="0" t="str">
        <f aca="false">IFERROR(__xludf.dummyfunction("""COMPUTED_VALUE"""),"")</f>
        <v/>
      </c>
      <c r="F1235" s="0" t="str">
        <f aca="false">IFERROR(__xludf.dummyfunction("""COMPUTED_VALUE"""),"")</f>
        <v/>
      </c>
      <c r="H1235" s="0" t="str">
        <f aca="false">IFERROR(__xludf.dummyfunction("""COMPUTED_VALUE"""),"")</f>
        <v/>
      </c>
      <c r="J1235" s="0" t="str">
        <f aca="false">IFERROR(__xludf.dummyfunction("""COMPUTED_VALUE"""),"")</f>
        <v/>
      </c>
      <c r="L1235" s="0" t="str">
        <f aca="false">IFERROR(__xludf.dummyfunction("""COMPUTED_VALUE"""),"")</f>
        <v/>
      </c>
      <c r="N1235" s="6" t="e">
        <f aca="false">SUM(L1235-J1235)</f>
        <v>#VALUE!</v>
      </c>
      <c r="P1235" s="0" t="str">
        <f aca="false">IFERROR(__xludf.dummyfunction("""COMPUTED_VALUE"""),"")</f>
        <v/>
      </c>
      <c r="R1235" s="0" t="str">
        <f aca="false">IFERROR(__xludf.dummyfunction("""COMPUTED_VALUE"""),"")</f>
        <v/>
      </c>
      <c r="T1235" s="6" t="e">
        <f aca="false">SUM(R1235-P1235)</f>
        <v>#VALUE!</v>
      </c>
      <c r="V1235" s="6" t="e">
        <f aca="false">SUM(N1235-T1235)</f>
        <v>#VALUE!</v>
      </c>
      <c r="X1235" s="7"/>
    </row>
    <row r="1236" customFormat="false" ht="13.8" hidden="false" customHeight="false" outlineLevel="0" collapsed="false">
      <c r="B1236" s="0" t="str">
        <f aca="false">IFERROR(__xludf.dummyfunction("""COMPUTED_VALUE"""),"")</f>
        <v/>
      </c>
      <c r="D1236" s="0" t="str">
        <f aca="false">IFERROR(__xludf.dummyfunction("""COMPUTED_VALUE"""),"")</f>
        <v/>
      </c>
      <c r="F1236" s="0" t="str">
        <f aca="false">IFERROR(__xludf.dummyfunction("""COMPUTED_VALUE"""),"")</f>
        <v/>
      </c>
      <c r="H1236" s="0" t="str">
        <f aca="false">IFERROR(__xludf.dummyfunction("""COMPUTED_VALUE"""),"")</f>
        <v/>
      </c>
      <c r="J1236" s="0" t="str">
        <f aca="false">IFERROR(__xludf.dummyfunction("""COMPUTED_VALUE"""),"")</f>
        <v/>
      </c>
      <c r="L1236" s="0" t="str">
        <f aca="false">IFERROR(__xludf.dummyfunction("""COMPUTED_VALUE"""),"")</f>
        <v/>
      </c>
      <c r="N1236" s="6" t="e">
        <f aca="false">SUM(L1236-J1236)</f>
        <v>#VALUE!</v>
      </c>
      <c r="P1236" s="0" t="str">
        <f aca="false">IFERROR(__xludf.dummyfunction("""COMPUTED_VALUE"""),"")</f>
        <v/>
      </c>
      <c r="R1236" s="0" t="str">
        <f aca="false">IFERROR(__xludf.dummyfunction("""COMPUTED_VALUE"""),"")</f>
        <v/>
      </c>
      <c r="T1236" s="6" t="e">
        <f aca="false">SUM(R1236-P1236)</f>
        <v>#VALUE!</v>
      </c>
      <c r="V1236" s="6" t="e">
        <f aca="false">SUM(N1236-T1236)</f>
        <v>#VALUE!</v>
      </c>
      <c r="X1236" s="7"/>
    </row>
    <row r="1237" customFormat="false" ht="13.8" hidden="false" customHeight="false" outlineLevel="0" collapsed="false">
      <c r="B1237" s="0" t="str">
        <f aca="false">IFERROR(__xludf.dummyfunction("""COMPUTED_VALUE"""),"")</f>
        <v/>
      </c>
      <c r="D1237" s="0" t="str">
        <f aca="false">IFERROR(__xludf.dummyfunction("""COMPUTED_VALUE"""),"")</f>
        <v/>
      </c>
      <c r="F1237" s="0" t="str">
        <f aca="false">IFERROR(__xludf.dummyfunction("""COMPUTED_VALUE"""),"")</f>
        <v/>
      </c>
      <c r="H1237" s="0" t="str">
        <f aca="false">IFERROR(__xludf.dummyfunction("""COMPUTED_VALUE"""),"")</f>
        <v/>
      </c>
      <c r="J1237" s="0" t="str">
        <f aca="false">IFERROR(__xludf.dummyfunction("""COMPUTED_VALUE"""),"")</f>
        <v/>
      </c>
      <c r="L1237" s="0" t="str">
        <f aca="false">IFERROR(__xludf.dummyfunction("""COMPUTED_VALUE"""),"")</f>
        <v/>
      </c>
      <c r="N1237" s="6" t="e">
        <f aca="false">SUM(L1237-J1237)</f>
        <v>#VALUE!</v>
      </c>
      <c r="P1237" s="0" t="str">
        <f aca="false">IFERROR(__xludf.dummyfunction("""COMPUTED_VALUE"""),"")</f>
        <v/>
      </c>
      <c r="R1237" s="0" t="str">
        <f aca="false">IFERROR(__xludf.dummyfunction("""COMPUTED_VALUE"""),"")</f>
        <v/>
      </c>
      <c r="T1237" s="6" t="e">
        <f aca="false">SUM(R1237-P1237)</f>
        <v>#VALUE!</v>
      </c>
      <c r="V1237" s="6" t="e">
        <f aca="false">SUM(N1237-T1237)</f>
        <v>#VALUE!</v>
      </c>
      <c r="X1237" s="7"/>
    </row>
    <row r="1238" customFormat="false" ht="13.8" hidden="false" customHeight="false" outlineLevel="0" collapsed="false">
      <c r="B1238" s="0" t="str">
        <f aca="false">IFERROR(__xludf.dummyfunction("""COMPUTED_VALUE"""),"")</f>
        <v/>
      </c>
      <c r="D1238" s="0" t="str">
        <f aca="false">IFERROR(__xludf.dummyfunction("""COMPUTED_VALUE"""),"")</f>
        <v/>
      </c>
      <c r="F1238" s="0" t="str">
        <f aca="false">IFERROR(__xludf.dummyfunction("""COMPUTED_VALUE"""),"")</f>
        <v/>
      </c>
      <c r="H1238" s="0" t="str">
        <f aca="false">IFERROR(__xludf.dummyfunction("""COMPUTED_VALUE"""),"")</f>
        <v/>
      </c>
      <c r="J1238" s="0" t="str">
        <f aca="false">IFERROR(__xludf.dummyfunction("""COMPUTED_VALUE"""),"")</f>
        <v/>
      </c>
      <c r="L1238" s="0" t="str">
        <f aca="false">IFERROR(__xludf.dummyfunction("""COMPUTED_VALUE"""),"")</f>
        <v/>
      </c>
      <c r="N1238" s="6" t="e">
        <f aca="false">SUM(L1238-J1238)</f>
        <v>#VALUE!</v>
      </c>
      <c r="P1238" s="0" t="str">
        <f aca="false">IFERROR(__xludf.dummyfunction("""COMPUTED_VALUE"""),"")</f>
        <v/>
      </c>
      <c r="R1238" s="0" t="str">
        <f aca="false">IFERROR(__xludf.dummyfunction("""COMPUTED_VALUE"""),"")</f>
        <v/>
      </c>
      <c r="T1238" s="6" t="e">
        <f aca="false">SUM(R1238-P1238)</f>
        <v>#VALUE!</v>
      </c>
      <c r="V1238" s="6" t="e">
        <f aca="false">SUM(N1238-T1238)</f>
        <v>#VALUE!</v>
      </c>
      <c r="X1238" s="7"/>
    </row>
    <row r="1239" customFormat="false" ht="13.8" hidden="false" customHeight="false" outlineLevel="0" collapsed="false">
      <c r="B1239" s="0" t="str">
        <f aca="false">IFERROR(__xludf.dummyfunction("""COMPUTED_VALUE"""),"")</f>
        <v/>
      </c>
      <c r="D1239" s="0" t="str">
        <f aca="false">IFERROR(__xludf.dummyfunction("""COMPUTED_VALUE"""),"")</f>
        <v/>
      </c>
      <c r="F1239" s="0" t="str">
        <f aca="false">IFERROR(__xludf.dummyfunction("""COMPUTED_VALUE"""),"")</f>
        <v/>
      </c>
      <c r="H1239" s="0" t="str">
        <f aca="false">IFERROR(__xludf.dummyfunction("""COMPUTED_VALUE"""),"")</f>
        <v/>
      </c>
      <c r="J1239" s="0" t="str">
        <f aca="false">IFERROR(__xludf.dummyfunction("""COMPUTED_VALUE"""),"")</f>
        <v/>
      </c>
      <c r="L1239" s="0" t="str">
        <f aca="false">IFERROR(__xludf.dummyfunction("""COMPUTED_VALUE"""),"")</f>
        <v/>
      </c>
      <c r="N1239" s="6" t="e">
        <f aca="false">SUM(L1239-J1239)</f>
        <v>#VALUE!</v>
      </c>
      <c r="P1239" s="0" t="str">
        <f aca="false">IFERROR(__xludf.dummyfunction("""COMPUTED_VALUE"""),"")</f>
        <v/>
      </c>
      <c r="R1239" s="0" t="str">
        <f aca="false">IFERROR(__xludf.dummyfunction("""COMPUTED_VALUE"""),"")</f>
        <v/>
      </c>
      <c r="T1239" s="6" t="e">
        <f aca="false">SUM(R1239-P1239)</f>
        <v>#VALUE!</v>
      </c>
      <c r="V1239" s="6" t="e">
        <f aca="false">SUM(N1239-T1239)</f>
        <v>#VALUE!</v>
      </c>
      <c r="X1239" s="7"/>
    </row>
    <row r="1240" customFormat="false" ht="13.8" hidden="false" customHeight="false" outlineLevel="0" collapsed="false">
      <c r="B1240" s="0" t="str">
        <f aca="false">IFERROR(__xludf.dummyfunction("""COMPUTED_VALUE"""),"")</f>
        <v/>
      </c>
      <c r="D1240" s="0" t="str">
        <f aca="false">IFERROR(__xludf.dummyfunction("""COMPUTED_VALUE"""),"")</f>
        <v/>
      </c>
      <c r="F1240" s="0" t="str">
        <f aca="false">IFERROR(__xludf.dummyfunction("""COMPUTED_VALUE"""),"")</f>
        <v/>
      </c>
      <c r="H1240" s="0" t="str">
        <f aca="false">IFERROR(__xludf.dummyfunction("""COMPUTED_VALUE"""),"")</f>
        <v/>
      </c>
      <c r="J1240" s="0" t="str">
        <f aca="false">IFERROR(__xludf.dummyfunction("""COMPUTED_VALUE"""),"")</f>
        <v/>
      </c>
      <c r="L1240" s="0" t="str">
        <f aca="false">IFERROR(__xludf.dummyfunction("""COMPUTED_VALUE"""),"")</f>
        <v/>
      </c>
      <c r="N1240" s="6" t="e">
        <f aca="false">SUM(L1240-J1240)</f>
        <v>#VALUE!</v>
      </c>
      <c r="P1240" s="0" t="str">
        <f aca="false">IFERROR(__xludf.dummyfunction("""COMPUTED_VALUE"""),"")</f>
        <v/>
      </c>
      <c r="R1240" s="0" t="str">
        <f aca="false">IFERROR(__xludf.dummyfunction("""COMPUTED_VALUE"""),"")</f>
        <v/>
      </c>
      <c r="T1240" s="6" t="e">
        <f aca="false">SUM(R1240-P1240)</f>
        <v>#VALUE!</v>
      </c>
      <c r="V1240" s="6" t="e">
        <f aca="false">SUM(N1240-T1240)</f>
        <v>#VALUE!</v>
      </c>
      <c r="X1240" s="7"/>
    </row>
    <row r="1241" customFormat="false" ht="13.8" hidden="false" customHeight="false" outlineLevel="0" collapsed="false">
      <c r="B1241" s="0" t="str">
        <f aca="false">IFERROR(__xludf.dummyfunction("""COMPUTED_VALUE"""),"")</f>
        <v/>
      </c>
      <c r="D1241" s="0" t="str">
        <f aca="false">IFERROR(__xludf.dummyfunction("""COMPUTED_VALUE"""),"")</f>
        <v/>
      </c>
      <c r="F1241" s="0" t="str">
        <f aca="false">IFERROR(__xludf.dummyfunction("""COMPUTED_VALUE"""),"")</f>
        <v/>
      </c>
      <c r="H1241" s="0" t="str">
        <f aca="false">IFERROR(__xludf.dummyfunction("""COMPUTED_VALUE"""),"")</f>
        <v/>
      </c>
      <c r="J1241" s="0" t="str">
        <f aca="false">IFERROR(__xludf.dummyfunction("""COMPUTED_VALUE"""),"")</f>
        <v/>
      </c>
      <c r="L1241" s="0" t="str">
        <f aca="false">IFERROR(__xludf.dummyfunction("""COMPUTED_VALUE"""),"")</f>
        <v/>
      </c>
      <c r="N1241" s="6" t="e">
        <f aca="false">SUM(L1241-J1241)</f>
        <v>#VALUE!</v>
      </c>
      <c r="P1241" s="0" t="str">
        <f aca="false">IFERROR(__xludf.dummyfunction("""COMPUTED_VALUE"""),"")</f>
        <v/>
      </c>
      <c r="R1241" s="0" t="str">
        <f aca="false">IFERROR(__xludf.dummyfunction("""COMPUTED_VALUE"""),"")</f>
        <v/>
      </c>
      <c r="T1241" s="6" t="e">
        <f aca="false">SUM(R1241-P1241)</f>
        <v>#VALUE!</v>
      </c>
      <c r="V1241" s="6" t="e">
        <f aca="false">SUM(N1241-T1241)</f>
        <v>#VALUE!</v>
      </c>
      <c r="X1241" s="7"/>
    </row>
    <row r="1242" customFormat="false" ht="13.8" hidden="false" customHeight="false" outlineLevel="0" collapsed="false">
      <c r="B1242" s="0" t="str">
        <f aca="false">IFERROR(__xludf.dummyfunction("""COMPUTED_VALUE"""),"")</f>
        <v/>
      </c>
      <c r="D1242" s="0" t="str">
        <f aca="false">IFERROR(__xludf.dummyfunction("""COMPUTED_VALUE"""),"")</f>
        <v/>
      </c>
      <c r="F1242" s="0" t="str">
        <f aca="false">IFERROR(__xludf.dummyfunction("""COMPUTED_VALUE"""),"")</f>
        <v/>
      </c>
      <c r="H1242" s="0" t="str">
        <f aca="false">IFERROR(__xludf.dummyfunction("""COMPUTED_VALUE"""),"")</f>
        <v/>
      </c>
      <c r="J1242" s="0" t="str">
        <f aca="false">IFERROR(__xludf.dummyfunction("""COMPUTED_VALUE"""),"")</f>
        <v/>
      </c>
      <c r="L1242" s="0" t="str">
        <f aca="false">IFERROR(__xludf.dummyfunction("""COMPUTED_VALUE"""),"")</f>
        <v/>
      </c>
      <c r="N1242" s="6" t="e">
        <f aca="false">SUM(L1242-J1242)</f>
        <v>#VALUE!</v>
      </c>
      <c r="P1242" s="0" t="str">
        <f aca="false">IFERROR(__xludf.dummyfunction("""COMPUTED_VALUE"""),"")</f>
        <v/>
      </c>
      <c r="R1242" s="0" t="str">
        <f aca="false">IFERROR(__xludf.dummyfunction("""COMPUTED_VALUE"""),"")</f>
        <v/>
      </c>
      <c r="T1242" s="6" t="e">
        <f aca="false">SUM(R1242-P1242)</f>
        <v>#VALUE!</v>
      </c>
      <c r="V1242" s="6" t="e">
        <f aca="false">SUM(N1242-T1242)</f>
        <v>#VALUE!</v>
      </c>
      <c r="X1242" s="7"/>
    </row>
    <row r="1243" customFormat="false" ht="13.8" hidden="false" customHeight="false" outlineLevel="0" collapsed="false">
      <c r="B1243" s="0" t="str">
        <f aca="false">IFERROR(__xludf.dummyfunction("""COMPUTED_VALUE"""),"")</f>
        <v/>
      </c>
      <c r="D1243" s="0" t="str">
        <f aca="false">IFERROR(__xludf.dummyfunction("""COMPUTED_VALUE"""),"")</f>
        <v/>
      </c>
      <c r="F1243" s="0" t="str">
        <f aca="false">IFERROR(__xludf.dummyfunction("""COMPUTED_VALUE"""),"")</f>
        <v/>
      </c>
      <c r="H1243" s="0" t="str">
        <f aca="false">IFERROR(__xludf.dummyfunction("""COMPUTED_VALUE"""),"")</f>
        <v/>
      </c>
      <c r="J1243" s="0" t="str">
        <f aca="false">IFERROR(__xludf.dummyfunction("""COMPUTED_VALUE"""),"")</f>
        <v/>
      </c>
      <c r="L1243" s="0" t="str">
        <f aca="false">IFERROR(__xludf.dummyfunction("""COMPUTED_VALUE"""),"")</f>
        <v/>
      </c>
      <c r="N1243" s="6" t="e">
        <f aca="false">SUM(L1243-J1243)</f>
        <v>#VALUE!</v>
      </c>
      <c r="P1243" s="0" t="str">
        <f aca="false">IFERROR(__xludf.dummyfunction("""COMPUTED_VALUE"""),"")</f>
        <v/>
      </c>
      <c r="R1243" s="0" t="str">
        <f aca="false">IFERROR(__xludf.dummyfunction("""COMPUTED_VALUE"""),"")</f>
        <v/>
      </c>
      <c r="T1243" s="6" t="e">
        <f aca="false">SUM(R1243-P1243)</f>
        <v>#VALUE!</v>
      </c>
      <c r="V1243" s="6" t="e">
        <f aca="false">SUM(N1243-T1243)</f>
        <v>#VALUE!</v>
      </c>
      <c r="X1243" s="7"/>
    </row>
    <row r="1244" customFormat="false" ht="13.8" hidden="false" customHeight="false" outlineLevel="0" collapsed="false">
      <c r="B1244" s="0" t="str">
        <f aca="false">IFERROR(__xludf.dummyfunction("""COMPUTED_VALUE"""),"")</f>
        <v/>
      </c>
      <c r="D1244" s="0" t="str">
        <f aca="false">IFERROR(__xludf.dummyfunction("""COMPUTED_VALUE"""),"")</f>
        <v/>
      </c>
      <c r="F1244" s="0" t="str">
        <f aca="false">IFERROR(__xludf.dummyfunction("""COMPUTED_VALUE"""),"")</f>
        <v/>
      </c>
      <c r="H1244" s="0" t="str">
        <f aca="false">IFERROR(__xludf.dummyfunction("""COMPUTED_VALUE"""),"")</f>
        <v/>
      </c>
      <c r="J1244" s="0" t="str">
        <f aca="false">IFERROR(__xludf.dummyfunction("""COMPUTED_VALUE"""),"")</f>
        <v/>
      </c>
      <c r="L1244" s="0" t="str">
        <f aca="false">IFERROR(__xludf.dummyfunction("""COMPUTED_VALUE"""),"")</f>
        <v/>
      </c>
      <c r="N1244" s="6" t="e">
        <f aca="false">SUM(L1244-J1244)</f>
        <v>#VALUE!</v>
      </c>
      <c r="P1244" s="0" t="str">
        <f aca="false">IFERROR(__xludf.dummyfunction("""COMPUTED_VALUE"""),"")</f>
        <v/>
      </c>
      <c r="R1244" s="0" t="str">
        <f aca="false">IFERROR(__xludf.dummyfunction("""COMPUTED_VALUE"""),"")</f>
        <v/>
      </c>
      <c r="T1244" s="6" t="e">
        <f aca="false">SUM(R1244-P1244)</f>
        <v>#VALUE!</v>
      </c>
      <c r="V1244" s="6" t="e">
        <f aca="false">SUM(N1244-T1244)</f>
        <v>#VALUE!</v>
      </c>
      <c r="X1244" s="7"/>
    </row>
    <row r="1245" customFormat="false" ht="13.8" hidden="false" customHeight="false" outlineLevel="0" collapsed="false">
      <c r="B1245" s="0" t="str">
        <f aca="false">IFERROR(__xludf.dummyfunction("""COMPUTED_VALUE"""),"")</f>
        <v/>
      </c>
      <c r="D1245" s="0" t="str">
        <f aca="false">IFERROR(__xludf.dummyfunction("""COMPUTED_VALUE"""),"")</f>
        <v/>
      </c>
      <c r="F1245" s="0" t="str">
        <f aca="false">IFERROR(__xludf.dummyfunction("""COMPUTED_VALUE"""),"")</f>
        <v/>
      </c>
      <c r="H1245" s="0" t="str">
        <f aca="false">IFERROR(__xludf.dummyfunction("""COMPUTED_VALUE"""),"")</f>
        <v/>
      </c>
      <c r="J1245" s="0" t="str">
        <f aca="false">IFERROR(__xludf.dummyfunction("""COMPUTED_VALUE"""),"")</f>
        <v/>
      </c>
      <c r="L1245" s="0" t="str">
        <f aca="false">IFERROR(__xludf.dummyfunction("""COMPUTED_VALUE"""),"")</f>
        <v/>
      </c>
      <c r="N1245" s="6" t="e">
        <f aca="false">SUM(L1245-J1245)</f>
        <v>#VALUE!</v>
      </c>
      <c r="P1245" s="0" t="str">
        <f aca="false">IFERROR(__xludf.dummyfunction("""COMPUTED_VALUE"""),"")</f>
        <v/>
      </c>
      <c r="R1245" s="0" t="str">
        <f aca="false">IFERROR(__xludf.dummyfunction("""COMPUTED_VALUE"""),"")</f>
        <v/>
      </c>
      <c r="T1245" s="6" t="e">
        <f aca="false">SUM(R1245-P1245)</f>
        <v>#VALUE!</v>
      </c>
      <c r="V1245" s="6" t="e">
        <f aca="false">SUM(N1245-T1245)</f>
        <v>#VALUE!</v>
      </c>
      <c r="X1245" s="7"/>
    </row>
    <row r="1246" customFormat="false" ht="13.8" hidden="false" customHeight="false" outlineLevel="0" collapsed="false">
      <c r="B1246" s="0" t="str">
        <f aca="false">IFERROR(__xludf.dummyfunction("""COMPUTED_VALUE"""),"")</f>
        <v/>
      </c>
      <c r="D1246" s="0" t="str">
        <f aca="false">IFERROR(__xludf.dummyfunction("""COMPUTED_VALUE"""),"")</f>
        <v/>
      </c>
      <c r="F1246" s="0" t="str">
        <f aca="false">IFERROR(__xludf.dummyfunction("""COMPUTED_VALUE"""),"")</f>
        <v/>
      </c>
      <c r="H1246" s="0" t="str">
        <f aca="false">IFERROR(__xludf.dummyfunction("""COMPUTED_VALUE"""),"")</f>
        <v/>
      </c>
      <c r="J1246" s="0" t="str">
        <f aca="false">IFERROR(__xludf.dummyfunction("""COMPUTED_VALUE"""),"")</f>
        <v/>
      </c>
      <c r="L1246" s="0" t="str">
        <f aca="false">IFERROR(__xludf.dummyfunction("""COMPUTED_VALUE"""),"")</f>
        <v/>
      </c>
      <c r="N1246" s="6" t="e">
        <f aca="false">SUM(L1246-J1246)</f>
        <v>#VALUE!</v>
      </c>
      <c r="P1246" s="0" t="str">
        <f aca="false">IFERROR(__xludf.dummyfunction("""COMPUTED_VALUE"""),"")</f>
        <v/>
      </c>
      <c r="R1246" s="0" t="str">
        <f aca="false">IFERROR(__xludf.dummyfunction("""COMPUTED_VALUE"""),"")</f>
        <v/>
      </c>
      <c r="T1246" s="6" t="e">
        <f aca="false">SUM(R1246-P1246)</f>
        <v>#VALUE!</v>
      </c>
      <c r="V1246" s="6" t="e">
        <f aca="false">SUM(N1246-T1246)</f>
        <v>#VALUE!</v>
      </c>
      <c r="X1246" s="7"/>
    </row>
    <row r="1247" customFormat="false" ht="13.8" hidden="false" customHeight="false" outlineLevel="0" collapsed="false">
      <c r="B1247" s="0" t="str">
        <f aca="false">IFERROR(__xludf.dummyfunction("""COMPUTED_VALUE"""),"")</f>
        <v/>
      </c>
      <c r="D1247" s="0" t="str">
        <f aca="false">IFERROR(__xludf.dummyfunction("""COMPUTED_VALUE"""),"")</f>
        <v/>
      </c>
      <c r="F1247" s="0" t="str">
        <f aca="false">IFERROR(__xludf.dummyfunction("""COMPUTED_VALUE"""),"")</f>
        <v/>
      </c>
      <c r="H1247" s="0" t="str">
        <f aca="false">IFERROR(__xludf.dummyfunction("""COMPUTED_VALUE"""),"")</f>
        <v/>
      </c>
      <c r="J1247" s="0" t="str">
        <f aca="false">IFERROR(__xludf.dummyfunction("""COMPUTED_VALUE"""),"")</f>
        <v/>
      </c>
      <c r="L1247" s="0" t="str">
        <f aca="false">IFERROR(__xludf.dummyfunction("""COMPUTED_VALUE"""),"")</f>
        <v/>
      </c>
      <c r="N1247" s="6" t="e">
        <f aca="false">SUM(L1247-J1247)</f>
        <v>#VALUE!</v>
      </c>
      <c r="P1247" s="0" t="str">
        <f aca="false">IFERROR(__xludf.dummyfunction("""COMPUTED_VALUE"""),"")</f>
        <v/>
      </c>
      <c r="R1247" s="0" t="str">
        <f aca="false">IFERROR(__xludf.dummyfunction("""COMPUTED_VALUE"""),"")</f>
        <v/>
      </c>
      <c r="T1247" s="6" t="e">
        <f aca="false">SUM(R1247-P1247)</f>
        <v>#VALUE!</v>
      </c>
      <c r="V1247" s="6" t="e">
        <f aca="false">SUM(N1247-T1247)</f>
        <v>#VALUE!</v>
      </c>
      <c r="X1247" s="7"/>
    </row>
    <row r="1248" customFormat="false" ht="13.8" hidden="false" customHeight="false" outlineLevel="0" collapsed="false">
      <c r="B1248" s="0" t="str">
        <f aca="false">IFERROR(__xludf.dummyfunction("""COMPUTED_VALUE"""),"")</f>
        <v/>
      </c>
      <c r="D1248" s="0" t="str">
        <f aca="false">IFERROR(__xludf.dummyfunction("""COMPUTED_VALUE"""),"")</f>
        <v/>
      </c>
      <c r="F1248" s="0" t="str">
        <f aca="false">IFERROR(__xludf.dummyfunction("""COMPUTED_VALUE"""),"")</f>
        <v/>
      </c>
      <c r="H1248" s="0" t="str">
        <f aca="false">IFERROR(__xludf.dummyfunction("""COMPUTED_VALUE"""),"")</f>
        <v/>
      </c>
      <c r="J1248" s="0" t="str">
        <f aca="false">IFERROR(__xludf.dummyfunction("""COMPUTED_VALUE"""),"")</f>
        <v/>
      </c>
      <c r="L1248" s="0" t="str">
        <f aca="false">IFERROR(__xludf.dummyfunction("""COMPUTED_VALUE"""),"")</f>
        <v/>
      </c>
      <c r="N1248" s="6" t="e">
        <f aca="false">SUM(L1248-J1248)</f>
        <v>#VALUE!</v>
      </c>
      <c r="P1248" s="0" t="str">
        <f aca="false">IFERROR(__xludf.dummyfunction("""COMPUTED_VALUE"""),"")</f>
        <v/>
      </c>
      <c r="R1248" s="0" t="str">
        <f aca="false">IFERROR(__xludf.dummyfunction("""COMPUTED_VALUE"""),"")</f>
        <v/>
      </c>
      <c r="T1248" s="6" t="e">
        <f aca="false">SUM(R1248-P1248)</f>
        <v>#VALUE!</v>
      </c>
      <c r="V1248" s="6" t="e">
        <f aca="false">SUM(N1248-T1248)</f>
        <v>#VALUE!</v>
      </c>
      <c r="X1248" s="7"/>
    </row>
    <row r="1249" customFormat="false" ht="13.8" hidden="false" customHeight="false" outlineLevel="0" collapsed="false">
      <c r="B1249" s="0" t="str">
        <f aca="false">IFERROR(__xludf.dummyfunction("""COMPUTED_VALUE"""),"")</f>
        <v/>
      </c>
      <c r="D1249" s="0" t="str">
        <f aca="false">IFERROR(__xludf.dummyfunction("""COMPUTED_VALUE"""),"")</f>
        <v/>
      </c>
      <c r="F1249" s="0" t="str">
        <f aca="false">IFERROR(__xludf.dummyfunction("""COMPUTED_VALUE"""),"")</f>
        <v/>
      </c>
      <c r="H1249" s="0" t="str">
        <f aca="false">IFERROR(__xludf.dummyfunction("""COMPUTED_VALUE"""),"")</f>
        <v/>
      </c>
      <c r="J1249" s="0" t="str">
        <f aca="false">IFERROR(__xludf.dummyfunction("""COMPUTED_VALUE"""),"")</f>
        <v/>
      </c>
      <c r="L1249" s="0" t="str">
        <f aca="false">IFERROR(__xludf.dummyfunction("""COMPUTED_VALUE"""),"")</f>
        <v/>
      </c>
      <c r="N1249" s="6" t="e">
        <f aca="false">SUM(L1249-J1249)</f>
        <v>#VALUE!</v>
      </c>
      <c r="P1249" s="0" t="str">
        <f aca="false">IFERROR(__xludf.dummyfunction("""COMPUTED_VALUE"""),"")</f>
        <v/>
      </c>
      <c r="R1249" s="0" t="str">
        <f aca="false">IFERROR(__xludf.dummyfunction("""COMPUTED_VALUE"""),"")</f>
        <v/>
      </c>
      <c r="T1249" s="6" t="e">
        <f aca="false">SUM(R1249-P1249)</f>
        <v>#VALUE!</v>
      </c>
      <c r="V1249" s="6" t="e">
        <f aca="false">SUM(N1249-T1249)</f>
        <v>#VALUE!</v>
      </c>
      <c r="X1249" s="7"/>
    </row>
    <row r="1250" customFormat="false" ht="13.8" hidden="false" customHeight="false" outlineLevel="0" collapsed="false">
      <c r="B1250" s="0" t="str">
        <f aca="false">IFERROR(__xludf.dummyfunction("""COMPUTED_VALUE"""),"")</f>
        <v/>
      </c>
      <c r="D1250" s="0" t="str">
        <f aca="false">IFERROR(__xludf.dummyfunction("""COMPUTED_VALUE"""),"")</f>
        <v/>
      </c>
      <c r="F1250" s="0" t="str">
        <f aca="false">IFERROR(__xludf.dummyfunction("""COMPUTED_VALUE"""),"")</f>
        <v/>
      </c>
      <c r="H1250" s="0" t="str">
        <f aca="false">IFERROR(__xludf.dummyfunction("""COMPUTED_VALUE"""),"")</f>
        <v/>
      </c>
      <c r="J1250" s="0" t="str">
        <f aca="false">IFERROR(__xludf.dummyfunction("""COMPUTED_VALUE"""),"")</f>
        <v/>
      </c>
      <c r="L1250" s="0" t="str">
        <f aca="false">IFERROR(__xludf.dummyfunction("""COMPUTED_VALUE"""),"")</f>
        <v/>
      </c>
      <c r="N1250" s="6" t="e">
        <f aca="false">SUM(L1250-J1250)</f>
        <v>#VALUE!</v>
      </c>
      <c r="P1250" s="0" t="str">
        <f aca="false">IFERROR(__xludf.dummyfunction("""COMPUTED_VALUE"""),"")</f>
        <v/>
      </c>
      <c r="R1250" s="0" t="str">
        <f aca="false">IFERROR(__xludf.dummyfunction("""COMPUTED_VALUE"""),"")</f>
        <v/>
      </c>
      <c r="T1250" s="6" t="e">
        <f aca="false">SUM(R1250-P1250)</f>
        <v>#VALUE!</v>
      </c>
      <c r="V1250" s="6" t="e">
        <f aca="false">SUM(N1250-T1250)</f>
        <v>#VALUE!</v>
      </c>
      <c r="X1250" s="7"/>
    </row>
    <row r="1251" customFormat="false" ht="13.8" hidden="false" customHeight="false" outlineLevel="0" collapsed="false">
      <c r="B1251" s="0" t="str">
        <f aca="false">IFERROR(__xludf.dummyfunction("""COMPUTED_VALUE"""),"")</f>
        <v/>
      </c>
      <c r="D1251" s="0" t="str">
        <f aca="false">IFERROR(__xludf.dummyfunction("""COMPUTED_VALUE"""),"")</f>
        <v/>
      </c>
      <c r="F1251" s="0" t="str">
        <f aca="false">IFERROR(__xludf.dummyfunction("""COMPUTED_VALUE"""),"")</f>
        <v/>
      </c>
      <c r="H1251" s="0" t="str">
        <f aca="false">IFERROR(__xludf.dummyfunction("""COMPUTED_VALUE"""),"")</f>
        <v/>
      </c>
      <c r="J1251" s="0" t="str">
        <f aca="false">IFERROR(__xludf.dummyfunction("""COMPUTED_VALUE"""),"")</f>
        <v/>
      </c>
      <c r="L1251" s="0" t="str">
        <f aca="false">IFERROR(__xludf.dummyfunction("""COMPUTED_VALUE"""),"")</f>
        <v/>
      </c>
      <c r="N1251" s="6" t="e">
        <f aca="false">SUM(L1251-J1251)</f>
        <v>#VALUE!</v>
      </c>
      <c r="P1251" s="0" t="str">
        <f aca="false">IFERROR(__xludf.dummyfunction("""COMPUTED_VALUE"""),"")</f>
        <v/>
      </c>
      <c r="R1251" s="0" t="str">
        <f aca="false">IFERROR(__xludf.dummyfunction("""COMPUTED_VALUE"""),"")</f>
        <v/>
      </c>
      <c r="T1251" s="6" t="e">
        <f aca="false">SUM(R1251-P1251)</f>
        <v>#VALUE!</v>
      </c>
      <c r="V1251" s="6" t="e">
        <f aca="false">SUM(N1251-T1251)</f>
        <v>#VALUE!</v>
      </c>
      <c r="X1251" s="7"/>
    </row>
    <row r="1252" customFormat="false" ht="13.8" hidden="false" customHeight="false" outlineLevel="0" collapsed="false">
      <c r="B1252" s="0" t="str">
        <f aca="false">IFERROR(__xludf.dummyfunction("""COMPUTED_VALUE"""),"")</f>
        <v/>
      </c>
      <c r="D1252" s="0" t="str">
        <f aca="false">IFERROR(__xludf.dummyfunction("""COMPUTED_VALUE"""),"")</f>
        <v/>
      </c>
      <c r="F1252" s="0" t="str">
        <f aca="false">IFERROR(__xludf.dummyfunction("""COMPUTED_VALUE"""),"")</f>
        <v/>
      </c>
      <c r="H1252" s="0" t="str">
        <f aca="false">IFERROR(__xludf.dummyfunction("""COMPUTED_VALUE"""),"")</f>
        <v/>
      </c>
      <c r="J1252" s="0" t="str">
        <f aca="false">IFERROR(__xludf.dummyfunction("""COMPUTED_VALUE"""),"")</f>
        <v/>
      </c>
      <c r="L1252" s="0" t="str">
        <f aca="false">IFERROR(__xludf.dummyfunction("""COMPUTED_VALUE"""),"")</f>
        <v/>
      </c>
      <c r="N1252" s="6" t="e">
        <f aca="false">SUM(L1252-J1252)</f>
        <v>#VALUE!</v>
      </c>
      <c r="P1252" s="0" t="str">
        <f aca="false">IFERROR(__xludf.dummyfunction("""COMPUTED_VALUE"""),"")</f>
        <v/>
      </c>
      <c r="R1252" s="0" t="str">
        <f aca="false">IFERROR(__xludf.dummyfunction("""COMPUTED_VALUE"""),"")</f>
        <v/>
      </c>
      <c r="T1252" s="6" t="e">
        <f aca="false">SUM(R1252-P1252)</f>
        <v>#VALUE!</v>
      </c>
      <c r="V1252" s="6" t="e">
        <f aca="false">SUM(N1252-T1252)</f>
        <v>#VALUE!</v>
      </c>
      <c r="X1252" s="7"/>
    </row>
    <row r="1253" customFormat="false" ht="13.8" hidden="false" customHeight="false" outlineLevel="0" collapsed="false">
      <c r="B1253" s="0" t="str">
        <f aca="false">IFERROR(__xludf.dummyfunction("""COMPUTED_VALUE"""),"")</f>
        <v/>
      </c>
      <c r="D1253" s="0" t="str">
        <f aca="false">IFERROR(__xludf.dummyfunction("""COMPUTED_VALUE"""),"")</f>
        <v/>
      </c>
      <c r="F1253" s="0" t="str">
        <f aca="false">IFERROR(__xludf.dummyfunction("""COMPUTED_VALUE"""),"")</f>
        <v/>
      </c>
      <c r="H1253" s="0" t="str">
        <f aca="false">IFERROR(__xludf.dummyfunction("""COMPUTED_VALUE"""),"")</f>
        <v/>
      </c>
      <c r="J1253" s="0" t="str">
        <f aca="false">IFERROR(__xludf.dummyfunction("""COMPUTED_VALUE"""),"")</f>
        <v/>
      </c>
      <c r="L1253" s="0" t="str">
        <f aca="false">IFERROR(__xludf.dummyfunction("""COMPUTED_VALUE"""),"")</f>
        <v/>
      </c>
      <c r="N1253" s="6" t="e">
        <f aca="false">SUM(L1253-J1253)</f>
        <v>#VALUE!</v>
      </c>
      <c r="P1253" s="0" t="str">
        <f aca="false">IFERROR(__xludf.dummyfunction("""COMPUTED_VALUE"""),"")</f>
        <v/>
      </c>
      <c r="R1253" s="0" t="str">
        <f aca="false">IFERROR(__xludf.dummyfunction("""COMPUTED_VALUE"""),"")</f>
        <v/>
      </c>
      <c r="T1253" s="6" t="e">
        <f aca="false">SUM(R1253-P1253)</f>
        <v>#VALUE!</v>
      </c>
      <c r="V1253" s="6" t="e">
        <f aca="false">SUM(N1253-T1253)</f>
        <v>#VALUE!</v>
      </c>
      <c r="X1253" s="7"/>
    </row>
    <row r="1254" customFormat="false" ht="13.8" hidden="false" customHeight="false" outlineLevel="0" collapsed="false">
      <c r="B1254" s="0" t="str">
        <f aca="false">IFERROR(__xludf.dummyfunction("""COMPUTED_VALUE"""),"")</f>
        <v/>
      </c>
      <c r="D1254" s="0" t="str">
        <f aca="false">IFERROR(__xludf.dummyfunction("""COMPUTED_VALUE"""),"")</f>
        <v/>
      </c>
      <c r="F1254" s="0" t="str">
        <f aca="false">IFERROR(__xludf.dummyfunction("""COMPUTED_VALUE"""),"")</f>
        <v/>
      </c>
      <c r="H1254" s="0" t="str">
        <f aca="false">IFERROR(__xludf.dummyfunction("""COMPUTED_VALUE"""),"")</f>
        <v/>
      </c>
      <c r="J1254" s="0" t="str">
        <f aca="false">IFERROR(__xludf.dummyfunction("""COMPUTED_VALUE"""),"")</f>
        <v/>
      </c>
      <c r="L1254" s="0" t="str">
        <f aca="false">IFERROR(__xludf.dummyfunction("""COMPUTED_VALUE"""),"")</f>
        <v/>
      </c>
      <c r="N1254" s="6" t="e">
        <f aca="false">SUM(L1254-J1254)</f>
        <v>#VALUE!</v>
      </c>
      <c r="P1254" s="0" t="str">
        <f aca="false">IFERROR(__xludf.dummyfunction("""COMPUTED_VALUE"""),"")</f>
        <v/>
      </c>
      <c r="R1254" s="0" t="str">
        <f aca="false">IFERROR(__xludf.dummyfunction("""COMPUTED_VALUE"""),"")</f>
        <v/>
      </c>
      <c r="T1254" s="6" t="e">
        <f aca="false">SUM(R1254-P1254)</f>
        <v>#VALUE!</v>
      </c>
      <c r="V1254" s="6" t="e">
        <f aca="false">SUM(N1254-T1254)</f>
        <v>#VALUE!</v>
      </c>
      <c r="X1254" s="7"/>
    </row>
    <row r="1255" customFormat="false" ht="13.8" hidden="false" customHeight="false" outlineLevel="0" collapsed="false">
      <c r="B1255" s="0" t="str">
        <f aca="false">IFERROR(__xludf.dummyfunction("""COMPUTED_VALUE"""),"")</f>
        <v/>
      </c>
      <c r="D1255" s="0" t="str">
        <f aca="false">IFERROR(__xludf.dummyfunction("""COMPUTED_VALUE"""),"")</f>
        <v/>
      </c>
      <c r="F1255" s="0" t="str">
        <f aca="false">IFERROR(__xludf.dummyfunction("""COMPUTED_VALUE"""),"")</f>
        <v/>
      </c>
      <c r="H1255" s="0" t="str">
        <f aca="false">IFERROR(__xludf.dummyfunction("""COMPUTED_VALUE"""),"")</f>
        <v/>
      </c>
      <c r="J1255" s="0" t="str">
        <f aca="false">IFERROR(__xludf.dummyfunction("""COMPUTED_VALUE"""),"")</f>
        <v/>
      </c>
      <c r="L1255" s="0" t="str">
        <f aca="false">IFERROR(__xludf.dummyfunction("""COMPUTED_VALUE"""),"")</f>
        <v/>
      </c>
      <c r="N1255" s="6" t="e">
        <f aca="false">SUM(L1255-J1255)</f>
        <v>#VALUE!</v>
      </c>
      <c r="P1255" s="0" t="str">
        <f aca="false">IFERROR(__xludf.dummyfunction("""COMPUTED_VALUE"""),"")</f>
        <v/>
      </c>
      <c r="R1255" s="0" t="str">
        <f aca="false">IFERROR(__xludf.dummyfunction("""COMPUTED_VALUE"""),"")</f>
        <v/>
      </c>
      <c r="T1255" s="6" t="e">
        <f aca="false">SUM(R1255-P1255)</f>
        <v>#VALUE!</v>
      </c>
      <c r="V1255" s="6" t="e">
        <f aca="false">SUM(N1255-T1255)</f>
        <v>#VALUE!</v>
      </c>
      <c r="X1255" s="7"/>
    </row>
    <row r="1256" customFormat="false" ht="13.8" hidden="false" customHeight="false" outlineLevel="0" collapsed="false">
      <c r="B1256" s="0" t="str">
        <f aca="false">IFERROR(__xludf.dummyfunction("""COMPUTED_VALUE"""),"")</f>
        <v/>
      </c>
      <c r="D1256" s="0" t="str">
        <f aca="false">IFERROR(__xludf.dummyfunction("""COMPUTED_VALUE"""),"")</f>
        <v/>
      </c>
      <c r="F1256" s="0" t="str">
        <f aca="false">IFERROR(__xludf.dummyfunction("""COMPUTED_VALUE"""),"")</f>
        <v/>
      </c>
      <c r="H1256" s="0" t="str">
        <f aca="false">IFERROR(__xludf.dummyfunction("""COMPUTED_VALUE"""),"")</f>
        <v/>
      </c>
      <c r="J1256" s="0" t="str">
        <f aca="false">IFERROR(__xludf.dummyfunction("""COMPUTED_VALUE"""),"")</f>
        <v/>
      </c>
      <c r="L1256" s="0" t="str">
        <f aca="false">IFERROR(__xludf.dummyfunction("""COMPUTED_VALUE"""),"")</f>
        <v/>
      </c>
      <c r="N1256" s="6" t="e">
        <f aca="false">SUM(L1256-J1256)</f>
        <v>#VALUE!</v>
      </c>
      <c r="P1256" s="0" t="str">
        <f aca="false">IFERROR(__xludf.dummyfunction("""COMPUTED_VALUE"""),"")</f>
        <v/>
      </c>
      <c r="R1256" s="0" t="str">
        <f aca="false">IFERROR(__xludf.dummyfunction("""COMPUTED_VALUE"""),"")</f>
        <v/>
      </c>
      <c r="T1256" s="6" t="e">
        <f aca="false">SUM(R1256-P1256)</f>
        <v>#VALUE!</v>
      </c>
      <c r="V1256" s="6" t="e">
        <f aca="false">SUM(N1256-T1256)</f>
        <v>#VALUE!</v>
      </c>
      <c r="X1256" s="7"/>
    </row>
    <row r="1257" customFormat="false" ht="13.8" hidden="false" customHeight="false" outlineLevel="0" collapsed="false">
      <c r="B1257" s="0" t="str">
        <f aca="false">IFERROR(__xludf.dummyfunction("""COMPUTED_VALUE"""),"")</f>
        <v/>
      </c>
      <c r="D1257" s="0" t="str">
        <f aca="false">IFERROR(__xludf.dummyfunction("""COMPUTED_VALUE"""),"")</f>
        <v/>
      </c>
      <c r="F1257" s="0" t="str">
        <f aca="false">IFERROR(__xludf.dummyfunction("""COMPUTED_VALUE"""),"")</f>
        <v/>
      </c>
      <c r="H1257" s="0" t="str">
        <f aca="false">IFERROR(__xludf.dummyfunction("""COMPUTED_VALUE"""),"")</f>
        <v/>
      </c>
      <c r="J1257" s="0" t="str">
        <f aca="false">IFERROR(__xludf.dummyfunction("""COMPUTED_VALUE"""),"")</f>
        <v/>
      </c>
      <c r="L1257" s="0" t="str">
        <f aca="false">IFERROR(__xludf.dummyfunction("""COMPUTED_VALUE"""),"")</f>
        <v/>
      </c>
      <c r="N1257" s="6" t="e">
        <f aca="false">SUM(L1257-J1257)</f>
        <v>#VALUE!</v>
      </c>
      <c r="P1257" s="0" t="str">
        <f aca="false">IFERROR(__xludf.dummyfunction("""COMPUTED_VALUE"""),"")</f>
        <v/>
      </c>
      <c r="R1257" s="0" t="str">
        <f aca="false">IFERROR(__xludf.dummyfunction("""COMPUTED_VALUE"""),"")</f>
        <v/>
      </c>
      <c r="T1257" s="6" t="e">
        <f aca="false">SUM(R1257-P1257)</f>
        <v>#VALUE!</v>
      </c>
      <c r="V1257" s="6" t="e">
        <f aca="false">SUM(N1257-T1257)</f>
        <v>#VALUE!</v>
      </c>
      <c r="X1257" s="7"/>
    </row>
    <row r="1258" customFormat="false" ht="13.8" hidden="false" customHeight="false" outlineLevel="0" collapsed="false">
      <c r="B1258" s="0" t="str">
        <f aca="false">IFERROR(__xludf.dummyfunction("""COMPUTED_VALUE"""),"")</f>
        <v/>
      </c>
      <c r="D1258" s="0" t="str">
        <f aca="false">IFERROR(__xludf.dummyfunction("""COMPUTED_VALUE"""),"")</f>
        <v/>
      </c>
      <c r="F1258" s="0" t="str">
        <f aca="false">IFERROR(__xludf.dummyfunction("""COMPUTED_VALUE"""),"")</f>
        <v/>
      </c>
      <c r="H1258" s="0" t="str">
        <f aca="false">IFERROR(__xludf.dummyfunction("""COMPUTED_VALUE"""),"")</f>
        <v/>
      </c>
      <c r="J1258" s="0" t="str">
        <f aca="false">IFERROR(__xludf.dummyfunction("""COMPUTED_VALUE"""),"")</f>
        <v/>
      </c>
      <c r="L1258" s="0" t="str">
        <f aca="false">IFERROR(__xludf.dummyfunction("""COMPUTED_VALUE"""),"")</f>
        <v/>
      </c>
      <c r="N1258" s="6" t="e">
        <f aca="false">SUM(L1258-J1258)</f>
        <v>#VALUE!</v>
      </c>
      <c r="P1258" s="0" t="str">
        <f aca="false">IFERROR(__xludf.dummyfunction("""COMPUTED_VALUE"""),"")</f>
        <v/>
      </c>
      <c r="R1258" s="0" t="str">
        <f aca="false">IFERROR(__xludf.dummyfunction("""COMPUTED_VALUE"""),"")</f>
        <v/>
      </c>
      <c r="T1258" s="6" t="e">
        <f aca="false">SUM(R1258-P1258)</f>
        <v>#VALUE!</v>
      </c>
      <c r="V1258" s="6" t="e">
        <f aca="false">SUM(N1258-T1258)</f>
        <v>#VALUE!</v>
      </c>
      <c r="X1258" s="7"/>
    </row>
    <row r="1259" customFormat="false" ht="13.8" hidden="false" customHeight="false" outlineLevel="0" collapsed="false">
      <c r="B1259" s="0" t="str">
        <f aca="false">IFERROR(__xludf.dummyfunction("""COMPUTED_VALUE"""),"")</f>
        <v/>
      </c>
      <c r="D1259" s="0" t="str">
        <f aca="false">IFERROR(__xludf.dummyfunction("""COMPUTED_VALUE"""),"")</f>
        <v/>
      </c>
      <c r="F1259" s="0" t="str">
        <f aca="false">IFERROR(__xludf.dummyfunction("""COMPUTED_VALUE"""),"")</f>
        <v/>
      </c>
      <c r="H1259" s="0" t="str">
        <f aca="false">IFERROR(__xludf.dummyfunction("""COMPUTED_VALUE"""),"")</f>
        <v/>
      </c>
      <c r="J1259" s="0" t="str">
        <f aca="false">IFERROR(__xludf.dummyfunction("""COMPUTED_VALUE"""),"")</f>
        <v/>
      </c>
      <c r="L1259" s="0" t="str">
        <f aca="false">IFERROR(__xludf.dummyfunction("""COMPUTED_VALUE"""),"")</f>
        <v/>
      </c>
      <c r="N1259" s="6" t="e">
        <f aca="false">SUM(L1259-J1259)</f>
        <v>#VALUE!</v>
      </c>
      <c r="P1259" s="0" t="str">
        <f aca="false">IFERROR(__xludf.dummyfunction("""COMPUTED_VALUE"""),"")</f>
        <v/>
      </c>
      <c r="R1259" s="0" t="str">
        <f aca="false">IFERROR(__xludf.dummyfunction("""COMPUTED_VALUE"""),"")</f>
        <v/>
      </c>
      <c r="T1259" s="6" t="e">
        <f aca="false">SUM(R1259-P1259)</f>
        <v>#VALUE!</v>
      </c>
      <c r="V1259" s="6" t="e">
        <f aca="false">SUM(N1259-T1259)</f>
        <v>#VALUE!</v>
      </c>
      <c r="X1259" s="7"/>
    </row>
    <row r="1260" customFormat="false" ht="13.8" hidden="false" customHeight="false" outlineLevel="0" collapsed="false">
      <c r="B1260" s="0" t="str">
        <f aca="false">IFERROR(__xludf.dummyfunction("""COMPUTED_VALUE"""),"")</f>
        <v/>
      </c>
      <c r="D1260" s="0" t="str">
        <f aca="false">IFERROR(__xludf.dummyfunction("""COMPUTED_VALUE"""),"")</f>
        <v/>
      </c>
      <c r="F1260" s="0" t="str">
        <f aca="false">IFERROR(__xludf.dummyfunction("""COMPUTED_VALUE"""),"")</f>
        <v/>
      </c>
      <c r="H1260" s="0" t="str">
        <f aca="false">IFERROR(__xludf.dummyfunction("""COMPUTED_VALUE"""),"")</f>
        <v/>
      </c>
      <c r="J1260" s="0" t="str">
        <f aca="false">IFERROR(__xludf.dummyfunction("""COMPUTED_VALUE"""),"")</f>
        <v/>
      </c>
      <c r="L1260" s="0" t="str">
        <f aca="false">IFERROR(__xludf.dummyfunction("""COMPUTED_VALUE"""),"")</f>
        <v/>
      </c>
      <c r="N1260" s="6" t="e">
        <f aca="false">SUM(L1260-J1260)</f>
        <v>#VALUE!</v>
      </c>
      <c r="P1260" s="0" t="str">
        <f aca="false">IFERROR(__xludf.dummyfunction("""COMPUTED_VALUE"""),"")</f>
        <v/>
      </c>
      <c r="R1260" s="0" t="str">
        <f aca="false">IFERROR(__xludf.dummyfunction("""COMPUTED_VALUE"""),"")</f>
        <v/>
      </c>
      <c r="T1260" s="6" t="e">
        <f aca="false">SUM(R1260-P1260)</f>
        <v>#VALUE!</v>
      </c>
      <c r="V1260" s="6" t="e">
        <f aca="false">SUM(N1260-T1260)</f>
        <v>#VALUE!</v>
      </c>
      <c r="X1260" s="7"/>
    </row>
    <row r="1261" customFormat="false" ht="13.8" hidden="false" customHeight="false" outlineLevel="0" collapsed="false">
      <c r="B1261" s="0" t="str">
        <f aca="false">IFERROR(__xludf.dummyfunction("""COMPUTED_VALUE"""),"")</f>
        <v/>
      </c>
      <c r="D1261" s="0" t="str">
        <f aca="false">IFERROR(__xludf.dummyfunction("""COMPUTED_VALUE"""),"")</f>
        <v/>
      </c>
      <c r="F1261" s="0" t="str">
        <f aca="false">IFERROR(__xludf.dummyfunction("""COMPUTED_VALUE"""),"")</f>
        <v/>
      </c>
      <c r="H1261" s="0" t="str">
        <f aca="false">IFERROR(__xludf.dummyfunction("""COMPUTED_VALUE"""),"")</f>
        <v/>
      </c>
      <c r="J1261" s="0" t="str">
        <f aca="false">IFERROR(__xludf.dummyfunction("""COMPUTED_VALUE"""),"")</f>
        <v/>
      </c>
      <c r="L1261" s="0" t="str">
        <f aca="false">IFERROR(__xludf.dummyfunction("""COMPUTED_VALUE"""),"")</f>
        <v/>
      </c>
      <c r="N1261" s="6" t="e">
        <f aca="false">SUM(L1261-J1261)</f>
        <v>#VALUE!</v>
      </c>
      <c r="P1261" s="0" t="str">
        <f aca="false">IFERROR(__xludf.dummyfunction("""COMPUTED_VALUE"""),"")</f>
        <v/>
      </c>
      <c r="R1261" s="0" t="str">
        <f aca="false">IFERROR(__xludf.dummyfunction("""COMPUTED_VALUE"""),"")</f>
        <v/>
      </c>
      <c r="T1261" s="6" t="e">
        <f aca="false">SUM(R1261-P1261)</f>
        <v>#VALUE!</v>
      </c>
      <c r="V1261" s="6" t="e">
        <f aca="false">SUM(N1261-T1261)</f>
        <v>#VALUE!</v>
      </c>
      <c r="X1261" s="7"/>
    </row>
    <row r="1262" customFormat="false" ht="13.8" hidden="false" customHeight="false" outlineLevel="0" collapsed="false">
      <c r="B1262" s="0" t="str">
        <f aca="false">IFERROR(__xludf.dummyfunction("""COMPUTED_VALUE"""),"")</f>
        <v/>
      </c>
      <c r="D1262" s="0" t="str">
        <f aca="false">IFERROR(__xludf.dummyfunction("""COMPUTED_VALUE"""),"")</f>
        <v/>
      </c>
      <c r="F1262" s="0" t="str">
        <f aca="false">IFERROR(__xludf.dummyfunction("""COMPUTED_VALUE"""),"")</f>
        <v/>
      </c>
      <c r="H1262" s="0" t="str">
        <f aca="false">IFERROR(__xludf.dummyfunction("""COMPUTED_VALUE"""),"")</f>
        <v/>
      </c>
      <c r="J1262" s="0" t="str">
        <f aca="false">IFERROR(__xludf.dummyfunction("""COMPUTED_VALUE"""),"")</f>
        <v/>
      </c>
      <c r="L1262" s="0" t="str">
        <f aca="false">IFERROR(__xludf.dummyfunction("""COMPUTED_VALUE"""),"")</f>
        <v/>
      </c>
      <c r="N1262" s="6" t="e">
        <f aca="false">SUM(L1262-J1262)</f>
        <v>#VALUE!</v>
      </c>
      <c r="P1262" s="0" t="str">
        <f aca="false">IFERROR(__xludf.dummyfunction("""COMPUTED_VALUE"""),"")</f>
        <v/>
      </c>
      <c r="R1262" s="0" t="str">
        <f aca="false">IFERROR(__xludf.dummyfunction("""COMPUTED_VALUE"""),"")</f>
        <v/>
      </c>
      <c r="T1262" s="6" t="e">
        <f aca="false">SUM(R1262-P1262)</f>
        <v>#VALUE!</v>
      </c>
      <c r="V1262" s="6" t="e">
        <f aca="false">SUM(N1262-T1262)</f>
        <v>#VALUE!</v>
      </c>
      <c r="X1262" s="7"/>
    </row>
    <row r="1263" customFormat="false" ht="13.8" hidden="false" customHeight="false" outlineLevel="0" collapsed="false">
      <c r="B1263" s="0" t="str">
        <f aca="false">IFERROR(__xludf.dummyfunction("""COMPUTED_VALUE"""),"")</f>
        <v/>
      </c>
      <c r="D1263" s="0" t="str">
        <f aca="false">IFERROR(__xludf.dummyfunction("""COMPUTED_VALUE"""),"")</f>
        <v/>
      </c>
      <c r="F1263" s="0" t="str">
        <f aca="false">IFERROR(__xludf.dummyfunction("""COMPUTED_VALUE"""),"")</f>
        <v/>
      </c>
      <c r="H1263" s="0" t="str">
        <f aca="false">IFERROR(__xludf.dummyfunction("""COMPUTED_VALUE"""),"")</f>
        <v/>
      </c>
      <c r="J1263" s="0" t="str">
        <f aca="false">IFERROR(__xludf.dummyfunction("""COMPUTED_VALUE"""),"")</f>
        <v/>
      </c>
      <c r="L1263" s="0" t="str">
        <f aca="false">IFERROR(__xludf.dummyfunction("""COMPUTED_VALUE"""),"")</f>
        <v/>
      </c>
      <c r="N1263" s="6" t="e">
        <f aca="false">SUM(L1263-J1263)</f>
        <v>#VALUE!</v>
      </c>
      <c r="P1263" s="0" t="str">
        <f aca="false">IFERROR(__xludf.dummyfunction("""COMPUTED_VALUE"""),"")</f>
        <v/>
      </c>
      <c r="R1263" s="0" t="str">
        <f aca="false">IFERROR(__xludf.dummyfunction("""COMPUTED_VALUE"""),"")</f>
        <v/>
      </c>
      <c r="T1263" s="6" t="e">
        <f aca="false">SUM(R1263-P1263)</f>
        <v>#VALUE!</v>
      </c>
      <c r="V1263" s="6" t="e">
        <f aca="false">SUM(N1263-T1263)</f>
        <v>#VALUE!</v>
      </c>
      <c r="X1263" s="7"/>
    </row>
    <row r="1264" customFormat="false" ht="13.8" hidden="false" customHeight="false" outlineLevel="0" collapsed="false">
      <c r="B1264" s="0" t="str">
        <f aca="false">IFERROR(__xludf.dummyfunction("""COMPUTED_VALUE"""),"")</f>
        <v/>
      </c>
      <c r="D1264" s="0" t="str">
        <f aca="false">IFERROR(__xludf.dummyfunction("""COMPUTED_VALUE"""),"")</f>
        <v/>
      </c>
      <c r="F1264" s="0" t="str">
        <f aca="false">IFERROR(__xludf.dummyfunction("""COMPUTED_VALUE"""),"")</f>
        <v/>
      </c>
      <c r="H1264" s="0" t="str">
        <f aca="false">IFERROR(__xludf.dummyfunction("""COMPUTED_VALUE"""),"")</f>
        <v/>
      </c>
      <c r="J1264" s="0" t="str">
        <f aca="false">IFERROR(__xludf.dummyfunction("""COMPUTED_VALUE"""),"")</f>
        <v/>
      </c>
      <c r="L1264" s="0" t="str">
        <f aca="false">IFERROR(__xludf.dummyfunction("""COMPUTED_VALUE"""),"")</f>
        <v/>
      </c>
      <c r="N1264" s="6" t="e">
        <f aca="false">SUM(L1264-J1264)</f>
        <v>#VALUE!</v>
      </c>
      <c r="P1264" s="0" t="str">
        <f aca="false">IFERROR(__xludf.dummyfunction("""COMPUTED_VALUE"""),"")</f>
        <v/>
      </c>
      <c r="R1264" s="0" t="str">
        <f aca="false">IFERROR(__xludf.dummyfunction("""COMPUTED_VALUE"""),"")</f>
        <v/>
      </c>
      <c r="T1264" s="6" t="e">
        <f aca="false">SUM(R1264-P1264)</f>
        <v>#VALUE!</v>
      </c>
      <c r="V1264" s="6" t="e">
        <f aca="false">SUM(N1264-T1264)</f>
        <v>#VALUE!</v>
      </c>
      <c r="X1264" s="7"/>
    </row>
    <row r="1265" customFormat="false" ht="13.8" hidden="false" customHeight="false" outlineLevel="0" collapsed="false">
      <c r="B1265" s="0" t="str">
        <f aca="false">IFERROR(__xludf.dummyfunction("""COMPUTED_VALUE"""),"")</f>
        <v/>
      </c>
      <c r="D1265" s="0" t="str">
        <f aca="false">IFERROR(__xludf.dummyfunction("""COMPUTED_VALUE"""),"")</f>
        <v/>
      </c>
      <c r="F1265" s="0" t="str">
        <f aca="false">IFERROR(__xludf.dummyfunction("""COMPUTED_VALUE"""),"")</f>
        <v/>
      </c>
      <c r="H1265" s="0" t="str">
        <f aca="false">IFERROR(__xludf.dummyfunction("""COMPUTED_VALUE"""),"")</f>
        <v/>
      </c>
      <c r="J1265" s="0" t="str">
        <f aca="false">IFERROR(__xludf.dummyfunction("""COMPUTED_VALUE"""),"")</f>
        <v/>
      </c>
      <c r="L1265" s="0" t="str">
        <f aca="false">IFERROR(__xludf.dummyfunction("""COMPUTED_VALUE"""),"")</f>
        <v/>
      </c>
      <c r="N1265" s="6" t="e">
        <f aca="false">SUM(L1265-J1265)</f>
        <v>#VALUE!</v>
      </c>
      <c r="P1265" s="0" t="str">
        <f aca="false">IFERROR(__xludf.dummyfunction("""COMPUTED_VALUE"""),"")</f>
        <v/>
      </c>
      <c r="R1265" s="0" t="str">
        <f aca="false">IFERROR(__xludf.dummyfunction("""COMPUTED_VALUE"""),"")</f>
        <v/>
      </c>
      <c r="T1265" s="6" t="e">
        <f aca="false">SUM(R1265-P1265)</f>
        <v>#VALUE!</v>
      </c>
      <c r="V1265" s="6" t="e">
        <f aca="false">SUM(N1265-T1265)</f>
        <v>#VALUE!</v>
      </c>
      <c r="X1265" s="7"/>
    </row>
    <row r="1266" customFormat="false" ht="13.8" hidden="false" customHeight="false" outlineLevel="0" collapsed="false">
      <c r="B1266" s="0" t="str">
        <f aca="false">IFERROR(__xludf.dummyfunction("""COMPUTED_VALUE"""),"")</f>
        <v/>
      </c>
      <c r="D1266" s="0" t="str">
        <f aca="false">IFERROR(__xludf.dummyfunction("""COMPUTED_VALUE"""),"")</f>
        <v/>
      </c>
      <c r="F1266" s="0" t="str">
        <f aca="false">IFERROR(__xludf.dummyfunction("""COMPUTED_VALUE"""),"")</f>
        <v/>
      </c>
      <c r="H1266" s="0" t="str">
        <f aca="false">IFERROR(__xludf.dummyfunction("""COMPUTED_VALUE"""),"")</f>
        <v/>
      </c>
      <c r="J1266" s="0" t="str">
        <f aca="false">IFERROR(__xludf.dummyfunction("""COMPUTED_VALUE"""),"")</f>
        <v/>
      </c>
      <c r="L1266" s="0" t="str">
        <f aca="false">IFERROR(__xludf.dummyfunction("""COMPUTED_VALUE"""),"")</f>
        <v/>
      </c>
      <c r="N1266" s="6" t="e">
        <f aca="false">SUM(L1266-J1266)</f>
        <v>#VALUE!</v>
      </c>
      <c r="P1266" s="0" t="str">
        <f aca="false">IFERROR(__xludf.dummyfunction("""COMPUTED_VALUE"""),"")</f>
        <v/>
      </c>
      <c r="R1266" s="0" t="str">
        <f aca="false">IFERROR(__xludf.dummyfunction("""COMPUTED_VALUE"""),"")</f>
        <v/>
      </c>
      <c r="T1266" s="6" t="e">
        <f aca="false">SUM(R1266-P1266)</f>
        <v>#VALUE!</v>
      </c>
      <c r="V1266" s="6" t="e">
        <f aca="false">SUM(N1266-T1266)</f>
        <v>#VALUE!</v>
      </c>
      <c r="X1266" s="7"/>
    </row>
    <row r="1267" customFormat="false" ht="13.8" hidden="false" customHeight="false" outlineLevel="0" collapsed="false">
      <c r="B1267" s="0" t="str">
        <f aca="false">IFERROR(__xludf.dummyfunction("""COMPUTED_VALUE"""),"")</f>
        <v/>
      </c>
      <c r="D1267" s="0" t="str">
        <f aca="false">IFERROR(__xludf.dummyfunction("""COMPUTED_VALUE"""),"")</f>
        <v/>
      </c>
      <c r="F1267" s="0" t="str">
        <f aca="false">IFERROR(__xludf.dummyfunction("""COMPUTED_VALUE"""),"")</f>
        <v/>
      </c>
      <c r="H1267" s="0" t="str">
        <f aca="false">IFERROR(__xludf.dummyfunction("""COMPUTED_VALUE"""),"")</f>
        <v/>
      </c>
      <c r="J1267" s="0" t="str">
        <f aca="false">IFERROR(__xludf.dummyfunction("""COMPUTED_VALUE"""),"")</f>
        <v/>
      </c>
      <c r="L1267" s="0" t="str">
        <f aca="false">IFERROR(__xludf.dummyfunction("""COMPUTED_VALUE"""),"")</f>
        <v/>
      </c>
      <c r="N1267" s="6" t="e">
        <f aca="false">SUM(L1267-J1267)</f>
        <v>#VALUE!</v>
      </c>
      <c r="P1267" s="0" t="str">
        <f aca="false">IFERROR(__xludf.dummyfunction("""COMPUTED_VALUE"""),"")</f>
        <v/>
      </c>
      <c r="R1267" s="0" t="str">
        <f aca="false">IFERROR(__xludf.dummyfunction("""COMPUTED_VALUE"""),"")</f>
        <v/>
      </c>
      <c r="T1267" s="6" t="e">
        <f aca="false">SUM(R1267-P1267)</f>
        <v>#VALUE!</v>
      </c>
      <c r="V1267" s="6" t="e">
        <f aca="false">SUM(N1267-T1267)</f>
        <v>#VALUE!</v>
      </c>
      <c r="X1267" s="7"/>
    </row>
    <row r="1268" customFormat="false" ht="13.8" hidden="false" customHeight="false" outlineLevel="0" collapsed="false">
      <c r="B1268" s="0" t="str">
        <f aca="false">IFERROR(__xludf.dummyfunction("""COMPUTED_VALUE"""),"")</f>
        <v/>
      </c>
      <c r="D1268" s="0" t="str">
        <f aca="false">IFERROR(__xludf.dummyfunction("""COMPUTED_VALUE"""),"")</f>
        <v/>
      </c>
      <c r="F1268" s="0" t="str">
        <f aca="false">IFERROR(__xludf.dummyfunction("""COMPUTED_VALUE"""),"")</f>
        <v/>
      </c>
      <c r="H1268" s="0" t="str">
        <f aca="false">IFERROR(__xludf.dummyfunction("""COMPUTED_VALUE"""),"")</f>
        <v/>
      </c>
      <c r="J1268" s="0" t="str">
        <f aca="false">IFERROR(__xludf.dummyfunction("""COMPUTED_VALUE"""),"")</f>
        <v/>
      </c>
      <c r="L1268" s="0" t="str">
        <f aca="false">IFERROR(__xludf.dummyfunction("""COMPUTED_VALUE"""),"")</f>
        <v/>
      </c>
      <c r="N1268" s="6" t="e">
        <f aca="false">SUM(L1268-J1268)</f>
        <v>#VALUE!</v>
      </c>
      <c r="P1268" s="0" t="str">
        <f aca="false">IFERROR(__xludf.dummyfunction("""COMPUTED_VALUE"""),"")</f>
        <v/>
      </c>
      <c r="R1268" s="0" t="str">
        <f aca="false">IFERROR(__xludf.dummyfunction("""COMPUTED_VALUE"""),"")</f>
        <v/>
      </c>
      <c r="T1268" s="6" t="e">
        <f aca="false">SUM(R1268-P1268)</f>
        <v>#VALUE!</v>
      </c>
      <c r="V1268" s="6" t="e">
        <f aca="false">SUM(N1268-T1268)</f>
        <v>#VALUE!</v>
      </c>
      <c r="X1268" s="7"/>
    </row>
    <row r="1269" customFormat="false" ht="13.8" hidden="false" customHeight="false" outlineLevel="0" collapsed="false">
      <c r="B1269" s="0" t="str">
        <f aca="false">IFERROR(__xludf.dummyfunction("""COMPUTED_VALUE"""),"")</f>
        <v/>
      </c>
      <c r="D1269" s="0" t="str">
        <f aca="false">IFERROR(__xludf.dummyfunction("""COMPUTED_VALUE"""),"")</f>
        <v/>
      </c>
      <c r="F1269" s="0" t="str">
        <f aca="false">IFERROR(__xludf.dummyfunction("""COMPUTED_VALUE"""),"")</f>
        <v/>
      </c>
      <c r="H1269" s="0" t="str">
        <f aca="false">IFERROR(__xludf.dummyfunction("""COMPUTED_VALUE"""),"")</f>
        <v/>
      </c>
      <c r="J1269" s="0" t="str">
        <f aca="false">IFERROR(__xludf.dummyfunction("""COMPUTED_VALUE"""),"")</f>
        <v/>
      </c>
      <c r="L1269" s="0" t="str">
        <f aca="false">IFERROR(__xludf.dummyfunction("""COMPUTED_VALUE"""),"")</f>
        <v/>
      </c>
      <c r="N1269" s="6" t="e">
        <f aca="false">SUM(L1269-J1269)</f>
        <v>#VALUE!</v>
      </c>
      <c r="P1269" s="0" t="str">
        <f aca="false">IFERROR(__xludf.dummyfunction("""COMPUTED_VALUE"""),"")</f>
        <v/>
      </c>
      <c r="R1269" s="0" t="str">
        <f aca="false">IFERROR(__xludf.dummyfunction("""COMPUTED_VALUE"""),"")</f>
        <v/>
      </c>
      <c r="T1269" s="6" t="e">
        <f aca="false">SUM(R1269-P1269)</f>
        <v>#VALUE!</v>
      </c>
      <c r="V1269" s="6" t="e">
        <f aca="false">SUM(N1269-T1269)</f>
        <v>#VALUE!</v>
      </c>
      <c r="X1269" s="7"/>
    </row>
    <row r="1270" customFormat="false" ht="13.8" hidden="false" customHeight="false" outlineLevel="0" collapsed="false">
      <c r="B1270" s="0" t="str">
        <f aca="false">IFERROR(__xludf.dummyfunction("""COMPUTED_VALUE"""),"")</f>
        <v/>
      </c>
      <c r="D1270" s="0" t="str">
        <f aca="false">IFERROR(__xludf.dummyfunction("""COMPUTED_VALUE"""),"")</f>
        <v/>
      </c>
      <c r="F1270" s="0" t="str">
        <f aca="false">IFERROR(__xludf.dummyfunction("""COMPUTED_VALUE"""),"")</f>
        <v/>
      </c>
      <c r="H1270" s="0" t="str">
        <f aca="false">IFERROR(__xludf.dummyfunction("""COMPUTED_VALUE"""),"")</f>
        <v/>
      </c>
      <c r="J1270" s="0" t="str">
        <f aca="false">IFERROR(__xludf.dummyfunction("""COMPUTED_VALUE"""),"")</f>
        <v/>
      </c>
      <c r="L1270" s="0" t="str">
        <f aca="false">IFERROR(__xludf.dummyfunction("""COMPUTED_VALUE"""),"")</f>
        <v/>
      </c>
      <c r="N1270" s="6" t="e">
        <f aca="false">SUM(L1270-J1270)</f>
        <v>#VALUE!</v>
      </c>
      <c r="P1270" s="0" t="str">
        <f aca="false">IFERROR(__xludf.dummyfunction("""COMPUTED_VALUE"""),"")</f>
        <v/>
      </c>
      <c r="R1270" s="0" t="str">
        <f aca="false">IFERROR(__xludf.dummyfunction("""COMPUTED_VALUE"""),"")</f>
        <v/>
      </c>
      <c r="T1270" s="6" t="e">
        <f aca="false">SUM(R1270-P1270)</f>
        <v>#VALUE!</v>
      </c>
      <c r="V1270" s="6" t="e">
        <f aca="false">SUM(N1270-T1270)</f>
        <v>#VALUE!</v>
      </c>
      <c r="X1270" s="7"/>
    </row>
    <row r="1271" customFormat="false" ht="13.8" hidden="false" customHeight="false" outlineLevel="0" collapsed="false">
      <c r="B1271" s="0" t="str">
        <f aca="false">IFERROR(__xludf.dummyfunction("""COMPUTED_VALUE"""),"")</f>
        <v/>
      </c>
      <c r="D1271" s="0" t="str">
        <f aca="false">IFERROR(__xludf.dummyfunction("""COMPUTED_VALUE"""),"")</f>
        <v/>
      </c>
      <c r="F1271" s="0" t="str">
        <f aca="false">IFERROR(__xludf.dummyfunction("""COMPUTED_VALUE"""),"")</f>
        <v/>
      </c>
      <c r="H1271" s="0" t="str">
        <f aca="false">IFERROR(__xludf.dummyfunction("""COMPUTED_VALUE"""),"")</f>
        <v/>
      </c>
      <c r="J1271" s="0" t="str">
        <f aca="false">IFERROR(__xludf.dummyfunction("""COMPUTED_VALUE"""),"")</f>
        <v/>
      </c>
      <c r="L1271" s="0" t="str">
        <f aca="false">IFERROR(__xludf.dummyfunction("""COMPUTED_VALUE"""),"")</f>
        <v/>
      </c>
      <c r="N1271" s="6" t="e">
        <f aca="false">SUM(L1271-J1271)</f>
        <v>#VALUE!</v>
      </c>
      <c r="P1271" s="0" t="str">
        <f aca="false">IFERROR(__xludf.dummyfunction("""COMPUTED_VALUE"""),"")</f>
        <v/>
      </c>
      <c r="R1271" s="0" t="str">
        <f aca="false">IFERROR(__xludf.dummyfunction("""COMPUTED_VALUE"""),"")</f>
        <v/>
      </c>
      <c r="T1271" s="6" t="e">
        <f aca="false">SUM(R1271-P1271)</f>
        <v>#VALUE!</v>
      </c>
      <c r="V1271" s="6" t="e">
        <f aca="false">SUM(N1271-T1271)</f>
        <v>#VALUE!</v>
      </c>
      <c r="X1271" s="7"/>
    </row>
    <row r="1272" customFormat="false" ht="13.8" hidden="false" customHeight="false" outlineLevel="0" collapsed="false">
      <c r="B1272" s="0" t="str">
        <f aca="false">IFERROR(__xludf.dummyfunction("""COMPUTED_VALUE"""),"")</f>
        <v/>
      </c>
      <c r="D1272" s="0" t="str">
        <f aca="false">IFERROR(__xludf.dummyfunction("""COMPUTED_VALUE"""),"")</f>
        <v/>
      </c>
      <c r="F1272" s="0" t="str">
        <f aca="false">IFERROR(__xludf.dummyfunction("""COMPUTED_VALUE"""),"")</f>
        <v/>
      </c>
      <c r="H1272" s="0" t="str">
        <f aca="false">IFERROR(__xludf.dummyfunction("""COMPUTED_VALUE"""),"")</f>
        <v/>
      </c>
      <c r="J1272" s="0" t="str">
        <f aca="false">IFERROR(__xludf.dummyfunction("""COMPUTED_VALUE"""),"")</f>
        <v/>
      </c>
      <c r="L1272" s="0" t="str">
        <f aca="false">IFERROR(__xludf.dummyfunction("""COMPUTED_VALUE"""),"")</f>
        <v/>
      </c>
      <c r="N1272" s="6" t="e">
        <f aca="false">SUM(L1272-J1272)</f>
        <v>#VALUE!</v>
      </c>
      <c r="P1272" s="0" t="str">
        <f aca="false">IFERROR(__xludf.dummyfunction("""COMPUTED_VALUE"""),"")</f>
        <v/>
      </c>
      <c r="R1272" s="0" t="str">
        <f aca="false">IFERROR(__xludf.dummyfunction("""COMPUTED_VALUE"""),"")</f>
        <v/>
      </c>
      <c r="T1272" s="6" t="e">
        <f aca="false">SUM(R1272-P1272)</f>
        <v>#VALUE!</v>
      </c>
      <c r="V1272" s="6" t="e">
        <f aca="false">SUM(N1272-T1272)</f>
        <v>#VALUE!</v>
      </c>
      <c r="X1272" s="7"/>
    </row>
    <row r="1273" customFormat="false" ht="13.8" hidden="false" customHeight="false" outlineLevel="0" collapsed="false">
      <c r="B1273" s="0" t="str">
        <f aca="false">IFERROR(__xludf.dummyfunction("""COMPUTED_VALUE"""),"")</f>
        <v/>
      </c>
      <c r="D1273" s="0" t="str">
        <f aca="false">IFERROR(__xludf.dummyfunction("""COMPUTED_VALUE"""),"")</f>
        <v/>
      </c>
      <c r="F1273" s="0" t="str">
        <f aca="false">IFERROR(__xludf.dummyfunction("""COMPUTED_VALUE"""),"")</f>
        <v/>
      </c>
      <c r="H1273" s="0" t="str">
        <f aca="false">IFERROR(__xludf.dummyfunction("""COMPUTED_VALUE"""),"")</f>
        <v/>
      </c>
      <c r="J1273" s="0" t="str">
        <f aca="false">IFERROR(__xludf.dummyfunction("""COMPUTED_VALUE"""),"")</f>
        <v/>
      </c>
      <c r="L1273" s="0" t="str">
        <f aca="false">IFERROR(__xludf.dummyfunction("""COMPUTED_VALUE"""),"")</f>
        <v/>
      </c>
      <c r="N1273" s="6" t="e">
        <f aca="false">SUM(L1273-J1273)</f>
        <v>#VALUE!</v>
      </c>
      <c r="P1273" s="0" t="str">
        <f aca="false">IFERROR(__xludf.dummyfunction("""COMPUTED_VALUE"""),"")</f>
        <v/>
      </c>
      <c r="R1273" s="0" t="str">
        <f aca="false">IFERROR(__xludf.dummyfunction("""COMPUTED_VALUE"""),"")</f>
        <v/>
      </c>
      <c r="T1273" s="6" t="e">
        <f aca="false">SUM(R1273-P1273)</f>
        <v>#VALUE!</v>
      </c>
      <c r="V1273" s="6" t="e">
        <f aca="false">SUM(N1273-T1273)</f>
        <v>#VALUE!</v>
      </c>
      <c r="X1273" s="7"/>
    </row>
    <row r="1274" customFormat="false" ht="13.8" hidden="false" customHeight="false" outlineLevel="0" collapsed="false">
      <c r="B1274" s="0" t="str">
        <f aca="false">IFERROR(__xludf.dummyfunction("""COMPUTED_VALUE"""),"")</f>
        <v/>
      </c>
      <c r="D1274" s="0" t="str">
        <f aca="false">IFERROR(__xludf.dummyfunction("""COMPUTED_VALUE"""),"")</f>
        <v/>
      </c>
      <c r="F1274" s="0" t="str">
        <f aca="false">IFERROR(__xludf.dummyfunction("""COMPUTED_VALUE"""),"")</f>
        <v/>
      </c>
      <c r="H1274" s="0" t="str">
        <f aca="false">IFERROR(__xludf.dummyfunction("""COMPUTED_VALUE"""),"")</f>
        <v/>
      </c>
      <c r="J1274" s="0" t="str">
        <f aca="false">IFERROR(__xludf.dummyfunction("""COMPUTED_VALUE"""),"")</f>
        <v/>
      </c>
      <c r="L1274" s="0" t="str">
        <f aca="false">IFERROR(__xludf.dummyfunction("""COMPUTED_VALUE"""),"")</f>
        <v/>
      </c>
      <c r="N1274" s="6" t="e">
        <f aca="false">SUM(L1274-J1274)</f>
        <v>#VALUE!</v>
      </c>
      <c r="P1274" s="0" t="str">
        <f aca="false">IFERROR(__xludf.dummyfunction("""COMPUTED_VALUE"""),"")</f>
        <v/>
      </c>
      <c r="R1274" s="0" t="str">
        <f aca="false">IFERROR(__xludf.dummyfunction("""COMPUTED_VALUE"""),"")</f>
        <v/>
      </c>
      <c r="T1274" s="6" t="e">
        <f aca="false">SUM(R1274-P1274)</f>
        <v>#VALUE!</v>
      </c>
      <c r="V1274" s="6" t="e">
        <f aca="false">SUM(N1274-T1274)</f>
        <v>#VALUE!</v>
      </c>
      <c r="X1274" s="7"/>
    </row>
    <row r="1275" customFormat="false" ht="13.8" hidden="false" customHeight="false" outlineLevel="0" collapsed="false">
      <c r="B1275" s="0" t="str">
        <f aca="false">IFERROR(__xludf.dummyfunction("""COMPUTED_VALUE"""),"")</f>
        <v/>
      </c>
      <c r="D1275" s="0" t="str">
        <f aca="false">IFERROR(__xludf.dummyfunction("""COMPUTED_VALUE"""),"")</f>
        <v/>
      </c>
      <c r="F1275" s="0" t="str">
        <f aca="false">IFERROR(__xludf.dummyfunction("""COMPUTED_VALUE"""),"")</f>
        <v/>
      </c>
      <c r="H1275" s="0" t="str">
        <f aca="false">IFERROR(__xludf.dummyfunction("""COMPUTED_VALUE"""),"")</f>
        <v/>
      </c>
      <c r="J1275" s="0" t="str">
        <f aca="false">IFERROR(__xludf.dummyfunction("""COMPUTED_VALUE"""),"")</f>
        <v/>
      </c>
      <c r="L1275" s="0" t="str">
        <f aca="false">IFERROR(__xludf.dummyfunction("""COMPUTED_VALUE"""),"")</f>
        <v/>
      </c>
      <c r="N1275" s="6" t="e">
        <f aca="false">SUM(L1275-J1275)</f>
        <v>#VALUE!</v>
      </c>
      <c r="P1275" s="0" t="str">
        <f aca="false">IFERROR(__xludf.dummyfunction("""COMPUTED_VALUE"""),"")</f>
        <v/>
      </c>
      <c r="R1275" s="0" t="str">
        <f aca="false">IFERROR(__xludf.dummyfunction("""COMPUTED_VALUE"""),"")</f>
        <v/>
      </c>
      <c r="T1275" s="6" t="e">
        <f aca="false">SUM(R1275-P1275)</f>
        <v>#VALUE!</v>
      </c>
      <c r="V1275" s="6" t="e">
        <f aca="false">SUM(N1275-T1275)</f>
        <v>#VALUE!</v>
      </c>
      <c r="X1275" s="7"/>
    </row>
    <row r="1276" customFormat="false" ht="13.8" hidden="false" customHeight="false" outlineLevel="0" collapsed="false">
      <c r="B1276" s="0" t="str">
        <f aca="false">IFERROR(__xludf.dummyfunction("""COMPUTED_VALUE"""),"")</f>
        <v/>
      </c>
      <c r="D1276" s="0" t="str">
        <f aca="false">IFERROR(__xludf.dummyfunction("""COMPUTED_VALUE"""),"")</f>
        <v/>
      </c>
      <c r="F1276" s="0" t="str">
        <f aca="false">IFERROR(__xludf.dummyfunction("""COMPUTED_VALUE"""),"")</f>
        <v/>
      </c>
      <c r="H1276" s="0" t="str">
        <f aca="false">IFERROR(__xludf.dummyfunction("""COMPUTED_VALUE"""),"")</f>
        <v/>
      </c>
      <c r="J1276" s="0" t="str">
        <f aca="false">IFERROR(__xludf.dummyfunction("""COMPUTED_VALUE"""),"")</f>
        <v/>
      </c>
      <c r="L1276" s="0" t="str">
        <f aca="false">IFERROR(__xludf.dummyfunction("""COMPUTED_VALUE"""),"")</f>
        <v/>
      </c>
      <c r="N1276" s="6" t="e">
        <f aca="false">SUM(L1276-J1276)</f>
        <v>#VALUE!</v>
      </c>
      <c r="P1276" s="0" t="str">
        <f aca="false">IFERROR(__xludf.dummyfunction("""COMPUTED_VALUE"""),"")</f>
        <v/>
      </c>
      <c r="R1276" s="0" t="str">
        <f aca="false">IFERROR(__xludf.dummyfunction("""COMPUTED_VALUE"""),"")</f>
        <v/>
      </c>
      <c r="T1276" s="6" t="e">
        <f aca="false">SUM(R1276-P1276)</f>
        <v>#VALUE!</v>
      </c>
      <c r="V1276" s="6" t="e">
        <f aca="false">SUM(N1276-T1276)</f>
        <v>#VALUE!</v>
      </c>
      <c r="X1276" s="7"/>
    </row>
    <row r="1277" customFormat="false" ht="13.8" hidden="false" customHeight="false" outlineLevel="0" collapsed="false">
      <c r="B1277" s="0" t="str">
        <f aca="false">IFERROR(__xludf.dummyfunction("""COMPUTED_VALUE"""),"")</f>
        <v/>
      </c>
      <c r="D1277" s="0" t="str">
        <f aca="false">IFERROR(__xludf.dummyfunction("""COMPUTED_VALUE"""),"")</f>
        <v/>
      </c>
      <c r="F1277" s="0" t="str">
        <f aca="false">IFERROR(__xludf.dummyfunction("""COMPUTED_VALUE"""),"")</f>
        <v/>
      </c>
      <c r="H1277" s="0" t="str">
        <f aca="false">IFERROR(__xludf.dummyfunction("""COMPUTED_VALUE"""),"")</f>
        <v/>
      </c>
      <c r="J1277" s="0" t="str">
        <f aca="false">IFERROR(__xludf.dummyfunction("""COMPUTED_VALUE"""),"")</f>
        <v/>
      </c>
      <c r="L1277" s="0" t="str">
        <f aca="false">IFERROR(__xludf.dummyfunction("""COMPUTED_VALUE"""),"")</f>
        <v/>
      </c>
      <c r="N1277" s="6" t="e">
        <f aca="false">SUM(L1277-J1277)</f>
        <v>#VALUE!</v>
      </c>
      <c r="P1277" s="0" t="str">
        <f aca="false">IFERROR(__xludf.dummyfunction("""COMPUTED_VALUE"""),"")</f>
        <v/>
      </c>
      <c r="R1277" s="0" t="str">
        <f aca="false">IFERROR(__xludf.dummyfunction("""COMPUTED_VALUE"""),"")</f>
        <v/>
      </c>
      <c r="T1277" s="6" t="e">
        <f aca="false">SUM(R1277-P1277)</f>
        <v>#VALUE!</v>
      </c>
      <c r="V1277" s="6" t="e">
        <f aca="false">SUM(N1277-T1277)</f>
        <v>#VALUE!</v>
      </c>
      <c r="X1277" s="7"/>
    </row>
    <row r="1278" customFormat="false" ht="13.8" hidden="false" customHeight="false" outlineLevel="0" collapsed="false">
      <c r="B1278" s="0" t="str">
        <f aca="false">IFERROR(__xludf.dummyfunction("""COMPUTED_VALUE"""),"")</f>
        <v/>
      </c>
      <c r="D1278" s="0" t="str">
        <f aca="false">IFERROR(__xludf.dummyfunction("""COMPUTED_VALUE"""),"")</f>
        <v/>
      </c>
      <c r="F1278" s="0" t="str">
        <f aca="false">IFERROR(__xludf.dummyfunction("""COMPUTED_VALUE"""),"")</f>
        <v/>
      </c>
      <c r="H1278" s="0" t="str">
        <f aca="false">IFERROR(__xludf.dummyfunction("""COMPUTED_VALUE"""),"")</f>
        <v/>
      </c>
      <c r="J1278" s="0" t="str">
        <f aca="false">IFERROR(__xludf.dummyfunction("""COMPUTED_VALUE"""),"")</f>
        <v/>
      </c>
      <c r="L1278" s="0" t="str">
        <f aca="false">IFERROR(__xludf.dummyfunction("""COMPUTED_VALUE"""),"")</f>
        <v/>
      </c>
      <c r="N1278" s="6" t="e">
        <f aca="false">SUM(L1278-J1278)</f>
        <v>#VALUE!</v>
      </c>
      <c r="P1278" s="0" t="str">
        <f aca="false">IFERROR(__xludf.dummyfunction("""COMPUTED_VALUE"""),"")</f>
        <v/>
      </c>
      <c r="R1278" s="0" t="str">
        <f aca="false">IFERROR(__xludf.dummyfunction("""COMPUTED_VALUE"""),"")</f>
        <v/>
      </c>
      <c r="T1278" s="6" t="e">
        <f aca="false">SUM(R1278-P1278)</f>
        <v>#VALUE!</v>
      </c>
      <c r="V1278" s="6" t="e">
        <f aca="false">SUM(N1278-T1278)</f>
        <v>#VALUE!</v>
      </c>
      <c r="X1278" s="7"/>
    </row>
    <row r="1279" customFormat="false" ht="13.8" hidden="false" customHeight="false" outlineLevel="0" collapsed="false">
      <c r="B1279" s="0" t="str">
        <f aca="false">IFERROR(__xludf.dummyfunction("""COMPUTED_VALUE"""),"")</f>
        <v/>
      </c>
      <c r="D1279" s="0" t="str">
        <f aca="false">IFERROR(__xludf.dummyfunction("""COMPUTED_VALUE"""),"")</f>
        <v/>
      </c>
      <c r="F1279" s="0" t="str">
        <f aca="false">IFERROR(__xludf.dummyfunction("""COMPUTED_VALUE"""),"")</f>
        <v/>
      </c>
      <c r="H1279" s="0" t="str">
        <f aca="false">IFERROR(__xludf.dummyfunction("""COMPUTED_VALUE"""),"")</f>
        <v/>
      </c>
      <c r="J1279" s="0" t="str">
        <f aca="false">IFERROR(__xludf.dummyfunction("""COMPUTED_VALUE"""),"")</f>
        <v/>
      </c>
      <c r="L1279" s="0" t="str">
        <f aca="false">IFERROR(__xludf.dummyfunction("""COMPUTED_VALUE"""),"")</f>
        <v/>
      </c>
      <c r="N1279" s="6" t="e">
        <f aca="false">SUM(L1279-J1279)</f>
        <v>#VALUE!</v>
      </c>
      <c r="P1279" s="0" t="str">
        <f aca="false">IFERROR(__xludf.dummyfunction("""COMPUTED_VALUE"""),"")</f>
        <v/>
      </c>
      <c r="R1279" s="0" t="str">
        <f aca="false">IFERROR(__xludf.dummyfunction("""COMPUTED_VALUE"""),"")</f>
        <v/>
      </c>
      <c r="T1279" s="6" t="e">
        <f aca="false">SUM(R1279-P1279)</f>
        <v>#VALUE!</v>
      </c>
      <c r="V1279" s="6" t="e">
        <f aca="false">SUM(N1279-T1279)</f>
        <v>#VALUE!</v>
      </c>
      <c r="X1279" s="7"/>
    </row>
    <row r="1280" customFormat="false" ht="13.8" hidden="false" customHeight="false" outlineLevel="0" collapsed="false">
      <c r="B1280" s="0" t="str">
        <f aca="false">IFERROR(__xludf.dummyfunction("""COMPUTED_VALUE"""),"")</f>
        <v/>
      </c>
      <c r="D1280" s="0" t="str">
        <f aca="false">IFERROR(__xludf.dummyfunction("""COMPUTED_VALUE"""),"")</f>
        <v/>
      </c>
      <c r="F1280" s="0" t="str">
        <f aca="false">IFERROR(__xludf.dummyfunction("""COMPUTED_VALUE"""),"")</f>
        <v/>
      </c>
      <c r="H1280" s="0" t="str">
        <f aca="false">IFERROR(__xludf.dummyfunction("""COMPUTED_VALUE"""),"")</f>
        <v/>
      </c>
      <c r="J1280" s="0" t="str">
        <f aca="false">IFERROR(__xludf.dummyfunction("""COMPUTED_VALUE"""),"")</f>
        <v/>
      </c>
      <c r="L1280" s="0" t="str">
        <f aca="false">IFERROR(__xludf.dummyfunction("""COMPUTED_VALUE"""),"")</f>
        <v/>
      </c>
      <c r="N1280" s="6" t="e">
        <f aca="false">SUM(L1280-J1280)</f>
        <v>#VALUE!</v>
      </c>
      <c r="P1280" s="0" t="str">
        <f aca="false">IFERROR(__xludf.dummyfunction("""COMPUTED_VALUE"""),"")</f>
        <v/>
      </c>
      <c r="R1280" s="0" t="str">
        <f aca="false">IFERROR(__xludf.dummyfunction("""COMPUTED_VALUE"""),"")</f>
        <v/>
      </c>
      <c r="T1280" s="6" t="e">
        <f aca="false">SUM(R1280-P1280)</f>
        <v>#VALUE!</v>
      </c>
      <c r="V1280" s="6" t="e">
        <f aca="false">SUM(N1280-T1280)</f>
        <v>#VALUE!</v>
      </c>
      <c r="X1280" s="7"/>
    </row>
    <row r="1281" customFormat="false" ht="13.8" hidden="false" customHeight="false" outlineLevel="0" collapsed="false">
      <c r="B1281" s="0" t="str">
        <f aca="false">IFERROR(__xludf.dummyfunction("""COMPUTED_VALUE"""),"")</f>
        <v/>
      </c>
      <c r="D1281" s="0" t="str">
        <f aca="false">IFERROR(__xludf.dummyfunction("""COMPUTED_VALUE"""),"")</f>
        <v/>
      </c>
      <c r="F1281" s="0" t="str">
        <f aca="false">IFERROR(__xludf.dummyfunction("""COMPUTED_VALUE"""),"")</f>
        <v/>
      </c>
      <c r="H1281" s="0" t="str">
        <f aca="false">IFERROR(__xludf.dummyfunction("""COMPUTED_VALUE"""),"")</f>
        <v/>
      </c>
      <c r="J1281" s="0" t="str">
        <f aca="false">IFERROR(__xludf.dummyfunction("""COMPUTED_VALUE"""),"")</f>
        <v/>
      </c>
      <c r="L1281" s="0" t="str">
        <f aca="false">IFERROR(__xludf.dummyfunction("""COMPUTED_VALUE"""),"")</f>
        <v/>
      </c>
      <c r="N1281" s="6" t="e">
        <f aca="false">SUM(L1281-J1281)</f>
        <v>#VALUE!</v>
      </c>
      <c r="P1281" s="0" t="str">
        <f aca="false">IFERROR(__xludf.dummyfunction("""COMPUTED_VALUE"""),"")</f>
        <v/>
      </c>
      <c r="R1281" s="0" t="str">
        <f aca="false">IFERROR(__xludf.dummyfunction("""COMPUTED_VALUE"""),"")</f>
        <v/>
      </c>
      <c r="T1281" s="6" t="e">
        <f aca="false">SUM(R1281-P1281)</f>
        <v>#VALUE!</v>
      </c>
      <c r="V1281" s="6" t="e">
        <f aca="false">SUM(N1281-T1281)</f>
        <v>#VALUE!</v>
      </c>
      <c r="X1281" s="7"/>
    </row>
    <row r="1282" customFormat="false" ht="13.8" hidden="false" customHeight="false" outlineLevel="0" collapsed="false">
      <c r="B1282" s="0" t="str">
        <f aca="false">IFERROR(__xludf.dummyfunction("""COMPUTED_VALUE"""),"")</f>
        <v/>
      </c>
      <c r="D1282" s="0" t="str">
        <f aca="false">IFERROR(__xludf.dummyfunction("""COMPUTED_VALUE"""),"")</f>
        <v/>
      </c>
      <c r="F1282" s="0" t="str">
        <f aca="false">IFERROR(__xludf.dummyfunction("""COMPUTED_VALUE"""),"")</f>
        <v/>
      </c>
      <c r="H1282" s="0" t="str">
        <f aca="false">IFERROR(__xludf.dummyfunction("""COMPUTED_VALUE"""),"")</f>
        <v/>
      </c>
      <c r="J1282" s="0" t="str">
        <f aca="false">IFERROR(__xludf.dummyfunction("""COMPUTED_VALUE"""),"")</f>
        <v/>
      </c>
      <c r="L1282" s="0" t="str">
        <f aca="false">IFERROR(__xludf.dummyfunction("""COMPUTED_VALUE"""),"")</f>
        <v/>
      </c>
      <c r="N1282" s="6" t="e">
        <f aca="false">SUM(L1282-J1282)</f>
        <v>#VALUE!</v>
      </c>
      <c r="P1282" s="0" t="str">
        <f aca="false">IFERROR(__xludf.dummyfunction("""COMPUTED_VALUE"""),"")</f>
        <v/>
      </c>
      <c r="R1282" s="0" t="str">
        <f aca="false">IFERROR(__xludf.dummyfunction("""COMPUTED_VALUE"""),"")</f>
        <v/>
      </c>
      <c r="T1282" s="6" t="e">
        <f aca="false">SUM(R1282-P1282)</f>
        <v>#VALUE!</v>
      </c>
      <c r="V1282" s="6" t="e">
        <f aca="false">SUM(N1282-T1282)</f>
        <v>#VALUE!</v>
      </c>
      <c r="X1282" s="7"/>
    </row>
    <row r="1283" customFormat="false" ht="13.8" hidden="false" customHeight="false" outlineLevel="0" collapsed="false">
      <c r="B1283" s="0" t="str">
        <f aca="false">IFERROR(__xludf.dummyfunction("""COMPUTED_VALUE"""),"")</f>
        <v/>
      </c>
      <c r="D1283" s="0" t="str">
        <f aca="false">IFERROR(__xludf.dummyfunction("""COMPUTED_VALUE"""),"")</f>
        <v/>
      </c>
      <c r="F1283" s="0" t="str">
        <f aca="false">IFERROR(__xludf.dummyfunction("""COMPUTED_VALUE"""),"")</f>
        <v/>
      </c>
      <c r="H1283" s="0" t="str">
        <f aca="false">IFERROR(__xludf.dummyfunction("""COMPUTED_VALUE"""),"")</f>
        <v/>
      </c>
      <c r="J1283" s="0" t="str">
        <f aca="false">IFERROR(__xludf.dummyfunction("""COMPUTED_VALUE"""),"")</f>
        <v/>
      </c>
      <c r="L1283" s="0" t="str">
        <f aca="false">IFERROR(__xludf.dummyfunction("""COMPUTED_VALUE"""),"")</f>
        <v/>
      </c>
      <c r="N1283" s="6" t="e">
        <f aca="false">SUM(L1283-J1283)</f>
        <v>#VALUE!</v>
      </c>
      <c r="P1283" s="0" t="str">
        <f aca="false">IFERROR(__xludf.dummyfunction("""COMPUTED_VALUE"""),"")</f>
        <v/>
      </c>
      <c r="R1283" s="0" t="str">
        <f aca="false">IFERROR(__xludf.dummyfunction("""COMPUTED_VALUE"""),"")</f>
        <v/>
      </c>
      <c r="T1283" s="6" t="e">
        <f aca="false">SUM(R1283-P1283)</f>
        <v>#VALUE!</v>
      </c>
      <c r="V1283" s="6" t="e">
        <f aca="false">SUM(N1283-T1283)</f>
        <v>#VALUE!</v>
      </c>
      <c r="X1283" s="7"/>
    </row>
    <row r="1284" customFormat="false" ht="13.8" hidden="false" customHeight="false" outlineLevel="0" collapsed="false">
      <c r="B1284" s="0" t="str">
        <f aca="false">IFERROR(__xludf.dummyfunction("""COMPUTED_VALUE"""),"")</f>
        <v/>
      </c>
      <c r="D1284" s="0" t="str">
        <f aca="false">IFERROR(__xludf.dummyfunction("""COMPUTED_VALUE"""),"")</f>
        <v/>
      </c>
      <c r="F1284" s="0" t="str">
        <f aca="false">IFERROR(__xludf.dummyfunction("""COMPUTED_VALUE"""),"")</f>
        <v/>
      </c>
      <c r="H1284" s="0" t="str">
        <f aca="false">IFERROR(__xludf.dummyfunction("""COMPUTED_VALUE"""),"")</f>
        <v/>
      </c>
      <c r="J1284" s="0" t="str">
        <f aca="false">IFERROR(__xludf.dummyfunction("""COMPUTED_VALUE"""),"")</f>
        <v/>
      </c>
      <c r="L1284" s="0" t="str">
        <f aca="false">IFERROR(__xludf.dummyfunction("""COMPUTED_VALUE"""),"")</f>
        <v/>
      </c>
      <c r="N1284" s="6" t="e">
        <f aca="false">SUM(L1284-J1284)</f>
        <v>#VALUE!</v>
      </c>
      <c r="P1284" s="0" t="str">
        <f aca="false">IFERROR(__xludf.dummyfunction("""COMPUTED_VALUE"""),"")</f>
        <v/>
      </c>
      <c r="R1284" s="0" t="str">
        <f aca="false">IFERROR(__xludf.dummyfunction("""COMPUTED_VALUE"""),"")</f>
        <v/>
      </c>
      <c r="T1284" s="6" t="e">
        <f aca="false">SUM(R1284-P1284)</f>
        <v>#VALUE!</v>
      </c>
      <c r="V1284" s="6" t="e">
        <f aca="false">SUM(N1284-T1284)</f>
        <v>#VALUE!</v>
      </c>
      <c r="X1284" s="7"/>
    </row>
    <row r="1285" customFormat="false" ht="13.8" hidden="false" customHeight="false" outlineLevel="0" collapsed="false">
      <c r="B1285" s="0" t="str">
        <f aca="false">IFERROR(__xludf.dummyfunction("""COMPUTED_VALUE"""),"")</f>
        <v/>
      </c>
      <c r="D1285" s="0" t="str">
        <f aca="false">IFERROR(__xludf.dummyfunction("""COMPUTED_VALUE"""),"")</f>
        <v/>
      </c>
      <c r="F1285" s="0" t="str">
        <f aca="false">IFERROR(__xludf.dummyfunction("""COMPUTED_VALUE"""),"")</f>
        <v/>
      </c>
      <c r="H1285" s="0" t="str">
        <f aca="false">IFERROR(__xludf.dummyfunction("""COMPUTED_VALUE"""),"")</f>
        <v/>
      </c>
      <c r="J1285" s="0" t="str">
        <f aca="false">IFERROR(__xludf.dummyfunction("""COMPUTED_VALUE"""),"")</f>
        <v/>
      </c>
      <c r="L1285" s="0" t="str">
        <f aca="false">IFERROR(__xludf.dummyfunction("""COMPUTED_VALUE"""),"")</f>
        <v/>
      </c>
      <c r="N1285" s="6" t="e">
        <f aca="false">SUM(L1285-J1285)</f>
        <v>#VALUE!</v>
      </c>
      <c r="P1285" s="0" t="str">
        <f aca="false">IFERROR(__xludf.dummyfunction("""COMPUTED_VALUE"""),"")</f>
        <v/>
      </c>
      <c r="R1285" s="0" t="str">
        <f aca="false">IFERROR(__xludf.dummyfunction("""COMPUTED_VALUE"""),"")</f>
        <v/>
      </c>
      <c r="T1285" s="6" t="e">
        <f aca="false">SUM(R1285-P1285)</f>
        <v>#VALUE!</v>
      </c>
      <c r="V1285" s="6" t="e">
        <f aca="false">SUM(N1285-T1285)</f>
        <v>#VALUE!</v>
      </c>
      <c r="X1285" s="7"/>
    </row>
    <row r="1286" customFormat="false" ht="13.8" hidden="false" customHeight="false" outlineLevel="0" collapsed="false">
      <c r="B1286" s="0" t="str">
        <f aca="false">IFERROR(__xludf.dummyfunction("""COMPUTED_VALUE"""),"")</f>
        <v/>
      </c>
      <c r="D1286" s="0" t="str">
        <f aca="false">IFERROR(__xludf.dummyfunction("""COMPUTED_VALUE"""),"")</f>
        <v/>
      </c>
      <c r="F1286" s="0" t="str">
        <f aca="false">IFERROR(__xludf.dummyfunction("""COMPUTED_VALUE"""),"")</f>
        <v/>
      </c>
      <c r="H1286" s="0" t="str">
        <f aca="false">IFERROR(__xludf.dummyfunction("""COMPUTED_VALUE"""),"")</f>
        <v/>
      </c>
      <c r="J1286" s="0" t="str">
        <f aca="false">IFERROR(__xludf.dummyfunction("""COMPUTED_VALUE"""),"")</f>
        <v/>
      </c>
      <c r="L1286" s="0" t="str">
        <f aca="false">IFERROR(__xludf.dummyfunction("""COMPUTED_VALUE"""),"")</f>
        <v/>
      </c>
      <c r="N1286" s="6" t="e">
        <f aca="false">SUM(L1286-J1286)</f>
        <v>#VALUE!</v>
      </c>
      <c r="P1286" s="0" t="str">
        <f aca="false">IFERROR(__xludf.dummyfunction("""COMPUTED_VALUE"""),"")</f>
        <v/>
      </c>
      <c r="R1286" s="0" t="str">
        <f aca="false">IFERROR(__xludf.dummyfunction("""COMPUTED_VALUE"""),"")</f>
        <v/>
      </c>
      <c r="T1286" s="6" t="e">
        <f aca="false">SUM(R1286-P1286)</f>
        <v>#VALUE!</v>
      </c>
      <c r="V1286" s="6" t="e">
        <f aca="false">SUM(N1286-T1286)</f>
        <v>#VALUE!</v>
      </c>
      <c r="X1286" s="7"/>
    </row>
    <row r="1287" customFormat="false" ht="13.8" hidden="false" customHeight="false" outlineLevel="0" collapsed="false">
      <c r="B1287" s="0" t="str">
        <f aca="false">IFERROR(__xludf.dummyfunction("""COMPUTED_VALUE"""),"")</f>
        <v/>
      </c>
      <c r="D1287" s="0" t="str">
        <f aca="false">IFERROR(__xludf.dummyfunction("""COMPUTED_VALUE"""),"")</f>
        <v/>
      </c>
      <c r="F1287" s="0" t="str">
        <f aca="false">IFERROR(__xludf.dummyfunction("""COMPUTED_VALUE"""),"")</f>
        <v/>
      </c>
      <c r="H1287" s="0" t="str">
        <f aca="false">IFERROR(__xludf.dummyfunction("""COMPUTED_VALUE"""),"")</f>
        <v/>
      </c>
      <c r="J1287" s="0" t="str">
        <f aca="false">IFERROR(__xludf.dummyfunction("""COMPUTED_VALUE"""),"")</f>
        <v/>
      </c>
      <c r="L1287" s="0" t="str">
        <f aca="false">IFERROR(__xludf.dummyfunction("""COMPUTED_VALUE"""),"")</f>
        <v/>
      </c>
      <c r="N1287" s="6" t="e">
        <f aca="false">SUM(L1287-J1287)</f>
        <v>#VALUE!</v>
      </c>
      <c r="P1287" s="0" t="str">
        <f aca="false">IFERROR(__xludf.dummyfunction("""COMPUTED_VALUE"""),"")</f>
        <v/>
      </c>
      <c r="R1287" s="0" t="str">
        <f aca="false">IFERROR(__xludf.dummyfunction("""COMPUTED_VALUE"""),"")</f>
        <v/>
      </c>
      <c r="T1287" s="6" t="e">
        <f aca="false">SUM(R1287-P1287)</f>
        <v>#VALUE!</v>
      </c>
      <c r="V1287" s="6" t="e">
        <f aca="false">SUM(N1287-T1287)</f>
        <v>#VALUE!</v>
      </c>
      <c r="X1287" s="7"/>
    </row>
    <row r="1288" customFormat="false" ht="13.8" hidden="false" customHeight="false" outlineLevel="0" collapsed="false">
      <c r="B1288" s="0" t="str">
        <f aca="false">IFERROR(__xludf.dummyfunction("""COMPUTED_VALUE"""),"")</f>
        <v/>
      </c>
      <c r="D1288" s="0" t="str">
        <f aca="false">IFERROR(__xludf.dummyfunction("""COMPUTED_VALUE"""),"")</f>
        <v/>
      </c>
      <c r="F1288" s="0" t="str">
        <f aca="false">IFERROR(__xludf.dummyfunction("""COMPUTED_VALUE"""),"")</f>
        <v/>
      </c>
      <c r="H1288" s="0" t="str">
        <f aca="false">IFERROR(__xludf.dummyfunction("""COMPUTED_VALUE"""),"")</f>
        <v/>
      </c>
      <c r="J1288" s="0" t="str">
        <f aca="false">IFERROR(__xludf.dummyfunction("""COMPUTED_VALUE"""),"")</f>
        <v/>
      </c>
      <c r="L1288" s="0" t="str">
        <f aca="false">IFERROR(__xludf.dummyfunction("""COMPUTED_VALUE"""),"")</f>
        <v/>
      </c>
      <c r="N1288" s="6" t="e">
        <f aca="false">SUM(L1288-J1288)</f>
        <v>#VALUE!</v>
      </c>
      <c r="P1288" s="0" t="str">
        <f aca="false">IFERROR(__xludf.dummyfunction("""COMPUTED_VALUE"""),"")</f>
        <v/>
      </c>
      <c r="R1288" s="0" t="str">
        <f aca="false">IFERROR(__xludf.dummyfunction("""COMPUTED_VALUE"""),"")</f>
        <v/>
      </c>
      <c r="T1288" s="6" t="e">
        <f aca="false">SUM(R1288-P1288)</f>
        <v>#VALUE!</v>
      </c>
      <c r="V1288" s="6" t="e">
        <f aca="false">SUM(N1288-T1288)</f>
        <v>#VALUE!</v>
      </c>
      <c r="X1288" s="7"/>
    </row>
    <row r="1289" customFormat="false" ht="13.8" hidden="false" customHeight="false" outlineLevel="0" collapsed="false">
      <c r="B1289" s="0" t="str">
        <f aca="false">IFERROR(__xludf.dummyfunction("""COMPUTED_VALUE"""),"")</f>
        <v/>
      </c>
      <c r="D1289" s="0" t="str">
        <f aca="false">IFERROR(__xludf.dummyfunction("""COMPUTED_VALUE"""),"")</f>
        <v/>
      </c>
      <c r="F1289" s="0" t="str">
        <f aca="false">IFERROR(__xludf.dummyfunction("""COMPUTED_VALUE"""),"")</f>
        <v/>
      </c>
      <c r="H1289" s="0" t="str">
        <f aca="false">IFERROR(__xludf.dummyfunction("""COMPUTED_VALUE"""),"")</f>
        <v/>
      </c>
      <c r="J1289" s="0" t="str">
        <f aca="false">IFERROR(__xludf.dummyfunction("""COMPUTED_VALUE"""),"")</f>
        <v/>
      </c>
      <c r="L1289" s="0" t="str">
        <f aca="false">IFERROR(__xludf.dummyfunction("""COMPUTED_VALUE"""),"")</f>
        <v/>
      </c>
      <c r="N1289" s="6" t="e">
        <f aca="false">SUM(L1289-J1289)</f>
        <v>#VALUE!</v>
      </c>
      <c r="P1289" s="0" t="str">
        <f aca="false">IFERROR(__xludf.dummyfunction("""COMPUTED_VALUE"""),"")</f>
        <v/>
      </c>
      <c r="R1289" s="0" t="str">
        <f aca="false">IFERROR(__xludf.dummyfunction("""COMPUTED_VALUE"""),"")</f>
        <v/>
      </c>
      <c r="T1289" s="6" t="e">
        <f aca="false">SUM(R1289-P1289)</f>
        <v>#VALUE!</v>
      </c>
      <c r="V1289" s="6" t="e">
        <f aca="false">SUM(N1289-T1289)</f>
        <v>#VALUE!</v>
      </c>
      <c r="X1289" s="7"/>
    </row>
    <row r="1290" customFormat="false" ht="13.8" hidden="false" customHeight="false" outlineLevel="0" collapsed="false">
      <c r="B1290" s="0" t="str">
        <f aca="false">IFERROR(__xludf.dummyfunction("""COMPUTED_VALUE"""),"")</f>
        <v/>
      </c>
      <c r="D1290" s="0" t="str">
        <f aca="false">IFERROR(__xludf.dummyfunction("""COMPUTED_VALUE"""),"")</f>
        <v/>
      </c>
      <c r="F1290" s="0" t="str">
        <f aca="false">IFERROR(__xludf.dummyfunction("""COMPUTED_VALUE"""),"")</f>
        <v/>
      </c>
      <c r="H1290" s="0" t="str">
        <f aca="false">IFERROR(__xludf.dummyfunction("""COMPUTED_VALUE"""),"")</f>
        <v/>
      </c>
      <c r="J1290" s="0" t="str">
        <f aca="false">IFERROR(__xludf.dummyfunction("""COMPUTED_VALUE"""),"")</f>
        <v/>
      </c>
      <c r="L1290" s="0" t="str">
        <f aca="false">IFERROR(__xludf.dummyfunction("""COMPUTED_VALUE"""),"")</f>
        <v/>
      </c>
      <c r="N1290" s="6" t="e">
        <f aca="false">SUM(L1290-J1290)</f>
        <v>#VALUE!</v>
      </c>
      <c r="P1290" s="0" t="str">
        <f aca="false">IFERROR(__xludf.dummyfunction("""COMPUTED_VALUE"""),"")</f>
        <v/>
      </c>
      <c r="R1290" s="0" t="str">
        <f aca="false">IFERROR(__xludf.dummyfunction("""COMPUTED_VALUE"""),"")</f>
        <v/>
      </c>
      <c r="T1290" s="6" t="e">
        <f aca="false">SUM(R1290-P1290)</f>
        <v>#VALUE!</v>
      </c>
      <c r="V1290" s="6" t="e">
        <f aca="false">SUM(N1290-T1290)</f>
        <v>#VALUE!</v>
      </c>
      <c r="X1290" s="7"/>
    </row>
    <row r="1291" customFormat="false" ht="13.8" hidden="false" customHeight="false" outlineLevel="0" collapsed="false">
      <c r="B1291" s="0" t="str">
        <f aca="false">IFERROR(__xludf.dummyfunction("""COMPUTED_VALUE"""),"")</f>
        <v/>
      </c>
      <c r="D1291" s="0" t="str">
        <f aca="false">IFERROR(__xludf.dummyfunction("""COMPUTED_VALUE"""),"")</f>
        <v/>
      </c>
      <c r="F1291" s="0" t="str">
        <f aca="false">IFERROR(__xludf.dummyfunction("""COMPUTED_VALUE"""),"")</f>
        <v/>
      </c>
      <c r="H1291" s="0" t="str">
        <f aca="false">IFERROR(__xludf.dummyfunction("""COMPUTED_VALUE"""),"")</f>
        <v/>
      </c>
      <c r="J1291" s="0" t="str">
        <f aca="false">IFERROR(__xludf.dummyfunction("""COMPUTED_VALUE"""),"")</f>
        <v/>
      </c>
      <c r="L1291" s="0" t="str">
        <f aca="false">IFERROR(__xludf.dummyfunction("""COMPUTED_VALUE"""),"")</f>
        <v/>
      </c>
      <c r="N1291" s="6" t="e">
        <f aca="false">SUM(L1291-J1291)</f>
        <v>#VALUE!</v>
      </c>
      <c r="P1291" s="0" t="str">
        <f aca="false">IFERROR(__xludf.dummyfunction("""COMPUTED_VALUE"""),"")</f>
        <v/>
      </c>
      <c r="R1291" s="0" t="str">
        <f aca="false">IFERROR(__xludf.dummyfunction("""COMPUTED_VALUE"""),"")</f>
        <v/>
      </c>
      <c r="T1291" s="6" t="e">
        <f aca="false">SUM(R1291-P1291)</f>
        <v>#VALUE!</v>
      </c>
      <c r="V1291" s="6" t="e">
        <f aca="false">SUM(N1291-T1291)</f>
        <v>#VALUE!</v>
      </c>
      <c r="X1291" s="7"/>
    </row>
    <row r="1292" customFormat="false" ht="13.8" hidden="false" customHeight="false" outlineLevel="0" collapsed="false">
      <c r="B1292" s="0" t="str">
        <f aca="false">IFERROR(__xludf.dummyfunction("""COMPUTED_VALUE"""),"")</f>
        <v/>
      </c>
      <c r="D1292" s="0" t="str">
        <f aca="false">IFERROR(__xludf.dummyfunction("""COMPUTED_VALUE"""),"")</f>
        <v/>
      </c>
      <c r="F1292" s="0" t="str">
        <f aca="false">IFERROR(__xludf.dummyfunction("""COMPUTED_VALUE"""),"")</f>
        <v/>
      </c>
      <c r="H1292" s="0" t="str">
        <f aca="false">IFERROR(__xludf.dummyfunction("""COMPUTED_VALUE"""),"")</f>
        <v/>
      </c>
      <c r="J1292" s="0" t="str">
        <f aca="false">IFERROR(__xludf.dummyfunction("""COMPUTED_VALUE"""),"")</f>
        <v/>
      </c>
      <c r="L1292" s="0" t="str">
        <f aca="false">IFERROR(__xludf.dummyfunction("""COMPUTED_VALUE"""),"")</f>
        <v/>
      </c>
      <c r="N1292" s="6" t="e">
        <f aca="false">SUM(L1292-J1292)</f>
        <v>#VALUE!</v>
      </c>
      <c r="P1292" s="0" t="str">
        <f aca="false">IFERROR(__xludf.dummyfunction("""COMPUTED_VALUE"""),"")</f>
        <v/>
      </c>
      <c r="R1292" s="0" t="str">
        <f aca="false">IFERROR(__xludf.dummyfunction("""COMPUTED_VALUE"""),"")</f>
        <v/>
      </c>
      <c r="T1292" s="6" t="e">
        <f aca="false">SUM(R1292-P1292)</f>
        <v>#VALUE!</v>
      </c>
      <c r="V1292" s="6" t="e">
        <f aca="false">SUM(N1292-T1292)</f>
        <v>#VALUE!</v>
      </c>
      <c r="X1292" s="7"/>
    </row>
    <row r="1293" customFormat="false" ht="13.8" hidden="false" customHeight="false" outlineLevel="0" collapsed="false">
      <c r="B1293" s="0" t="str">
        <f aca="false">IFERROR(__xludf.dummyfunction("""COMPUTED_VALUE"""),"")</f>
        <v/>
      </c>
      <c r="D1293" s="0" t="str">
        <f aca="false">IFERROR(__xludf.dummyfunction("""COMPUTED_VALUE"""),"")</f>
        <v/>
      </c>
      <c r="F1293" s="0" t="str">
        <f aca="false">IFERROR(__xludf.dummyfunction("""COMPUTED_VALUE"""),"")</f>
        <v/>
      </c>
      <c r="H1293" s="0" t="str">
        <f aca="false">IFERROR(__xludf.dummyfunction("""COMPUTED_VALUE"""),"")</f>
        <v/>
      </c>
      <c r="J1293" s="0" t="str">
        <f aca="false">IFERROR(__xludf.dummyfunction("""COMPUTED_VALUE"""),"")</f>
        <v/>
      </c>
      <c r="L1293" s="0" t="str">
        <f aca="false">IFERROR(__xludf.dummyfunction("""COMPUTED_VALUE"""),"")</f>
        <v/>
      </c>
      <c r="N1293" s="6" t="e">
        <f aca="false">SUM(L1293-J1293)</f>
        <v>#VALUE!</v>
      </c>
      <c r="P1293" s="0" t="str">
        <f aca="false">IFERROR(__xludf.dummyfunction("""COMPUTED_VALUE"""),"")</f>
        <v/>
      </c>
      <c r="R1293" s="0" t="str">
        <f aca="false">IFERROR(__xludf.dummyfunction("""COMPUTED_VALUE"""),"")</f>
        <v/>
      </c>
      <c r="T1293" s="6" t="e">
        <f aca="false">SUM(R1293-P1293)</f>
        <v>#VALUE!</v>
      </c>
      <c r="V1293" s="6" t="e">
        <f aca="false">SUM(N1293-T1293)</f>
        <v>#VALUE!</v>
      </c>
      <c r="X1293" s="7"/>
    </row>
    <row r="1294" customFormat="false" ht="13.8" hidden="false" customHeight="false" outlineLevel="0" collapsed="false">
      <c r="B1294" s="0" t="str">
        <f aca="false">IFERROR(__xludf.dummyfunction("""COMPUTED_VALUE"""),"")</f>
        <v/>
      </c>
      <c r="D1294" s="0" t="str">
        <f aca="false">IFERROR(__xludf.dummyfunction("""COMPUTED_VALUE"""),"")</f>
        <v/>
      </c>
      <c r="F1294" s="0" t="str">
        <f aca="false">IFERROR(__xludf.dummyfunction("""COMPUTED_VALUE"""),"")</f>
        <v/>
      </c>
      <c r="H1294" s="0" t="str">
        <f aca="false">IFERROR(__xludf.dummyfunction("""COMPUTED_VALUE"""),"")</f>
        <v/>
      </c>
      <c r="J1294" s="0" t="str">
        <f aca="false">IFERROR(__xludf.dummyfunction("""COMPUTED_VALUE"""),"")</f>
        <v/>
      </c>
      <c r="L1294" s="0" t="str">
        <f aca="false">IFERROR(__xludf.dummyfunction("""COMPUTED_VALUE"""),"")</f>
        <v/>
      </c>
      <c r="N1294" s="6" t="e">
        <f aca="false">SUM(L1294-J1294)</f>
        <v>#VALUE!</v>
      </c>
      <c r="P1294" s="0" t="str">
        <f aca="false">IFERROR(__xludf.dummyfunction("""COMPUTED_VALUE"""),"")</f>
        <v/>
      </c>
      <c r="R1294" s="0" t="str">
        <f aca="false">IFERROR(__xludf.dummyfunction("""COMPUTED_VALUE"""),"")</f>
        <v/>
      </c>
      <c r="T1294" s="6" t="e">
        <f aca="false">SUM(R1294-P1294)</f>
        <v>#VALUE!</v>
      </c>
      <c r="V1294" s="6" t="e">
        <f aca="false">SUM(N1294-T1294)</f>
        <v>#VALUE!</v>
      </c>
      <c r="X1294" s="7"/>
    </row>
    <row r="1295" customFormat="false" ht="13.8" hidden="false" customHeight="false" outlineLevel="0" collapsed="false">
      <c r="B1295" s="0" t="str">
        <f aca="false">IFERROR(__xludf.dummyfunction("""COMPUTED_VALUE"""),"")</f>
        <v/>
      </c>
      <c r="D1295" s="0" t="str">
        <f aca="false">IFERROR(__xludf.dummyfunction("""COMPUTED_VALUE"""),"")</f>
        <v/>
      </c>
      <c r="F1295" s="0" t="str">
        <f aca="false">IFERROR(__xludf.dummyfunction("""COMPUTED_VALUE"""),"")</f>
        <v/>
      </c>
      <c r="H1295" s="0" t="str">
        <f aca="false">IFERROR(__xludf.dummyfunction("""COMPUTED_VALUE"""),"")</f>
        <v/>
      </c>
      <c r="J1295" s="0" t="str">
        <f aca="false">IFERROR(__xludf.dummyfunction("""COMPUTED_VALUE"""),"")</f>
        <v/>
      </c>
      <c r="L1295" s="0" t="str">
        <f aca="false">IFERROR(__xludf.dummyfunction("""COMPUTED_VALUE"""),"")</f>
        <v/>
      </c>
      <c r="N1295" s="6" t="e">
        <f aca="false">SUM(L1295-J1295)</f>
        <v>#VALUE!</v>
      </c>
      <c r="P1295" s="0" t="str">
        <f aca="false">IFERROR(__xludf.dummyfunction("""COMPUTED_VALUE"""),"")</f>
        <v/>
      </c>
      <c r="R1295" s="0" t="str">
        <f aca="false">IFERROR(__xludf.dummyfunction("""COMPUTED_VALUE"""),"")</f>
        <v/>
      </c>
      <c r="T1295" s="6" t="e">
        <f aca="false">SUM(R1295-P1295)</f>
        <v>#VALUE!</v>
      </c>
      <c r="V1295" s="6" t="e">
        <f aca="false">SUM(N1295-T1295)</f>
        <v>#VALUE!</v>
      </c>
      <c r="X1295" s="7"/>
    </row>
    <row r="1296" customFormat="false" ht="13.8" hidden="false" customHeight="false" outlineLevel="0" collapsed="false">
      <c r="B1296" s="0" t="str">
        <f aca="false">IFERROR(__xludf.dummyfunction("""COMPUTED_VALUE"""),"")</f>
        <v/>
      </c>
      <c r="D1296" s="0" t="str">
        <f aca="false">IFERROR(__xludf.dummyfunction("""COMPUTED_VALUE"""),"")</f>
        <v/>
      </c>
      <c r="F1296" s="0" t="str">
        <f aca="false">IFERROR(__xludf.dummyfunction("""COMPUTED_VALUE"""),"")</f>
        <v/>
      </c>
      <c r="H1296" s="0" t="str">
        <f aca="false">IFERROR(__xludf.dummyfunction("""COMPUTED_VALUE"""),"")</f>
        <v/>
      </c>
      <c r="J1296" s="0" t="str">
        <f aca="false">IFERROR(__xludf.dummyfunction("""COMPUTED_VALUE"""),"")</f>
        <v/>
      </c>
      <c r="L1296" s="0" t="str">
        <f aca="false">IFERROR(__xludf.dummyfunction("""COMPUTED_VALUE"""),"")</f>
        <v/>
      </c>
      <c r="N1296" s="6" t="e">
        <f aca="false">SUM(L1296-J1296)</f>
        <v>#VALUE!</v>
      </c>
      <c r="P1296" s="0" t="str">
        <f aca="false">IFERROR(__xludf.dummyfunction("""COMPUTED_VALUE"""),"")</f>
        <v/>
      </c>
      <c r="R1296" s="0" t="str">
        <f aca="false">IFERROR(__xludf.dummyfunction("""COMPUTED_VALUE"""),"")</f>
        <v/>
      </c>
      <c r="T1296" s="6" t="e">
        <f aca="false">SUM(R1296-P1296)</f>
        <v>#VALUE!</v>
      </c>
      <c r="V1296" s="6" t="e">
        <f aca="false">SUM(N1296-T1296)</f>
        <v>#VALUE!</v>
      </c>
      <c r="X1296" s="7"/>
    </row>
    <row r="1297" customFormat="false" ht="13.8" hidden="false" customHeight="false" outlineLevel="0" collapsed="false">
      <c r="B1297" s="0" t="str">
        <f aca="false">IFERROR(__xludf.dummyfunction("""COMPUTED_VALUE"""),"")</f>
        <v/>
      </c>
      <c r="D1297" s="0" t="str">
        <f aca="false">IFERROR(__xludf.dummyfunction("""COMPUTED_VALUE"""),"")</f>
        <v/>
      </c>
      <c r="F1297" s="0" t="str">
        <f aca="false">IFERROR(__xludf.dummyfunction("""COMPUTED_VALUE"""),"")</f>
        <v/>
      </c>
      <c r="H1297" s="0" t="str">
        <f aca="false">IFERROR(__xludf.dummyfunction("""COMPUTED_VALUE"""),"")</f>
        <v/>
      </c>
      <c r="J1297" s="0" t="str">
        <f aca="false">IFERROR(__xludf.dummyfunction("""COMPUTED_VALUE"""),"")</f>
        <v/>
      </c>
      <c r="L1297" s="0" t="str">
        <f aca="false">IFERROR(__xludf.dummyfunction("""COMPUTED_VALUE"""),"")</f>
        <v/>
      </c>
      <c r="N1297" s="6" t="e">
        <f aca="false">SUM(L1297-J1297)</f>
        <v>#VALUE!</v>
      </c>
      <c r="P1297" s="0" t="str">
        <f aca="false">IFERROR(__xludf.dummyfunction("""COMPUTED_VALUE"""),"")</f>
        <v/>
      </c>
      <c r="R1297" s="0" t="str">
        <f aca="false">IFERROR(__xludf.dummyfunction("""COMPUTED_VALUE"""),"")</f>
        <v/>
      </c>
      <c r="T1297" s="6" t="e">
        <f aca="false">SUM(R1297-P1297)</f>
        <v>#VALUE!</v>
      </c>
      <c r="V1297" s="6" t="e">
        <f aca="false">SUM(N1297-T1297)</f>
        <v>#VALUE!</v>
      </c>
      <c r="X1297" s="7"/>
    </row>
    <row r="1298" customFormat="false" ht="13.8" hidden="false" customHeight="false" outlineLevel="0" collapsed="false">
      <c r="B1298" s="0" t="str">
        <f aca="false">IFERROR(__xludf.dummyfunction("""COMPUTED_VALUE"""),"")</f>
        <v/>
      </c>
      <c r="D1298" s="0" t="str">
        <f aca="false">IFERROR(__xludf.dummyfunction("""COMPUTED_VALUE"""),"")</f>
        <v/>
      </c>
      <c r="F1298" s="0" t="str">
        <f aca="false">IFERROR(__xludf.dummyfunction("""COMPUTED_VALUE"""),"")</f>
        <v/>
      </c>
      <c r="H1298" s="0" t="str">
        <f aca="false">IFERROR(__xludf.dummyfunction("""COMPUTED_VALUE"""),"")</f>
        <v/>
      </c>
      <c r="J1298" s="0" t="str">
        <f aca="false">IFERROR(__xludf.dummyfunction("""COMPUTED_VALUE"""),"")</f>
        <v/>
      </c>
      <c r="L1298" s="0" t="str">
        <f aca="false">IFERROR(__xludf.dummyfunction("""COMPUTED_VALUE"""),"")</f>
        <v/>
      </c>
      <c r="N1298" s="6" t="e">
        <f aca="false">SUM(L1298-J1298)</f>
        <v>#VALUE!</v>
      </c>
      <c r="P1298" s="0" t="str">
        <f aca="false">IFERROR(__xludf.dummyfunction("""COMPUTED_VALUE"""),"")</f>
        <v/>
      </c>
      <c r="R1298" s="0" t="str">
        <f aca="false">IFERROR(__xludf.dummyfunction("""COMPUTED_VALUE"""),"")</f>
        <v/>
      </c>
      <c r="T1298" s="6" t="e">
        <f aca="false">SUM(R1298-P1298)</f>
        <v>#VALUE!</v>
      </c>
      <c r="V1298" s="6" t="e">
        <f aca="false">SUM(N1298-T1298)</f>
        <v>#VALUE!</v>
      </c>
      <c r="X1298" s="7"/>
    </row>
    <row r="1299" customFormat="false" ht="13.8" hidden="false" customHeight="false" outlineLevel="0" collapsed="false">
      <c r="B1299" s="0" t="str">
        <f aca="false">IFERROR(__xludf.dummyfunction("""COMPUTED_VALUE"""),"")</f>
        <v/>
      </c>
      <c r="D1299" s="0" t="str">
        <f aca="false">IFERROR(__xludf.dummyfunction("""COMPUTED_VALUE"""),"")</f>
        <v/>
      </c>
      <c r="F1299" s="0" t="str">
        <f aca="false">IFERROR(__xludf.dummyfunction("""COMPUTED_VALUE"""),"")</f>
        <v/>
      </c>
      <c r="H1299" s="0" t="str">
        <f aca="false">IFERROR(__xludf.dummyfunction("""COMPUTED_VALUE"""),"")</f>
        <v/>
      </c>
      <c r="J1299" s="0" t="str">
        <f aca="false">IFERROR(__xludf.dummyfunction("""COMPUTED_VALUE"""),"")</f>
        <v/>
      </c>
      <c r="L1299" s="0" t="str">
        <f aca="false">IFERROR(__xludf.dummyfunction("""COMPUTED_VALUE"""),"")</f>
        <v/>
      </c>
      <c r="N1299" s="6" t="e">
        <f aca="false">SUM(L1299-J1299)</f>
        <v>#VALUE!</v>
      </c>
      <c r="P1299" s="0" t="str">
        <f aca="false">IFERROR(__xludf.dummyfunction("""COMPUTED_VALUE"""),"")</f>
        <v/>
      </c>
      <c r="R1299" s="0" t="str">
        <f aca="false">IFERROR(__xludf.dummyfunction("""COMPUTED_VALUE"""),"")</f>
        <v/>
      </c>
      <c r="T1299" s="6" t="e">
        <f aca="false">SUM(R1299-P1299)</f>
        <v>#VALUE!</v>
      </c>
      <c r="V1299" s="6" t="e">
        <f aca="false">SUM(N1299-T1299)</f>
        <v>#VALUE!</v>
      </c>
      <c r="X1299" s="7"/>
    </row>
    <row r="1300" customFormat="false" ht="13.8" hidden="false" customHeight="false" outlineLevel="0" collapsed="false">
      <c r="B1300" s="0" t="str">
        <f aca="false">IFERROR(__xludf.dummyfunction("""COMPUTED_VALUE"""),"")</f>
        <v/>
      </c>
      <c r="D1300" s="0" t="str">
        <f aca="false">IFERROR(__xludf.dummyfunction("""COMPUTED_VALUE"""),"")</f>
        <v/>
      </c>
      <c r="F1300" s="0" t="str">
        <f aca="false">IFERROR(__xludf.dummyfunction("""COMPUTED_VALUE"""),"")</f>
        <v/>
      </c>
      <c r="H1300" s="0" t="str">
        <f aca="false">IFERROR(__xludf.dummyfunction("""COMPUTED_VALUE"""),"")</f>
        <v/>
      </c>
      <c r="J1300" s="0" t="str">
        <f aca="false">IFERROR(__xludf.dummyfunction("""COMPUTED_VALUE"""),"")</f>
        <v/>
      </c>
      <c r="L1300" s="0" t="str">
        <f aca="false">IFERROR(__xludf.dummyfunction("""COMPUTED_VALUE"""),"")</f>
        <v/>
      </c>
      <c r="N1300" s="6" t="e">
        <f aca="false">SUM(L1300-J1300)</f>
        <v>#VALUE!</v>
      </c>
      <c r="P1300" s="0" t="str">
        <f aca="false">IFERROR(__xludf.dummyfunction("""COMPUTED_VALUE"""),"")</f>
        <v/>
      </c>
      <c r="R1300" s="0" t="str">
        <f aca="false">IFERROR(__xludf.dummyfunction("""COMPUTED_VALUE"""),"")</f>
        <v/>
      </c>
      <c r="T1300" s="6" t="e">
        <f aca="false">SUM(R1300-P1300)</f>
        <v>#VALUE!</v>
      </c>
      <c r="V1300" s="6" t="e">
        <f aca="false">SUM(N1300-T1300)</f>
        <v>#VALUE!</v>
      </c>
      <c r="X1300" s="7"/>
    </row>
    <row r="1301" customFormat="false" ht="13.8" hidden="false" customHeight="false" outlineLevel="0" collapsed="false">
      <c r="B1301" s="0" t="str">
        <f aca="false">IFERROR(__xludf.dummyfunction("""COMPUTED_VALUE"""),"")</f>
        <v/>
      </c>
      <c r="D1301" s="0" t="str">
        <f aca="false">IFERROR(__xludf.dummyfunction("""COMPUTED_VALUE"""),"")</f>
        <v/>
      </c>
      <c r="F1301" s="0" t="str">
        <f aca="false">IFERROR(__xludf.dummyfunction("""COMPUTED_VALUE"""),"")</f>
        <v/>
      </c>
      <c r="H1301" s="0" t="str">
        <f aca="false">IFERROR(__xludf.dummyfunction("""COMPUTED_VALUE"""),"")</f>
        <v/>
      </c>
      <c r="J1301" s="0" t="str">
        <f aca="false">IFERROR(__xludf.dummyfunction("""COMPUTED_VALUE"""),"")</f>
        <v/>
      </c>
      <c r="L1301" s="0" t="str">
        <f aca="false">IFERROR(__xludf.dummyfunction("""COMPUTED_VALUE"""),"")</f>
        <v/>
      </c>
      <c r="N1301" s="6" t="e">
        <f aca="false">SUM(L1301-J1301)</f>
        <v>#VALUE!</v>
      </c>
      <c r="P1301" s="0" t="str">
        <f aca="false">IFERROR(__xludf.dummyfunction("""COMPUTED_VALUE"""),"")</f>
        <v/>
      </c>
      <c r="R1301" s="0" t="str">
        <f aca="false">IFERROR(__xludf.dummyfunction("""COMPUTED_VALUE"""),"")</f>
        <v/>
      </c>
      <c r="T1301" s="6" t="e">
        <f aca="false">SUM(R1301-P1301)</f>
        <v>#VALUE!</v>
      </c>
      <c r="V1301" s="6" t="e">
        <f aca="false">SUM(N1301-T1301)</f>
        <v>#VALUE!</v>
      </c>
      <c r="X1301" s="7"/>
    </row>
    <row r="1302" customFormat="false" ht="13.8" hidden="false" customHeight="false" outlineLevel="0" collapsed="false">
      <c r="B1302" s="0" t="str">
        <f aca="false">IFERROR(__xludf.dummyfunction("""COMPUTED_VALUE"""),"")</f>
        <v/>
      </c>
      <c r="D1302" s="0" t="str">
        <f aca="false">IFERROR(__xludf.dummyfunction("""COMPUTED_VALUE"""),"")</f>
        <v/>
      </c>
      <c r="F1302" s="0" t="str">
        <f aca="false">IFERROR(__xludf.dummyfunction("""COMPUTED_VALUE"""),"")</f>
        <v/>
      </c>
      <c r="H1302" s="0" t="str">
        <f aca="false">IFERROR(__xludf.dummyfunction("""COMPUTED_VALUE"""),"")</f>
        <v/>
      </c>
      <c r="J1302" s="0" t="str">
        <f aca="false">IFERROR(__xludf.dummyfunction("""COMPUTED_VALUE"""),"")</f>
        <v/>
      </c>
      <c r="L1302" s="0" t="str">
        <f aca="false">IFERROR(__xludf.dummyfunction("""COMPUTED_VALUE"""),"")</f>
        <v/>
      </c>
      <c r="N1302" s="6" t="e">
        <f aca="false">SUM(L1302-J1302)</f>
        <v>#VALUE!</v>
      </c>
      <c r="P1302" s="0" t="str">
        <f aca="false">IFERROR(__xludf.dummyfunction("""COMPUTED_VALUE"""),"")</f>
        <v/>
      </c>
      <c r="R1302" s="0" t="str">
        <f aca="false">IFERROR(__xludf.dummyfunction("""COMPUTED_VALUE"""),"")</f>
        <v/>
      </c>
      <c r="T1302" s="6" t="e">
        <f aca="false">SUM(R1302-P1302)</f>
        <v>#VALUE!</v>
      </c>
      <c r="V1302" s="6" t="e">
        <f aca="false">SUM(N1302-T1302)</f>
        <v>#VALUE!</v>
      </c>
      <c r="X1302" s="7"/>
    </row>
    <row r="1303" customFormat="false" ht="13.8" hidden="false" customHeight="false" outlineLevel="0" collapsed="false">
      <c r="B1303" s="0" t="str">
        <f aca="false">IFERROR(__xludf.dummyfunction("""COMPUTED_VALUE"""),"")</f>
        <v/>
      </c>
      <c r="D1303" s="0" t="str">
        <f aca="false">IFERROR(__xludf.dummyfunction("""COMPUTED_VALUE"""),"")</f>
        <v/>
      </c>
      <c r="F1303" s="0" t="str">
        <f aca="false">IFERROR(__xludf.dummyfunction("""COMPUTED_VALUE"""),"")</f>
        <v/>
      </c>
      <c r="H1303" s="0" t="str">
        <f aca="false">IFERROR(__xludf.dummyfunction("""COMPUTED_VALUE"""),"")</f>
        <v/>
      </c>
      <c r="J1303" s="0" t="str">
        <f aca="false">IFERROR(__xludf.dummyfunction("""COMPUTED_VALUE"""),"")</f>
        <v/>
      </c>
      <c r="L1303" s="0" t="str">
        <f aca="false">IFERROR(__xludf.dummyfunction("""COMPUTED_VALUE"""),"")</f>
        <v/>
      </c>
      <c r="N1303" s="6" t="e">
        <f aca="false">SUM(L1303-J1303)</f>
        <v>#VALUE!</v>
      </c>
      <c r="P1303" s="0" t="str">
        <f aca="false">IFERROR(__xludf.dummyfunction("""COMPUTED_VALUE"""),"")</f>
        <v/>
      </c>
      <c r="R1303" s="0" t="str">
        <f aca="false">IFERROR(__xludf.dummyfunction("""COMPUTED_VALUE"""),"")</f>
        <v/>
      </c>
      <c r="T1303" s="6" t="e">
        <f aca="false">SUM(R1303-P1303)</f>
        <v>#VALUE!</v>
      </c>
      <c r="V1303" s="6" t="e">
        <f aca="false">SUM(N1303-T1303)</f>
        <v>#VALUE!</v>
      </c>
      <c r="X1303" s="7"/>
    </row>
    <row r="1304" customFormat="false" ht="13.8" hidden="false" customHeight="false" outlineLevel="0" collapsed="false">
      <c r="B1304" s="0" t="str">
        <f aca="false">IFERROR(__xludf.dummyfunction("""COMPUTED_VALUE"""),"")</f>
        <v/>
      </c>
      <c r="D1304" s="0" t="str">
        <f aca="false">IFERROR(__xludf.dummyfunction("""COMPUTED_VALUE"""),"")</f>
        <v/>
      </c>
      <c r="F1304" s="0" t="str">
        <f aca="false">IFERROR(__xludf.dummyfunction("""COMPUTED_VALUE"""),"")</f>
        <v/>
      </c>
      <c r="H1304" s="0" t="str">
        <f aca="false">IFERROR(__xludf.dummyfunction("""COMPUTED_VALUE"""),"")</f>
        <v/>
      </c>
      <c r="J1304" s="0" t="str">
        <f aca="false">IFERROR(__xludf.dummyfunction("""COMPUTED_VALUE"""),"")</f>
        <v/>
      </c>
      <c r="L1304" s="0" t="str">
        <f aca="false">IFERROR(__xludf.dummyfunction("""COMPUTED_VALUE"""),"")</f>
        <v/>
      </c>
      <c r="N1304" s="6" t="e">
        <f aca="false">SUM(L1304-J1304)</f>
        <v>#VALUE!</v>
      </c>
      <c r="P1304" s="0" t="str">
        <f aca="false">IFERROR(__xludf.dummyfunction("""COMPUTED_VALUE"""),"")</f>
        <v/>
      </c>
      <c r="R1304" s="0" t="str">
        <f aca="false">IFERROR(__xludf.dummyfunction("""COMPUTED_VALUE"""),"")</f>
        <v/>
      </c>
      <c r="T1304" s="6" t="e">
        <f aca="false">SUM(R1304-P1304)</f>
        <v>#VALUE!</v>
      </c>
      <c r="V1304" s="6" t="e">
        <f aca="false">SUM(N1304-T1304)</f>
        <v>#VALUE!</v>
      </c>
      <c r="X1304" s="7"/>
    </row>
    <row r="1305" customFormat="false" ht="13.8" hidden="false" customHeight="false" outlineLevel="0" collapsed="false">
      <c r="B1305" s="0" t="str">
        <f aca="false">IFERROR(__xludf.dummyfunction("""COMPUTED_VALUE"""),"")</f>
        <v/>
      </c>
      <c r="D1305" s="0" t="str">
        <f aca="false">IFERROR(__xludf.dummyfunction("""COMPUTED_VALUE"""),"")</f>
        <v/>
      </c>
      <c r="F1305" s="0" t="str">
        <f aca="false">IFERROR(__xludf.dummyfunction("""COMPUTED_VALUE"""),"")</f>
        <v/>
      </c>
      <c r="H1305" s="0" t="str">
        <f aca="false">IFERROR(__xludf.dummyfunction("""COMPUTED_VALUE"""),"")</f>
        <v/>
      </c>
      <c r="J1305" s="0" t="str">
        <f aca="false">IFERROR(__xludf.dummyfunction("""COMPUTED_VALUE"""),"")</f>
        <v/>
      </c>
      <c r="L1305" s="0" t="str">
        <f aca="false">IFERROR(__xludf.dummyfunction("""COMPUTED_VALUE"""),"")</f>
        <v/>
      </c>
      <c r="N1305" s="6" t="e">
        <f aca="false">SUM(L1305-J1305)</f>
        <v>#VALUE!</v>
      </c>
      <c r="P1305" s="0" t="str">
        <f aca="false">IFERROR(__xludf.dummyfunction("""COMPUTED_VALUE"""),"")</f>
        <v/>
      </c>
      <c r="R1305" s="0" t="str">
        <f aca="false">IFERROR(__xludf.dummyfunction("""COMPUTED_VALUE"""),"")</f>
        <v/>
      </c>
      <c r="T1305" s="6" t="e">
        <f aca="false">SUM(R1305-P1305)</f>
        <v>#VALUE!</v>
      </c>
      <c r="V1305" s="6" t="e">
        <f aca="false">SUM(N1305-T1305)</f>
        <v>#VALUE!</v>
      </c>
      <c r="X1305" s="7"/>
    </row>
    <row r="1306" customFormat="false" ht="13.8" hidden="false" customHeight="false" outlineLevel="0" collapsed="false">
      <c r="B1306" s="0" t="str">
        <f aca="false">IFERROR(__xludf.dummyfunction("""COMPUTED_VALUE"""),"")</f>
        <v/>
      </c>
      <c r="D1306" s="0" t="str">
        <f aca="false">IFERROR(__xludf.dummyfunction("""COMPUTED_VALUE"""),"")</f>
        <v/>
      </c>
      <c r="F1306" s="0" t="str">
        <f aca="false">IFERROR(__xludf.dummyfunction("""COMPUTED_VALUE"""),"")</f>
        <v/>
      </c>
      <c r="H1306" s="0" t="str">
        <f aca="false">IFERROR(__xludf.dummyfunction("""COMPUTED_VALUE"""),"")</f>
        <v/>
      </c>
      <c r="J1306" s="0" t="str">
        <f aca="false">IFERROR(__xludf.dummyfunction("""COMPUTED_VALUE"""),"")</f>
        <v/>
      </c>
      <c r="L1306" s="0" t="str">
        <f aca="false">IFERROR(__xludf.dummyfunction("""COMPUTED_VALUE"""),"")</f>
        <v/>
      </c>
      <c r="N1306" s="6" t="e">
        <f aca="false">SUM(L1306-J1306)</f>
        <v>#VALUE!</v>
      </c>
      <c r="P1306" s="0" t="str">
        <f aca="false">IFERROR(__xludf.dummyfunction("""COMPUTED_VALUE"""),"")</f>
        <v/>
      </c>
      <c r="R1306" s="0" t="str">
        <f aca="false">IFERROR(__xludf.dummyfunction("""COMPUTED_VALUE"""),"")</f>
        <v/>
      </c>
      <c r="T1306" s="6" t="e">
        <f aca="false">SUM(R1306-P1306)</f>
        <v>#VALUE!</v>
      </c>
      <c r="V1306" s="6" t="e">
        <f aca="false">SUM(N1306-T1306)</f>
        <v>#VALUE!</v>
      </c>
      <c r="X1306" s="7"/>
    </row>
    <row r="1307" customFormat="false" ht="13.8" hidden="false" customHeight="false" outlineLevel="0" collapsed="false">
      <c r="B1307" s="0" t="str">
        <f aca="false">IFERROR(__xludf.dummyfunction("""COMPUTED_VALUE"""),"")</f>
        <v/>
      </c>
      <c r="D1307" s="0" t="str">
        <f aca="false">IFERROR(__xludf.dummyfunction("""COMPUTED_VALUE"""),"")</f>
        <v/>
      </c>
      <c r="F1307" s="0" t="str">
        <f aca="false">IFERROR(__xludf.dummyfunction("""COMPUTED_VALUE"""),"")</f>
        <v/>
      </c>
      <c r="H1307" s="0" t="str">
        <f aca="false">IFERROR(__xludf.dummyfunction("""COMPUTED_VALUE"""),"")</f>
        <v/>
      </c>
      <c r="J1307" s="0" t="str">
        <f aca="false">IFERROR(__xludf.dummyfunction("""COMPUTED_VALUE"""),"")</f>
        <v/>
      </c>
      <c r="L1307" s="0" t="str">
        <f aca="false">IFERROR(__xludf.dummyfunction("""COMPUTED_VALUE"""),"")</f>
        <v/>
      </c>
      <c r="N1307" s="6" t="e">
        <f aca="false">SUM(L1307-J1307)</f>
        <v>#VALUE!</v>
      </c>
      <c r="P1307" s="0" t="str">
        <f aca="false">IFERROR(__xludf.dummyfunction("""COMPUTED_VALUE"""),"")</f>
        <v/>
      </c>
      <c r="R1307" s="0" t="str">
        <f aca="false">IFERROR(__xludf.dummyfunction("""COMPUTED_VALUE"""),"")</f>
        <v/>
      </c>
      <c r="T1307" s="6" t="e">
        <f aca="false">SUM(R1307-P1307)</f>
        <v>#VALUE!</v>
      </c>
      <c r="V1307" s="6" t="e">
        <f aca="false">SUM(N1307-T1307)</f>
        <v>#VALUE!</v>
      </c>
      <c r="X1307" s="7"/>
    </row>
    <row r="1308" customFormat="false" ht="13.8" hidden="false" customHeight="false" outlineLevel="0" collapsed="false">
      <c r="B1308" s="0" t="str">
        <f aca="false">IFERROR(__xludf.dummyfunction("""COMPUTED_VALUE"""),"")</f>
        <v/>
      </c>
      <c r="D1308" s="0" t="str">
        <f aca="false">IFERROR(__xludf.dummyfunction("""COMPUTED_VALUE"""),"")</f>
        <v/>
      </c>
      <c r="F1308" s="0" t="str">
        <f aca="false">IFERROR(__xludf.dummyfunction("""COMPUTED_VALUE"""),"")</f>
        <v/>
      </c>
      <c r="H1308" s="0" t="str">
        <f aca="false">IFERROR(__xludf.dummyfunction("""COMPUTED_VALUE"""),"")</f>
        <v/>
      </c>
      <c r="J1308" s="0" t="str">
        <f aca="false">IFERROR(__xludf.dummyfunction("""COMPUTED_VALUE"""),"")</f>
        <v/>
      </c>
      <c r="L1308" s="0" t="str">
        <f aca="false">IFERROR(__xludf.dummyfunction("""COMPUTED_VALUE"""),"")</f>
        <v/>
      </c>
      <c r="N1308" s="6" t="e">
        <f aca="false">SUM(L1308-J1308)</f>
        <v>#VALUE!</v>
      </c>
      <c r="P1308" s="0" t="str">
        <f aca="false">IFERROR(__xludf.dummyfunction("""COMPUTED_VALUE"""),"")</f>
        <v/>
      </c>
      <c r="R1308" s="0" t="str">
        <f aca="false">IFERROR(__xludf.dummyfunction("""COMPUTED_VALUE"""),"")</f>
        <v/>
      </c>
      <c r="T1308" s="6" t="e">
        <f aca="false">SUM(R1308-P1308)</f>
        <v>#VALUE!</v>
      </c>
      <c r="V1308" s="6" t="e">
        <f aca="false">SUM(N1308-T1308)</f>
        <v>#VALUE!</v>
      </c>
      <c r="X1308" s="7"/>
    </row>
    <row r="1309" customFormat="false" ht="13.8" hidden="false" customHeight="false" outlineLevel="0" collapsed="false">
      <c r="B1309" s="0" t="str">
        <f aca="false">IFERROR(__xludf.dummyfunction("""COMPUTED_VALUE"""),"")</f>
        <v/>
      </c>
      <c r="D1309" s="0" t="str">
        <f aca="false">IFERROR(__xludf.dummyfunction("""COMPUTED_VALUE"""),"")</f>
        <v/>
      </c>
      <c r="F1309" s="0" t="str">
        <f aca="false">IFERROR(__xludf.dummyfunction("""COMPUTED_VALUE"""),"")</f>
        <v/>
      </c>
      <c r="H1309" s="0" t="str">
        <f aca="false">IFERROR(__xludf.dummyfunction("""COMPUTED_VALUE"""),"")</f>
        <v/>
      </c>
      <c r="J1309" s="0" t="str">
        <f aca="false">IFERROR(__xludf.dummyfunction("""COMPUTED_VALUE"""),"")</f>
        <v/>
      </c>
      <c r="L1309" s="0" t="str">
        <f aca="false">IFERROR(__xludf.dummyfunction("""COMPUTED_VALUE"""),"")</f>
        <v/>
      </c>
      <c r="N1309" s="6" t="e">
        <f aca="false">SUM(L1309-J1309)</f>
        <v>#VALUE!</v>
      </c>
      <c r="P1309" s="0" t="str">
        <f aca="false">IFERROR(__xludf.dummyfunction("""COMPUTED_VALUE"""),"")</f>
        <v/>
      </c>
      <c r="R1309" s="0" t="str">
        <f aca="false">IFERROR(__xludf.dummyfunction("""COMPUTED_VALUE"""),"")</f>
        <v/>
      </c>
      <c r="T1309" s="6" t="e">
        <f aca="false">SUM(R1309-P1309)</f>
        <v>#VALUE!</v>
      </c>
      <c r="V1309" s="6" t="e">
        <f aca="false">SUM(N1309-T1309)</f>
        <v>#VALUE!</v>
      </c>
      <c r="X1309" s="7"/>
    </row>
    <row r="1310" customFormat="false" ht="13.8" hidden="false" customHeight="false" outlineLevel="0" collapsed="false">
      <c r="B1310" s="0" t="str">
        <f aca="false">IFERROR(__xludf.dummyfunction("""COMPUTED_VALUE"""),"")</f>
        <v/>
      </c>
      <c r="D1310" s="0" t="str">
        <f aca="false">IFERROR(__xludf.dummyfunction("""COMPUTED_VALUE"""),"")</f>
        <v/>
      </c>
      <c r="F1310" s="0" t="str">
        <f aca="false">IFERROR(__xludf.dummyfunction("""COMPUTED_VALUE"""),"")</f>
        <v/>
      </c>
      <c r="H1310" s="0" t="str">
        <f aca="false">IFERROR(__xludf.dummyfunction("""COMPUTED_VALUE"""),"")</f>
        <v/>
      </c>
      <c r="J1310" s="0" t="str">
        <f aca="false">IFERROR(__xludf.dummyfunction("""COMPUTED_VALUE"""),"")</f>
        <v/>
      </c>
      <c r="L1310" s="0" t="str">
        <f aca="false">IFERROR(__xludf.dummyfunction("""COMPUTED_VALUE"""),"")</f>
        <v/>
      </c>
      <c r="N1310" s="6" t="e">
        <f aca="false">SUM(L1310-J1310)</f>
        <v>#VALUE!</v>
      </c>
      <c r="P1310" s="0" t="str">
        <f aca="false">IFERROR(__xludf.dummyfunction("""COMPUTED_VALUE"""),"")</f>
        <v/>
      </c>
      <c r="R1310" s="0" t="str">
        <f aca="false">IFERROR(__xludf.dummyfunction("""COMPUTED_VALUE"""),"")</f>
        <v/>
      </c>
      <c r="T1310" s="6" t="e">
        <f aca="false">SUM(R1310-P1310)</f>
        <v>#VALUE!</v>
      </c>
      <c r="V1310" s="6" t="e">
        <f aca="false">SUM(N1310-T1310)</f>
        <v>#VALUE!</v>
      </c>
      <c r="X1310" s="7"/>
    </row>
    <row r="1311" customFormat="false" ht="13.8" hidden="false" customHeight="false" outlineLevel="0" collapsed="false">
      <c r="B1311" s="0" t="str">
        <f aca="false">IFERROR(__xludf.dummyfunction("""COMPUTED_VALUE"""),"")</f>
        <v/>
      </c>
      <c r="D1311" s="0" t="str">
        <f aca="false">IFERROR(__xludf.dummyfunction("""COMPUTED_VALUE"""),"")</f>
        <v/>
      </c>
      <c r="F1311" s="0" t="str">
        <f aca="false">IFERROR(__xludf.dummyfunction("""COMPUTED_VALUE"""),"")</f>
        <v/>
      </c>
      <c r="H1311" s="0" t="str">
        <f aca="false">IFERROR(__xludf.dummyfunction("""COMPUTED_VALUE"""),"")</f>
        <v/>
      </c>
      <c r="J1311" s="0" t="str">
        <f aca="false">IFERROR(__xludf.dummyfunction("""COMPUTED_VALUE"""),"")</f>
        <v/>
      </c>
      <c r="L1311" s="0" t="str">
        <f aca="false">IFERROR(__xludf.dummyfunction("""COMPUTED_VALUE"""),"")</f>
        <v/>
      </c>
      <c r="N1311" s="6" t="e">
        <f aca="false">SUM(L1311-J1311)</f>
        <v>#VALUE!</v>
      </c>
      <c r="P1311" s="0" t="str">
        <f aca="false">IFERROR(__xludf.dummyfunction("""COMPUTED_VALUE"""),"")</f>
        <v/>
      </c>
      <c r="R1311" s="0" t="str">
        <f aca="false">IFERROR(__xludf.dummyfunction("""COMPUTED_VALUE"""),"")</f>
        <v/>
      </c>
      <c r="T1311" s="6" t="e">
        <f aca="false">SUM(R1311-P1311)</f>
        <v>#VALUE!</v>
      </c>
      <c r="V1311" s="6" t="e">
        <f aca="false">SUM(N1311-T1311)</f>
        <v>#VALUE!</v>
      </c>
      <c r="X1311" s="7"/>
    </row>
    <row r="1312" customFormat="false" ht="13.8" hidden="false" customHeight="false" outlineLevel="0" collapsed="false">
      <c r="B1312" s="0" t="str">
        <f aca="false">IFERROR(__xludf.dummyfunction("""COMPUTED_VALUE"""),"")</f>
        <v/>
      </c>
      <c r="D1312" s="0" t="str">
        <f aca="false">IFERROR(__xludf.dummyfunction("""COMPUTED_VALUE"""),"")</f>
        <v/>
      </c>
      <c r="F1312" s="0" t="str">
        <f aca="false">IFERROR(__xludf.dummyfunction("""COMPUTED_VALUE"""),"")</f>
        <v/>
      </c>
      <c r="H1312" s="0" t="str">
        <f aca="false">IFERROR(__xludf.dummyfunction("""COMPUTED_VALUE"""),"")</f>
        <v/>
      </c>
      <c r="J1312" s="0" t="str">
        <f aca="false">IFERROR(__xludf.dummyfunction("""COMPUTED_VALUE"""),"")</f>
        <v/>
      </c>
      <c r="L1312" s="0" t="str">
        <f aca="false">IFERROR(__xludf.dummyfunction("""COMPUTED_VALUE"""),"")</f>
        <v/>
      </c>
      <c r="N1312" s="6" t="e">
        <f aca="false">SUM(L1312-J1312)</f>
        <v>#VALUE!</v>
      </c>
      <c r="P1312" s="0" t="str">
        <f aca="false">IFERROR(__xludf.dummyfunction("""COMPUTED_VALUE"""),"")</f>
        <v/>
      </c>
      <c r="R1312" s="0" t="str">
        <f aca="false">IFERROR(__xludf.dummyfunction("""COMPUTED_VALUE"""),"")</f>
        <v/>
      </c>
      <c r="T1312" s="6" t="e">
        <f aca="false">SUM(R1312-P1312)</f>
        <v>#VALUE!</v>
      </c>
      <c r="V1312" s="6" t="e">
        <f aca="false">SUM(N1312-T1312)</f>
        <v>#VALUE!</v>
      </c>
      <c r="X1312" s="7"/>
    </row>
    <row r="1313" customFormat="false" ht="13.8" hidden="false" customHeight="false" outlineLevel="0" collapsed="false">
      <c r="B1313" s="0" t="str">
        <f aca="false">IFERROR(__xludf.dummyfunction("""COMPUTED_VALUE"""),"")</f>
        <v/>
      </c>
      <c r="D1313" s="0" t="str">
        <f aca="false">IFERROR(__xludf.dummyfunction("""COMPUTED_VALUE"""),"")</f>
        <v/>
      </c>
      <c r="F1313" s="0" t="str">
        <f aca="false">IFERROR(__xludf.dummyfunction("""COMPUTED_VALUE"""),"")</f>
        <v/>
      </c>
      <c r="H1313" s="0" t="str">
        <f aca="false">IFERROR(__xludf.dummyfunction("""COMPUTED_VALUE"""),"")</f>
        <v/>
      </c>
      <c r="J1313" s="0" t="str">
        <f aca="false">IFERROR(__xludf.dummyfunction("""COMPUTED_VALUE"""),"")</f>
        <v/>
      </c>
      <c r="L1313" s="0" t="str">
        <f aca="false">IFERROR(__xludf.dummyfunction("""COMPUTED_VALUE"""),"")</f>
        <v/>
      </c>
      <c r="N1313" s="6" t="e">
        <f aca="false">SUM(L1313-J1313)</f>
        <v>#VALUE!</v>
      </c>
      <c r="P1313" s="0" t="str">
        <f aca="false">IFERROR(__xludf.dummyfunction("""COMPUTED_VALUE"""),"")</f>
        <v/>
      </c>
      <c r="R1313" s="0" t="str">
        <f aca="false">IFERROR(__xludf.dummyfunction("""COMPUTED_VALUE"""),"")</f>
        <v/>
      </c>
      <c r="T1313" s="6" t="e">
        <f aca="false">SUM(R1313-P1313)</f>
        <v>#VALUE!</v>
      </c>
      <c r="V1313" s="6" t="e">
        <f aca="false">SUM(N1313-T1313)</f>
        <v>#VALUE!</v>
      </c>
      <c r="X1313" s="7"/>
    </row>
    <row r="1314" customFormat="false" ht="13.8" hidden="false" customHeight="false" outlineLevel="0" collapsed="false">
      <c r="B1314" s="0" t="str">
        <f aca="false">IFERROR(__xludf.dummyfunction("""COMPUTED_VALUE"""),"")</f>
        <v/>
      </c>
      <c r="D1314" s="0" t="str">
        <f aca="false">IFERROR(__xludf.dummyfunction("""COMPUTED_VALUE"""),"")</f>
        <v/>
      </c>
      <c r="F1314" s="0" t="str">
        <f aca="false">IFERROR(__xludf.dummyfunction("""COMPUTED_VALUE"""),"")</f>
        <v/>
      </c>
      <c r="H1314" s="0" t="str">
        <f aca="false">IFERROR(__xludf.dummyfunction("""COMPUTED_VALUE"""),"")</f>
        <v/>
      </c>
      <c r="J1314" s="0" t="str">
        <f aca="false">IFERROR(__xludf.dummyfunction("""COMPUTED_VALUE"""),"")</f>
        <v/>
      </c>
      <c r="L1314" s="0" t="str">
        <f aca="false">IFERROR(__xludf.dummyfunction("""COMPUTED_VALUE"""),"")</f>
        <v/>
      </c>
      <c r="N1314" s="6" t="e">
        <f aca="false">SUM(L1314-J1314)</f>
        <v>#VALUE!</v>
      </c>
      <c r="P1314" s="0" t="str">
        <f aca="false">IFERROR(__xludf.dummyfunction("""COMPUTED_VALUE"""),"")</f>
        <v/>
      </c>
      <c r="R1314" s="0" t="str">
        <f aca="false">IFERROR(__xludf.dummyfunction("""COMPUTED_VALUE"""),"")</f>
        <v/>
      </c>
      <c r="T1314" s="6" t="e">
        <f aca="false">SUM(R1314-P1314)</f>
        <v>#VALUE!</v>
      </c>
      <c r="V1314" s="6" t="e">
        <f aca="false">SUM(N1314-T1314)</f>
        <v>#VALUE!</v>
      </c>
      <c r="X1314" s="7"/>
    </row>
    <row r="1315" customFormat="false" ht="13.8" hidden="false" customHeight="false" outlineLevel="0" collapsed="false">
      <c r="B1315" s="0" t="str">
        <f aca="false">IFERROR(__xludf.dummyfunction("""COMPUTED_VALUE"""),"")</f>
        <v/>
      </c>
      <c r="D1315" s="0" t="str">
        <f aca="false">IFERROR(__xludf.dummyfunction("""COMPUTED_VALUE"""),"")</f>
        <v/>
      </c>
      <c r="F1315" s="0" t="str">
        <f aca="false">IFERROR(__xludf.dummyfunction("""COMPUTED_VALUE"""),"")</f>
        <v/>
      </c>
      <c r="H1315" s="0" t="str">
        <f aca="false">IFERROR(__xludf.dummyfunction("""COMPUTED_VALUE"""),"")</f>
        <v/>
      </c>
      <c r="J1315" s="0" t="str">
        <f aca="false">IFERROR(__xludf.dummyfunction("""COMPUTED_VALUE"""),"")</f>
        <v/>
      </c>
      <c r="L1315" s="0" t="str">
        <f aca="false">IFERROR(__xludf.dummyfunction("""COMPUTED_VALUE"""),"")</f>
        <v/>
      </c>
      <c r="N1315" s="6" t="e">
        <f aca="false">SUM(L1315-J1315)</f>
        <v>#VALUE!</v>
      </c>
      <c r="P1315" s="0" t="str">
        <f aca="false">IFERROR(__xludf.dummyfunction("""COMPUTED_VALUE"""),"")</f>
        <v/>
      </c>
      <c r="R1315" s="0" t="str">
        <f aca="false">IFERROR(__xludf.dummyfunction("""COMPUTED_VALUE"""),"")</f>
        <v/>
      </c>
      <c r="T1315" s="6" t="e">
        <f aca="false">SUM(R1315-P1315)</f>
        <v>#VALUE!</v>
      </c>
      <c r="V1315" s="6" t="e">
        <f aca="false">SUM(N1315-T1315)</f>
        <v>#VALUE!</v>
      </c>
      <c r="X1315" s="7"/>
    </row>
    <row r="1316" customFormat="false" ht="13.8" hidden="false" customHeight="false" outlineLevel="0" collapsed="false">
      <c r="B1316" s="0" t="str">
        <f aca="false">IFERROR(__xludf.dummyfunction("""COMPUTED_VALUE"""),"")</f>
        <v/>
      </c>
      <c r="D1316" s="0" t="str">
        <f aca="false">IFERROR(__xludf.dummyfunction("""COMPUTED_VALUE"""),"")</f>
        <v/>
      </c>
      <c r="F1316" s="0" t="str">
        <f aca="false">IFERROR(__xludf.dummyfunction("""COMPUTED_VALUE"""),"")</f>
        <v/>
      </c>
      <c r="H1316" s="0" t="str">
        <f aca="false">IFERROR(__xludf.dummyfunction("""COMPUTED_VALUE"""),"")</f>
        <v/>
      </c>
      <c r="J1316" s="0" t="str">
        <f aca="false">IFERROR(__xludf.dummyfunction("""COMPUTED_VALUE"""),"")</f>
        <v/>
      </c>
      <c r="L1316" s="0" t="str">
        <f aca="false">IFERROR(__xludf.dummyfunction("""COMPUTED_VALUE"""),"")</f>
        <v/>
      </c>
      <c r="N1316" s="6" t="e">
        <f aca="false">SUM(L1316-J1316)</f>
        <v>#VALUE!</v>
      </c>
      <c r="P1316" s="0" t="str">
        <f aca="false">IFERROR(__xludf.dummyfunction("""COMPUTED_VALUE"""),"")</f>
        <v/>
      </c>
      <c r="R1316" s="0" t="str">
        <f aca="false">IFERROR(__xludf.dummyfunction("""COMPUTED_VALUE"""),"")</f>
        <v/>
      </c>
      <c r="T1316" s="6" t="e">
        <f aca="false">SUM(R1316-P1316)</f>
        <v>#VALUE!</v>
      </c>
      <c r="V1316" s="6" t="e">
        <f aca="false">SUM(N1316-T1316)</f>
        <v>#VALUE!</v>
      </c>
      <c r="X1316" s="7"/>
    </row>
    <row r="1317" customFormat="false" ht="13.8" hidden="false" customHeight="false" outlineLevel="0" collapsed="false">
      <c r="B1317" s="0" t="str">
        <f aca="false">IFERROR(__xludf.dummyfunction("""COMPUTED_VALUE"""),"")</f>
        <v/>
      </c>
      <c r="D1317" s="0" t="str">
        <f aca="false">IFERROR(__xludf.dummyfunction("""COMPUTED_VALUE"""),"")</f>
        <v/>
      </c>
      <c r="F1317" s="0" t="str">
        <f aca="false">IFERROR(__xludf.dummyfunction("""COMPUTED_VALUE"""),"")</f>
        <v/>
      </c>
      <c r="H1317" s="0" t="str">
        <f aca="false">IFERROR(__xludf.dummyfunction("""COMPUTED_VALUE"""),"")</f>
        <v/>
      </c>
      <c r="J1317" s="0" t="str">
        <f aca="false">IFERROR(__xludf.dummyfunction("""COMPUTED_VALUE"""),"")</f>
        <v/>
      </c>
      <c r="L1317" s="0" t="str">
        <f aca="false">IFERROR(__xludf.dummyfunction("""COMPUTED_VALUE"""),"")</f>
        <v/>
      </c>
      <c r="N1317" s="6" t="e">
        <f aca="false">SUM(L1317-J1317)</f>
        <v>#VALUE!</v>
      </c>
      <c r="P1317" s="0" t="str">
        <f aca="false">IFERROR(__xludf.dummyfunction("""COMPUTED_VALUE"""),"")</f>
        <v/>
      </c>
      <c r="R1317" s="0" t="str">
        <f aca="false">IFERROR(__xludf.dummyfunction("""COMPUTED_VALUE"""),"")</f>
        <v/>
      </c>
      <c r="T1317" s="6" t="e">
        <f aca="false">SUM(R1317-P1317)</f>
        <v>#VALUE!</v>
      </c>
      <c r="V1317" s="6" t="e">
        <f aca="false">SUM(N1317-T1317)</f>
        <v>#VALUE!</v>
      </c>
      <c r="X1317" s="7"/>
    </row>
    <row r="1318" customFormat="false" ht="13.8" hidden="false" customHeight="false" outlineLevel="0" collapsed="false">
      <c r="B1318" s="0" t="str">
        <f aca="false">IFERROR(__xludf.dummyfunction("""COMPUTED_VALUE"""),"")</f>
        <v/>
      </c>
      <c r="D1318" s="0" t="str">
        <f aca="false">IFERROR(__xludf.dummyfunction("""COMPUTED_VALUE"""),"")</f>
        <v/>
      </c>
      <c r="F1318" s="0" t="str">
        <f aca="false">IFERROR(__xludf.dummyfunction("""COMPUTED_VALUE"""),"")</f>
        <v/>
      </c>
      <c r="H1318" s="0" t="str">
        <f aca="false">IFERROR(__xludf.dummyfunction("""COMPUTED_VALUE"""),"")</f>
        <v/>
      </c>
      <c r="J1318" s="0" t="str">
        <f aca="false">IFERROR(__xludf.dummyfunction("""COMPUTED_VALUE"""),"")</f>
        <v/>
      </c>
      <c r="L1318" s="0" t="str">
        <f aca="false">IFERROR(__xludf.dummyfunction("""COMPUTED_VALUE"""),"")</f>
        <v/>
      </c>
      <c r="N1318" s="6" t="e">
        <f aca="false">SUM(L1318-J1318)</f>
        <v>#VALUE!</v>
      </c>
      <c r="P1318" s="0" t="str">
        <f aca="false">IFERROR(__xludf.dummyfunction("""COMPUTED_VALUE"""),"")</f>
        <v/>
      </c>
      <c r="R1318" s="0" t="str">
        <f aca="false">IFERROR(__xludf.dummyfunction("""COMPUTED_VALUE"""),"")</f>
        <v/>
      </c>
      <c r="T1318" s="6" t="e">
        <f aca="false">SUM(R1318-P1318)</f>
        <v>#VALUE!</v>
      </c>
      <c r="V1318" s="6" t="e">
        <f aca="false">SUM(N1318-T1318)</f>
        <v>#VALUE!</v>
      </c>
      <c r="X1318" s="7"/>
    </row>
    <row r="1319" customFormat="false" ht="13.8" hidden="false" customHeight="false" outlineLevel="0" collapsed="false">
      <c r="B1319" s="0" t="str">
        <f aca="false">IFERROR(__xludf.dummyfunction("""COMPUTED_VALUE"""),"")</f>
        <v/>
      </c>
      <c r="D1319" s="0" t="str">
        <f aca="false">IFERROR(__xludf.dummyfunction("""COMPUTED_VALUE"""),"")</f>
        <v/>
      </c>
      <c r="F1319" s="0" t="str">
        <f aca="false">IFERROR(__xludf.dummyfunction("""COMPUTED_VALUE"""),"")</f>
        <v/>
      </c>
      <c r="H1319" s="0" t="str">
        <f aca="false">IFERROR(__xludf.dummyfunction("""COMPUTED_VALUE"""),"")</f>
        <v/>
      </c>
      <c r="J1319" s="0" t="str">
        <f aca="false">IFERROR(__xludf.dummyfunction("""COMPUTED_VALUE"""),"")</f>
        <v/>
      </c>
      <c r="L1319" s="0" t="str">
        <f aca="false">IFERROR(__xludf.dummyfunction("""COMPUTED_VALUE"""),"")</f>
        <v/>
      </c>
      <c r="N1319" s="6" t="e">
        <f aca="false">SUM(L1319-J1319)</f>
        <v>#VALUE!</v>
      </c>
      <c r="P1319" s="0" t="str">
        <f aca="false">IFERROR(__xludf.dummyfunction("""COMPUTED_VALUE"""),"")</f>
        <v/>
      </c>
      <c r="R1319" s="0" t="str">
        <f aca="false">IFERROR(__xludf.dummyfunction("""COMPUTED_VALUE"""),"")</f>
        <v/>
      </c>
      <c r="T1319" s="6" t="e">
        <f aca="false">SUM(R1319-P1319)</f>
        <v>#VALUE!</v>
      </c>
      <c r="V1319" s="6" t="e">
        <f aca="false">SUM(N1319-T1319)</f>
        <v>#VALUE!</v>
      </c>
      <c r="X1319" s="7"/>
    </row>
    <row r="1320" customFormat="false" ht="13.8" hidden="false" customHeight="false" outlineLevel="0" collapsed="false">
      <c r="B1320" s="0" t="str">
        <f aca="false">IFERROR(__xludf.dummyfunction("""COMPUTED_VALUE"""),"")</f>
        <v/>
      </c>
      <c r="D1320" s="0" t="str">
        <f aca="false">IFERROR(__xludf.dummyfunction("""COMPUTED_VALUE"""),"")</f>
        <v/>
      </c>
      <c r="F1320" s="0" t="str">
        <f aca="false">IFERROR(__xludf.dummyfunction("""COMPUTED_VALUE"""),"")</f>
        <v/>
      </c>
      <c r="H1320" s="0" t="str">
        <f aca="false">IFERROR(__xludf.dummyfunction("""COMPUTED_VALUE"""),"")</f>
        <v/>
      </c>
      <c r="J1320" s="0" t="str">
        <f aca="false">IFERROR(__xludf.dummyfunction("""COMPUTED_VALUE"""),"")</f>
        <v/>
      </c>
      <c r="L1320" s="0" t="str">
        <f aca="false">IFERROR(__xludf.dummyfunction("""COMPUTED_VALUE"""),"")</f>
        <v/>
      </c>
      <c r="N1320" s="6" t="e">
        <f aca="false">SUM(L1320-J1320)</f>
        <v>#VALUE!</v>
      </c>
      <c r="P1320" s="0" t="str">
        <f aca="false">IFERROR(__xludf.dummyfunction("""COMPUTED_VALUE"""),"")</f>
        <v/>
      </c>
      <c r="R1320" s="0" t="str">
        <f aca="false">IFERROR(__xludf.dummyfunction("""COMPUTED_VALUE"""),"")</f>
        <v/>
      </c>
      <c r="T1320" s="6" t="e">
        <f aca="false">SUM(R1320-P1320)</f>
        <v>#VALUE!</v>
      </c>
      <c r="V1320" s="6" t="e">
        <f aca="false">SUM(N1320-T1320)</f>
        <v>#VALUE!</v>
      </c>
      <c r="X1320" s="7"/>
    </row>
    <row r="1321" customFormat="false" ht="13.8" hidden="false" customHeight="false" outlineLevel="0" collapsed="false">
      <c r="B1321" s="0" t="str">
        <f aca="false">IFERROR(__xludf.dummyfunction("""COMPUTED_VALUE"""),"")</f>
        <v/>
      </c>
      <c r="D1321" s="0" t="str">
        <f aca="false">IFERROR(__xludf.dummyfunction("""COMPUTED_VALUE"""),"")</f>
        <v/>
      </c>
      <c r="F1321" s="0" t="str">
        <f aca="false">IFERROR(__xludf.dummyfunction("""COMPUTED_VALUE"""),"")</f>
        <v/>
      </c>
      <c r="H1321" s="0" t="str">
        <f aca="false">IFERROR(__xludf.dummyfunction("""COMPUTED_VALUE"""),"")</f>
        <v/>
      </c>
      <c r="J1321" s="0" t="str">
        <f aca="false">IFERROR(__xludf.dummyfunction("""COMPUTED_VALUE"""),"")</f>
        <v/>
      </c>
      <c r="L1321" s="0" t="str">
        <f aca="false">IFERROR(__xludf.dummyfunction("""COMPUTED_VALUE"""),"")</f>
        <v/>
      </c>
      <c r="N1321" s="6" t="e">
        <f aca="false">SUM(L1321-J1321)</f>
        <v>#VALUE!</v>
      </c>
      <c r="P1321" s="0" t="str">
        <f aca="false">IFERROR(__xludf.dummyfunction("""COMPUTED_VALUE"""),"")</f>
        <v/>
      </c>
      <c r="R1321" s="0" t="str">
        <f aca="false">IFERROR(__xludf.dummyfunction("""COMPUTED_VALUE"""),"")</f>
        <v/>
      </c>
      <c r="T1321" s="6" t="e">
        <f aca="false">SUM(R1321-P1321)</f>
        <v>#VALUE!</v>
      </c>
      <c r="V1321" s="6" t="e">
        <f aca="false">SUM(N1321-T1321)</f>
        <v>#VALUE!</v>
      </c>
      <c r="X1321" s="7"/>
    </row>
    <row r="1322" customFormat="false" ht="13.8" hidden="false" customHeight="false" outlineLevel="0" collapsed="false">
      <c r="B1322" s="0" t="str">
        <f aca="false">IFERROR(__xludf.dummyfunction("""COMPUTED_VALUE"""),"")</f>
        <v/>
      </c>
      <c r="D1322" s="0" t="str">
        <f aca="false">IFERROR(__xludf.dummyfunction("""COMPUTED_VALUE"""),"")</f>
        <v/>
      </c>
      <c r="F1322" s="0" t="str">
        <f aca="false">IFERROR(__xludf.dummyfunction("""COMPUTED_VALUE"""),"")</f>
        <v/>
      </c>
      <c r="H1322" s="0" t="str">
        <f aca="false">IFERROR(__xludf.dummyfunction("""COMPUTED_VALUE"""),"")</f>
        <v/>
      </c>
      <c r="J1322" s="0" t="str">
        <f aca="false">IFERROR(__xludf.dummyfunction("""COMPUTED_VALUE"""),"")</f>
        <v/>
      </c>
      <c r="L1322" s="0" t="str">
        <f aca="false">IFERROR(__xludf.dummyfunction("""COMPUTED_VALUE"""),"")</f>
        <v/>
      </c>
      <c r="N1322" s="6" t="e">
        <f aca="false">SUM(L1322-J1322)</f>
        <v>#VALUE!</v>
      </c>
      <c r="P1322" s="0" t="str">
        <f aca="false">IFERROR(__xludf.dummyfunction("""COMPUTED_VALUE"""),"")</f>
        <v/>
      </c>
      <c r="R1322" s="0" t="str">
        <f aca="false">IFERROR(__xludf.dummyfunction("""COMPUTED_VALUE"""),"")</f>
        <v/>
      </c>
      <c r="T1322" s="6" t="e">
        <f aca="false">SUM(R1322-P1322)</f>
        <v>#VALUE!</v>
      </c>
      <c r="V1322" s="6" t="e">
        <f aca="false">SUM(N1322-T1322)</f>
        <v>#VALUE!</v>
      </c>
      <c r="X1322" s="7"/>
    </row>
    <row r="1323" customFormat="false" ht="13.8" hidden="false" customHeight="false" outlineLevel="0" collapsed="false">
      <c r="B1323" s="0" t="str">
        <f aca="false">IFERROR(__xludf.dummyfunction("""COMPUTED_VALUE"""),"")</f>
        <v/>
      </c>
      <c r="D1323" s="0" t="str">
        <f aca="false">IFERROR(__xludf.dummyfunction("""COMPUTED_VALUE"""),"")</f>
        <v/>
      </c>
      <c r="F1323" s="0" t="str">
        <f aca="false">IFERROR(__xludf.dummyfunction("""COMPUTED_VALUE"""),"")</f>
        <v/>
      </c>
      <c r="H1323" s="0" t="str">
        <f aca="false">IFERROR(__xludf.dummyfunction("""COMPUTED_VALUE"""),"")</f>
        <v/>
      </c>
      <c r="J1323" s="0" t="str">
        <f aca="false">IFERROR(__xludf.dummyfunction("""COMPUTED_VALUE"""),"")</f>
        <v/>
      </c>
      <c r="L1323" s="0" t="str">
        <f aca="false">IFERROR(__xludf.dummyfunction("""COMPUTED_VALUE"""),"")</f>
        <v/>
      </c>
      <c r="N1323" s="6" t="e">
        <f aca="false">SUM(L1323-J1323)</f>
        <v>#VALUE!</v>
      </c>
      <c r="P1323" s="0" t="str">
        <f aca="false">IFERROR(__xludf.dummyfunction("""COMPUTED_VALUE"""),"")</f>
        <v/>
      </c>
      <c r="R1323" s="0" t="str">
        <f aca="false">IFERROR(__xludf.dummyfunction("""COMPUTED_VALUE"""),"")</f>
        <v/>
      </c>
      <c r="T1323" s="6" t="e">
        <f aca="false">SUM(R1323-P1323)</f>
        <v>#VALUE!</v>
      </c>
      <c r="V1323" s="6" t="e">
        <f aca="false">SUM(N1323-T1323)</f>
        <v>#VALUE!</v>
      </c>
      <c r="X1323" s="7"/>
    </row>
    <row r="1324" customFormat="false" ht="13.8" hidden="false" customHeight="false" outlineLevel="0" collapsed="false">
      <c r="B1324" s="0" t="str">
        <f aca="false">IFERROR(__xludf.dummyfunction("""COMPUTED_VALUE"""),"")</f>
        <v/>
      </c>
      <c r="D1324" s="0" t="str">
        <f aca="false">IFERROR(__xludf.dummyfunction("""COMPUTED_VALUE"""),"")</f>
        <v/>
      </c>
      <c r="F1324" s="0" t="str">
        <f aca="false">IFERROR(__xludf.dummyfunction("""COMPUTED_VALUE"""),"")</f>
        <v/>
      </c>
      <c r="H1324" s="0" t="str">
        <f aca="false">IFERROR(__xludf.dummyfunction("""COMPUTED_VALUE"""),"")</f>
        <v/>
      </c>
      <c r="J1324" s="0" t="str">
        <f aca="false">IFERROR(__xludf.dummyfunction("""COMPUTED_VALUE"""),"")</f>
        <v/>
      </c>
      <c r="L1324" s="0" t="str">
        <f aca="false">IFERROR(__xludf.dummyfunction("""COMPUTED_VALUE"""),"")</f>
        <v/>
      </c>
      <c r="N1324" s="6" t="e">
        <f aca="false">SUM(L1324-J1324)</f>
        <v>#VALUE!</v>
      </c>
      <c r="P1324" s="0" t="str">
        <f aca="false">IFERROR(__xludf.dummyfunction("""COMPUTED_VALUE"""),"")</f>
        <v/>
      </c>
      <c r="R1324" s="0" t="str">
        <f aca="false">IFERROR(__xludf.dummyfunction("""COMPUTED_VALUE"""),"")</f>
        <v/>
      </c>
      <c r="T1324" s="6" t="e">
        <f aca="false">SUM(R1324-P1324)</f>
        <v>#VALUE!</v>
      </c>
      <c r="V1324" s="6" t="e">
        <f aca="false">SUM(N1324-T1324)</f>
        <v>#VALUE!</v>
      </c>
      <c r="X1324" s="7"/>
    </row>
    <row r="1325" customFormat="false" ht="13.8" hidden="false" customHeight="false" outlineLevel="0" collapsed="false">
      <c r="B1325" s="0" t="str">
        <f aca="false">IFERROR(__xludf.dummyfunction("""COMPUTED_VALUE"""),"")</f>
        <v/>
      </c>
      <c r="D1325" s="0" t="str">
        <f aca="false">IFERROR(__xludf.dummyfunction("""COMPUTED_VALUE"""),"")</f>
        <v/>
      </c>
      <c r="F1325" s="0" t="str">
        <f aca="false">IFERROR(__xludf.dummyfunction("""COMPUTED_VALUE"""),"")</f>
        <v/>
      </c>
      <c r="H1325" s="0" t="str">
        <f aca="false">IFERROR(__xludf.dummyfunction("""COMPUTED_VALUE"""),"")</f>
        <v/>
      </c>
      <c r="J1325" s="0" t="str">
        <f aca="false">IFERROR(__xludf.dummyfunction("""COMPUTED_VALUE"""),"")</f>
        <v/>
      </c>
      <c r="L1325" s="0" t="str">
        <f aca="false">IFERROR(__xludf.dummyfunction("""COMPUTED_VALUE"""),"")</f>
        <v/>
      </c>
      <c r="N1325" s="6" t="e">
        <f aca="false">SUM(L1325-J1325)</f>
        <v>#VALUE!</v>
      </c>
      <c r="P1325" s="0" t="str">
        <f aca="false">IFERROR(__xludf.dummyfunction("""COMPUTED_VALUE"""),"")</f>
        <v/>
      </c>
      <c r="R1325" s="0" t="str">
        <f aca="false">IFERROR(__xludf.dummyfunction("""COMPUTED_VALUE"""),"")</f>
        <v/>
      </c>
      <c r="T1325" s="6" t="e">
        <f aca="false">SUM(R1325-P1325)</f>
        <v>#VALUE!</v>
      </c>
      <c r="V1325" s="6" t="e">
        <f aca="false">SUM(N1325-T1325)</f>
        <v>#VALUE!</v>
      </c>
      <c r="X1325" s="7"/>
    </row>
    <row r="1326" customFormat="false" ht="13.8" hidden="false" customHeight="false" outlineLevel="0" collapsed="false">
      <c r="B1326" s="0" t="str">
        <f aca="false">IFERROR(__xludf.dummyfunction("""COMPUTED_VALUE"""),"")</f>
        <v/>
      </c>
      <c r="D1326" s="0" t="str">
        <f aca="false">IFERROR(__xludf.dummyfunction("""COMPUTED_VALUE"""),"")</f>
        <v/>
      </c>
      <c r="F1326" s="0" t="str">
        <f aca="false">IFERROR(__xludf.dummyfunction("""COMPUTED_VALUE"""),"")</f>
        <v/>
      </c>
      <c r="H1326" s="0" t="str">
        <f aca="false">IFERROR(__xludf.dummyfunction("""COMPUTED_VALUE"""),"")</f>
        <v/>
      </c>
      <c r="J1326" s="0" t="str">
        <f aca="false">IFERROR(__xludf.dummyfunction("""COMPUTED_VALUE"""),"")</f>
        <v/>
      </c>
      <c r="L1326" s="0" t="str">
        <f aca="false">IFERROR(__xludf.dummyfunction("""COMPUTED_VALUE"""),"")</f>
        <v/>
      </c>
      <c r="N1326" s="6" t="e">
        <f aca="false">SUM(L1326-J1326)</f>
        <v>#VALUE!</v>
      </c>
      <c r="P1326" s="0" t="str">
        <f aca="false">IFERROR(__xludf.dummyfunction("""COMPUTED_VALUE"""),"")</f>
        <v/>
      </c>
      <c r="R1326" s="0" t="str">
        <f aca="false">IFERROR(__xludf.dummyfunction("""COMPUTED_VALUE"""),"")</f>
        <v/>
      </c>
      <c r="T1326" s="6" t="e">
        <f aca="false">SUM(R1326-P1326)</f>
        <v>#VALUE!</v>
      </c>
      <c r="V1326" s="6" t="e">
        <f aca="false">SUM(N1326-T1326)</f>
        <v>#VALUE!</v>
      </c>
      <c r="X1326" s="7"/>
    </row>
    <row r="1327" customFormat="false" ht="13.8" hidden="false" customHeight="false" outlineLevel="0" collapsed="false">
      <c r="B1327" s="0" t="str">
        <f aca="false">IFERROR(__xludf.dummyfunction("""COMPUTED_VALUE"""),"")</f>
        <v/>
      </c>
      <c r="D1327" s="0" t="str">
        <f aca="false">IFERROR(__xludf.dummyfunction("""COMPUTED_VALUE"""),"")</f>
        <v/>
      </c>
      <c r="F1327" s="0" t="str">
        <f aca="false">IFERROR(__xludf.dummyfunction("""COMPUTED_VALUE"""),"")</f>
        <v/>
      </c>
      <c r="H1327" s="0" t="str">
        <f aca="false">IFERROR(__xludf.dummyfunction("""COMPUTED_VALUE"""),"")</f>
        <v/>
      </c>
      <c r="J1327" s="0" t="str">
        <f aca="false">IFERROR(__xludf.dummyfunction("""COMPUTED_VALUE"""),"")</f>
        <v/>
      </c>
      <c r="L1327" s="0" t="str">
        <f aca="false">IFERROR(__xludf.dummyfunction("""COMPUTED_VALUE"""),"")</f>
        <v/>
      </c>
      <c r="N1327" s="6" t="e">
        <f aca="false">SUM(L1327-J1327)</f>
        <v>#VALUE!</v>
      </c>
      <c r="P1327" s="0" t="str">
        <f aca="false">IFERROR(__xludf.dummyfunction("""COMPUTED_VALUE"""),"")</f>
        <v/>
      </c>
      <c r="R1327" s="0" t="str">
        <f aca="false">IFERROR(__xludf.dummyfunction("""COMPUTED_VALUE"""),"")</f>
        <v/>
      </c>
      <c r="T1327" s="6" t="e">
        <f aca="false">SUM(R1327-P1327)</f>
        <v>#VALUE!</v>
      </c>
      <c r="V1327" s="6" t="e">
        <f aca="false">SUM(N1327-T1327)</f>
        <v>#VALUE!</v>
      </c>
      <c r="X1327" s="7"/>
    </row>
    <row r="1328" customFormat="false" ht="13.8" hidden="false" customHeight="false" outlineLevel="0" collapsed="false">
      <c r="B1328" s="0" t="str">
        <f aca="false">IFERROR(__xludf.dummyfunction("""COMPUTED_VALUE"""),"")</f>
        <v/>
      </c>
      <c r="D1328" s="0" t="str">
        <f aca="false">IFERROR(__xludf.dummyfunction("""COMPUTED_VALUE"""),"")</f>
        <v/>
      </c>
      <c r="F1328" s="0" t="str">
        <f aca="false">IFERROR(__xludf.dummyfunction("""COMPUTED_VALUE"""),"")</f>
        <v/>
      </c>
      <c r="H1328" s="0" t="str">
        <f aca="false">IFERROR(__xludf.dummyfunction("""COMPUTED_VALUE"""),"")</f>
        <v/>
      </c>
      <c r="J1328" s="0" t="str">
        <f aca="false">IFERROR(__xludf.dummyfunction("""COMPUTED_VALUE"""),"")</f>
        <v/>
      </c>
      <c r="L1328" s="0" t="str">
        <f aca="false">IFERROR(__xludf.dummyfunction("""COMPUTED_VALUE"""),"")</f>
        <v/>
      </c>
      <c r="N1328" s="6" t="e">
        <f aca="false">SUM(L1328-J1328)</f>
        <v>#VALUE!</v>
      </c>
      <c r="P1328" s="0" t="str">
        <f aca="false">IFERROR(__xludf.dummyfunction("""COMPUTED_VALUE"""),"")</f>
        <v/>
      </c>
      <c r="R1328" s="0" t="str">
        <f aca="false">IFERROR(__xludf.dummyfunction("""COMPUTED_VALUE"""),"")</f>
        <v/>
      </c>
      <c r="T1328" s="6" t="e">
        <f aca="false">SUM(R1328-P1328)</f>
        <v>#VALUE!</v>
      </c>
      <c r="V1328" s="6" t="e">
        <f aca="false">SUM(N1328-T1328)</f>
        <v>#VALUE!</v>
      </c>
      <c r="X1328" s="7"/>
    </row>
    <row r="1329" customFormat="false" ht="13.8" hidden="false" customHeight="false" outlineLevel="0" collapsed="false">
      <c r="B1329" s="0" t="str">
        <f aca="false">IFERROR(__xludf.dummyfunction("""COMPUTED_VALUE"""),"")</f>
        <v/>
      </c>
      <c r="D1329" s="0" t="str">
        <f aca="false">IFERROR(__xludf.dummyfunction("""COMPUTED_VALUE"""),"")</f>
        <v/>
      </c>
      <c r="F1329" s="0" t="str">
        <f aca="false">IFERROR(__xludf.dummyfunction("""COMPUTED_VALUE"""),"")</f>
        <v/>
      </c>
      <c r="H1329" s="0" t="str">
        <f aca="false">IFERROR(__xludf.dummyfunction("""COMPUTED_VALUE"""),"")</f>
        <v/>
      </c>
      <c r="J1329" s="0" t="str">
        <f aca="false">IFERROR(__xludf.dummyfunction("""COMPUTED_VALUE"""),"")</f>
        <v/>
      </c>
      <c r="L1329" s="0" t="str">
        <f aca="false">IFERROR(__xludf.dummyfunction("""COMPUTED_VALUE"""),"")</f>
        <v/>
      </c>
      <c r="N1329" s="6" t="e">
        <f aca="false">SUM(L1329-J1329)</f>
        <v>#VALUE!</v>
      </c>
      <c r="P1329" s="0" t="str">
        <f aca="false">IFERROR(__xludf.dummyfunction("""COMPUTED_VALUE"""),"")</f>
        <v/>
      </c>
      <c r="R1329" s="0" t="str">
        <f aca="false">IFERROR(__xludf.dummyfunction("""COMPUTED_VALUE"""),"")</f>
        <v/>
      </c>
      <c r="T1329" s="6" t="e">
        <f aca="false">SUM(R1329-P1329)</f>
        <v>#VALUE!</v>
      </c>
      <c r="V1329" s="6" t="e">
        <f aca="false">SUM(N1329-T1329)</f>
        <v>#VALUE!</v>
      </c>
      <c r="X1329" s="7"/>
    </row>
    <row r="1330" customFormat="false" ht="13.8" hidden="false" customHeight="false" outlineLevel="0" collapsed="false">
      <c r="B1330" s="0" t="str">
        <f aca="false">IFERROR(__xludf.dummyfunction("""COMPUTED_VALUE"""),"")</f>
        <v/>
      </c>
      <c r="D1330" s="0" t="str">
        <f aca="false">IFERROR(__xludf.dummyfunction("""COMPUTED_VALUE"""),"")</f>
        <v/>
      </c>
      <c r="F1330" s="0" t="str">
        <f aca="false">IFERROR(__xludf.dummyfunction("""COMPUTED_VALUE"""),"")</f>
        <v/>
      </c>
      <c r="H1330" s="0" t="str">
        <f aca="false">IFERROR(__xludf.dummyfunction("""COMPUTED_VALUE"""),"")</f>
        <v/>
      </c>
      <c r="J1330" s="0" t="str">
        <f aca="false">IFERROR(__xludf.dummyfunction("""COMPUTED_VALUE"""),"")</f>
        <v/>
      </c>
      <c r="L1330" s="0" t="str">
        <f aca="false">IFERROR(__xludf.dummyfunction("""COMPUTED_VALUE"""),"")</f>
        <v/>
      </c>
      <c r="N1330" s="6" t="e">
        <f aca="false">SUM(L1330-J1330)</f>
        <v>#VALUE!</v>
      </c>
      <c r="P1330" s="0" t="str">
        <f aca="false">IFERROR(__xludf.dummyfunction("""COMPUTED_VALUE"""),"")</f>
        <v/>
      </c>
      <c r="R1330" s="0" t="str">
        <f aca="false">IFERROR(__xludf.dummyfunction("""COMPUTED_VALUE"""),"")</f>
        <v/>
      </c>
      <c r="T1330" s="6" t="e">
        <f aca="false">SUM(R1330-P1330)</f>
        <v>#VALUE!</v>
      </c>
      <c r="V1330" s="6" t="e">
        <f aca="false">SUM(N1330-T1330)</f>
        <v>#VALUE!</v>
      </c>
      <c r="X1330" s="7"/>
    </row>
    <row r="1331" customFormat="false" ht="13.8" hidden="false" customHeight="false" outlineLevel="0" collapsed="false">
      <c r="B1331" s="0" t="str">
        <f aca="false">IFERROR(__xludf.dummyfunction("""COMPUTED_VALUE"""),"")</f>
        <v/>
      </c>
      <c r="D1331" s="0" t="str">
        <f aca="false">IFERROR(__xludf.dummyfunction("""COMPUTED_VALUE"""),"")</f>
        <v/>
      </c>
      <c r="F1331" s="0" t="str">
        <f aca="false">IFERROR(__xludf.dummyfunction("""COMPUTED_VALUE"""),"")</f>
        <v/>
      </c>
      <c r="H1331" s="0" t="str">
        <f aca="false">IFERROR(__xludf.dummyfunction("""COMPUTED_VALUE"""),"")</f>
        <v/>
      </c>
      <c r="J1331" s="0" t="str">
        <f aca="false">IFERROR(__xludf.dummyfunction("""COMPUTED_VALUE"""),"")</f>
        <v/>
      </c>
      <c r="L1331" s="0" t="str">
        <f aca="false">IFERROR(__xludf.dummyfunction("""COMPUTED_VALUE"""),"")</f>
        <v/>
      </c>
      <c r="N1331" s="6" t="e">
        <f aca="false">SUM(L1331-J1331)</f>
        <v>#VALUE!</v>
      </c>
      <c r="P1331" s="0" t="str">
        <f aca="false">IFERROR(__xludf.dummyfunction("""COMPUTED_VALUE"""),"")</f>
        <v/>
      </c>
      <c r="R1331" s="0" t="str">
        <f aca="false">IFERROR(__xludf.dummyfunction("""COMPUTED_VALUE"""),"")</f>
        <v/>
      </c>
      <c r="T1331" s="6" t="e">
        <f aca="false">SUM(R1331-P1331)</f>
        <v>#VALUE!</v>
      </c>
      <c r="V1331" s="6" t="e">
        <f aca="false">SUM(N1331-T1331)</f>
        <v>#VALUE!</v>
      </c>
      <c r="X1331" s="7"/>
    </row>
    <row r="1332" customFormat="false" ht="13.8" hidden="false" customHeight="false" outlineLevel="0" collapsed="false">
      <c r="B1332" s="0" t="str">
        <f aca="false">IFERROR(__xludf.dummyfunction("""COMPUTED_VALUE"""),"")</f>
        <v/>
      </c>
      <c r="D1332" s="0" t="str">
        <f aca="false">IFERROR(__xludf.dummyfunction("""COMPUTED_VALUE"""),"")</f>
        <v/>
      </c>
      <c r="F1332" s="0" t="str">
        <f aca="false">IFERROR(__xludf.dummyfunction("""COMPUTED_VALUE"""),"")</f>
        <v/>
      </c>
      <c r="H1332" s="0" t="str">
        <f aca="false">IFERROR(__xludf.dummyfunction("""COMPUTED_VALUE"""),"")</f>
        <v/>
      </c>
      <c r="J1332" s="0" t="str">
        <f aca="false">IFERROR(__xludf.dummyfunction("""COMPUTED_VALUE"""),"")</f>
        <v/>
      </c>
      <c r="L1332" s="0" t="str">
        <f aca="false">IFERROR(__xludf.dummyfunction("""COMPUTED_VALUE"""),"")</f>
        <v/>
      </c>
      <c r="N1332" s="6" t="e">
        <f aca="false">SUM(L1332-J1332)</f>
        <v>#VALUE!</v>
      </c>
      <c r="P1332" s="0" t="str">
        <f aca="false">IFERROR(__xludf.dummyfunction("""COMPUTED_VALUE"""),"")</f>
        <v/>
      </c>
      <c r="R1332" s="0" t="str">
        <f aca="false">IFERROR(__xludf.dummyfunction("""COMPUTED_VALUE"""),"")</f>
        <v/>
      </c>
      <c r="T1332" s="6" t="e">
        <f aca="false">SUM(R1332-P1332)</f>
        <v>#VALUE!</v>
      </c>
      <c r="V1332" s="6" t="e">
        <f aca="false">SUM(N1332-T1332)</f>
        <v>#VALUE!</v>
      </c>
      <c r="X1332" s="7"/>
    </row>
    <row r="1333" customFormat="false" ht="13.8" hidden="false" customHeight="false" outlineLevel="0" collapsed="false">
      <c r="B1333" s="0" t="str">
        <f aca="false">IFERROR(__xludf.dummyfunction("""COMPUTED_VALUE"""),"")</f>
        <v/>
      </c>
      <c r="D1333" s="0" t="str">
        <f aca="false">IFERROR(__xludf.dummyfunction("""COMPUTED_VALUE"""),"")</f>
        <v/>
      </c>
      <c r="F1333" s="0" t="str">
        <f aca="false">IFERROR(__xludf.dummyfunction("""COMPUTED_VALUE"""),"")</f>
        <v/>
      </c>
      <c r="H1333" s="0" t="str">
        <f aca="false">IFERROR(__xludf.dummyfunction("""COMPUTED_VALUE"""),"")</f>
        <v/>
      </c>
      <c r="J1333" s="0" t="str">
        <f aca="false">IFERROR(__xludf.dummyfunction("""COMPUTED_VALUE"""),"")</f>
        <v/>
      </c>
      <c r="L1333" s="0" t="str">
        <f aca="false">IFERROR(__xludf.dummyfunction("""COMPUTED_VALUE"""),"")</f>
        <v/>
      </c>
      <c r="N1333" s="6" t="e">
        <f aca="false">SUM(L1333-J1333)</f>
        <v>#VALUE!</v>
      </c>
      <c r="P1333" s="0" t="str">
        <f aca="false">IFERROR(__xludf.dummyfunction("""COMPUTED_VALUE"""),"")</f>
        <v/>
      </c>
      <c r="R1333" s="0" t="str">
        <f aca="false">IFERROR(__xludf.dummyfunction("""COMPUTED_VALUE"""),"")</f>
        <v/>
      </c>
      <c r="T1333" s="6" t="e">
        <f aca="false">SUM(R1333-P1333)</f>
        <v>#VALUE!</v>
      </c>
      <c r="V1333" s="6" t="e">
        <f aca="false">SUM(N1333-T1333)</f>
        <v>#VALUE!</v>
      </c>
      <c r="X1333" s="7"/>
    </row>
    <row r="1334" customFormat="false" ht="13.8" hidden="false" customHeight="false" outlineLevel="0" collapsed="false">
      <c r="B1334" s="0" t="str">
        <f aca="false">IFERROR(__xludf.dummyfunction("""COMPUTED_VALUE"""),"")</f>
        <v/>
      </c>
      <c r="D1334" s="0" t="str">
        <f aca="false">IFERROR(__xludf.dummyfunction("""COMPUTED_VALUE"""),"")</f>
        <v/>
      </c>
      <c r="F1334" s="0" t="str">
        <f aca="false">IFERROR(__xludf.dummyfunction("""COMPUTED_VALUE"""),"")</f>
        <v/>
      </c>
      <c r="H1334" s="0" t="str">
        <f aca="false">IFERROR(__xludf.dummyfunction("""COMPUTED_VALUE"""),"")</f>
        <v/>
      </c>
      <c r="J1334" s="0" t="str">
        <f aca="false">IFERROR(__xludf.dummyfunction("""COMPUTED_VALUE"""),"")</f>
        <v/>
      </c>
      <c r="L1334" s="0" t="str">
        <f aca="false">IFERROR(__xludf.dummyfunction("""COMPUTED_VALUE"""),"")</f>
        <v/>
      </c>
      <c r="N1334" s="6" t="e">
        <f aca="false">SUM(L1334-J1334)</f>
        <v>#VALUE!</v>
      </c>
      <c r="P1334" s="0" t="str">
        <f aca="false">IFERROR(__xludf.dummyfunction("""COMPUTED_VALUE"""),"")</f>
        <v/>
      </c>
      <c r="R1334" s="0" t="str">
        <f aca="false">IFERROR(__xludf.dummyfunction("""COMPUTED_VALUE"""),"")</f>
        <v/>
      </c>
      <c r="T1334" s="6" t="e">
        <f aca="false">SUM(R1334-P1334)</f>
        <v>#VALUE!</v>
      </c>
      <c r="V1334" s="6" t="e">
        <f aca="false">SUM(N1334-T1334)</f>
        <v>#VALUE!</v>
      </c>
      <c r="X1334" s="7"/>
    </row>
    <row r="1335" customFormat="false" ht="13.8" hidden="false" customHeight="false" outlineLevel="0" collapsed="false">
      <c r="B1335" s="0" t="str">
        <f aca="false">IFERROR(__xludf.dummyfunction("""COMPUTED_VALUE"""),"")</f>
        <v/>
      </c>
      <c r="D1335" s="0" t="str">
        <f aca="false">IFERROR(__xludf.dummyfunction("""COMPUTED_VALUE"""),"")</f>
        <v/>
      </c>
      <c r="F1335" s="0" t="str">
        <f aca="false">IFERROR(__xludf.dummyfunction("""COMPUTED_VALUE"""),"")</f>
        <v/>
      </c>
      <c r="H1335" s="0" t="str">
        <f aca="false">IFERROR(__xludf.dummyfunction("""COMPUTED_VALUE"""),"")</f>
        <v/>
      </c>
      <c r="J1335" s="0" t="str">
        <f aca="false">IFERROR(__xludf.dummyfunction("""COMPUTED_VALUE"""),"")</f>
        <v/>
      </c>
      <c r="L1335" s="0" t="str">
        <f aca="false">IFERROR(__xludf.dummyfunction("""COMPUTED_VALUE"""),"")</f>
        <v/>
      </c>
      <c r="N1335" s="6" t="e">
        <f aca="false">SUM(L1335-J1335)</f>
        <v>#VALUE!</v>
      </c>
      <c r="P1335" s="0" t="str">
        <f aca="false">IFERROR(__xludf.dummyfunction("""COMPUTED_VALUE"""),"")</f>
        <v/>
      </c>
      <c r="R1335" s="0" t="str">
        <f aca="false">IFERROR(__xludf.dummyfunction("""COMPUTED_VALUE"""),"")</f>
        <v/>
      </c>
      <c r="T1335" s="6" t="e">
        <f aca="false">SUM(R1335-P1335)</f>
        <v>#VALUE!</v>
      </c>
      <c r="V1335" s="6" t="e">
        <f aca="false">SUM(N1335-T1335)</f>
        <v>#VALUE!</v>
      </c>
      <c r="X1335" s="7"/>
    </row>
    <row r="1336" customFormat="false" ht="13.8" hidden="false" customHeight="false" outlineLevel="0" collapsed="false">
      <c r="B1336" s="0" t="str">
        <f aca="false">IFERROR(__xludf.dummyfunction("""COMPUTED_VALUE"""),"")</f>
        <v/>
      </c>
      <c r="D1336" s="0" t="str">
        <f aca="false">IFERROR(__xludf.dummyfunction("""COMPUTED_VALUE"""),"")</f>
        <v/>
      </c>
      <c r="F1336" s="0" t="str">
        <f aca="false">IFERROR(__xludf.dummyfunction("""COMPUTED_VALUE"""),"")</f>
        <v/>
      </c>
      <c r="H1336" s="0" t="str">
        <f aca="false">IFERROR(__xludf.dummyfunction("""COMPUTED_VALUE"""),"")</f>
        <v/>
      </c>
      <c r="J1336" s="0" t="str">
        <f aca="false">IFERROR(__xludf.dummyfunction("""COMPUTED_VALUE"""),"")</f>
        <v/>
      </c>
      <c r="L1336" s="0" t="str">
        <f aca="false">IFERROR(__xludf.dummyfunction("""COMPUTED_VALUE"""),"")</f>
        <v/>
      </c>
      <c r="N1336" s="6" t="e">
        <f aca="false">SUM(L1336-J1336)</f>
        <v>#VALUE!</v>
      </c>
      <c r="P1336" s="0" t="str">
        <f aca="false">IFERROR(__xludf.dummyfunction("""COMPUTED_VALUE"""),"")</f>
        <v/>
      </c>
      <c r="R1336" s="0" t="str">
        <f aca="false">IFERROR(__xludf.dummyfunction("""COMPUTED_VALUE"""),"")</f>
        <v/>
      </c>
      <c r="T1336" s="6" t="e">
        <f aca="false">SUM(R1336-P1336)</f>
        <v>#VALUE!</v>
      </c>
      <c r="V1336" s="6" t="e">
        <f aca="false">SUM(N1336-T1336)</f>
        <v>#VALUE!</v>
      </c>
      <c r="X1336" s="7"/>
    </row>
    <row r="1337" customFormat="false" ht="13.8" hidden="false" customHeight="false" outlineLevel="0" collapsed="false">
      <c r="B1337" s="0" t="str">
        <f aca="false">IFERROR(__xludf.dummyfunction("""COMPUTED_VALUE"""),"")</f>
        <v/>
      </c>
      <c r="D1337" s="0" t="str">
        <f aca="false">IFERROR(__xludf.dummyfunction("""COMPUTED_VALUE"""),"")</f>
        <v/>
      </c>
      <c r="F1337" s="0" t="str">
        <f aca="false">IFERROR(__xludf.dummyfunction("""COMPUTED_VALUE"""),"")</f>
        <v/>
      </c>
      <c r="H1337" s="0" t="str">
        <f aca="false">IFERROR(__xludf.dummyfunction("""COMPUTED_VALUE"""),"")</f>
        <v/>
      </c>
      <c r="J1337" s="0" t="str">
        <f aca="false">IFERROR(__xludf.dummyfunction("""COMPUTED_VALUE"""),"")</f>
        <v/>
      </c>
      <c r="L1337" s="0" t="str">
        <f aca="false">IFERROR(__xludf.dummyfunction("""COMPUTED_VALUE"""),"")</f>
        <v/>
      </c>
      <c r="N1337" s="6" t="e">
        <f aca="false">SUM(L1337-J1337)</f>
        <v>#VALUE!</v>
      </c>
      <c r="P1337" s="0" t="str">
        <f aca="false">IFERROR(__xludf.dummyfunction("""COMPUTED_VALUE"""),"")</f>
        <v/>
      </c>
      <c r="R1337" s="0" t="str">
        <f aca="false">IFERROR(__xludf.dummyfunction("""COMPUTED_VALUE"""),"")</f>
        <v/>
      </c>
      <c r="T1337" s="6" t="e">
        <f aca="false">SUM(R1337-P1337)</f>
        <v>#VALUE!</v>
      </c>
      <c r="V1337" s="6" t="e">
        <f aca="false">SUM(N1337-T1337)</f>
        <v>#VALUE!</v>
      </c>
      <c r="X1337" s="7"/>
    </row>
    <row r="1338" customFormat="false" ht="13.8" hidden="false" customHeight="false" outlineLevel="0" collapsed="false">
      <c r="B1338" s="0" t="str">
        <f aca="false">IFERROR(__xludf.dummyfunction("""COMPUTED_VALUE"""),"")</f>
        <v/>
      </c>
      <c r="D1338" s="0" t="str">
        <f aca="false">IFERROR(__xludf.dummyfunction("""COMPUTED_VALUE"""),"")</f>
        <v/>
      </c>
      <c r="F1338" s="0" t="str">
        <f aca="false">IFERROR(__xludf.dummyfunction("""COMPUTED_VALUE"""),"")</f>
        <v/>
      </c>
      <c r="H1338" s="0" t="str">
        <f aca="false">IFERROR(__xludf.dummyfunction("""COMPUTED_VALUE"""),"")</f>
        <v/>
      </c>
      <c r="J1338" s="0" t="str">
        <f aca="false">IFERROR(__xludf.dummyfunction("""COMPUTED_VALUE"""),"")</f>
        <v/>
      </c>
      <c r="L1338" s="0" t="str">
        <f aca="false">IFERROR(__xludf.dummyfunction("""COMPUTED_VALUE"""),"")</f>
        <v/>
      </c>
      <c r="N1338" s="6" t="e">
        <f aca="false">SUM(L1338-J1338)</f>
        <v>#VALUE!</v>
      </c>
      <c r="P1338" s="0" t="str">
        <f aca="false">IFERROR(__xludf.dummyfunction("""COMPUTED_VALUE"""),"")</f>
        <v/>
      </c>
      <c r="R1338" s="0" t="str">
        <f aca="false">IFERROR(__xludf.dummyfunction("""COMPUTED_VALUE"""),"")</f>
        <v/>
      </c>
      <c r="T1338" s="6" t="e">
        <f aca="false">SUM(R1338-P1338)</f>
        <v>#VALUE!</v>
      </c>
      <c r="V1338" s="6" t="e">
        <f aca="false">SUM(N1338-T1338)</f>
        <v>#VALUE!</v>
      </c>
      <c r="X1338" s="7"/>
    </row>
    <row r="1339" customFormat="false" ht="13.8" hidden="false" customHeight="false" outlineLevel="0" collapsed="false">
      <c r="B1339" s="0" t="str">
        <f aca="false">IFERROR(__xludf.dummyfunction("""COMPUTED_VALUE"""),"")</f>
        <v/>
      </c>
      <c r="D1339" s="0" t="str">
        <f aca="false">IFERROR(__xludf.dummyfunction("""COMPUTED_VALUE"""),"")</f>
        <v/>
      </c>
      <c r="F1339" s="0" t="str">
        <f aca="false">IFERROR(__xludf.dummyfunction("""COMPUTED_VALUE"""),"")</f>
        <v/>
      </c>
      <c r="H1339" s="0" t="str">
        <f aca="false">IFERROR(__xludf.dummyfunction("""COMPUTED_VALUE"""),"")</f>
        <v/>
      </c>
      <c r="J1339" s="0" t="str">
        <f aca="false">IFERROR(__xludf.dummyfunction("""COMPUTED_VALUE"""),"")</f>
        <v/>
      </c>
      <c r="L1339" s="0" t="str">
        <f aca="false">IFERROR(__xludf.dummyfunction("""COMPUTED_VALUE"""),"")</f>
        <v/>
      </c>
      <c r="N1339" s="6" t="e">
        <f aca="false">SUM(L1339-J1339)</f>
        <v>#VALUE!</v>
      </c>
      <c r="P1339" s="0" t="str">
        <f aca="false">IFERROR(__xludf.dummyfunction("""COMPUTED_VALUE"""),"")</f>
        <v/>
      </c>
      <c r="R1339" s="0" t="str">
        <f aca="false">IFERROR(__xludf.dummyfunction("""COMPUTED_VALUE"""),"")</f>
        <v/>
      </c>
      <c r="T1339" s="6" t="e">
        <f aca="false">SUM(R1339-P1339)</f>
        <v>#VALUE!</v>
      </c>
      <c r="V1339" s="6" t="e">
        <f aca="false">SUM(N1339-T1339)</f>
        <v>#VALUE!</v>
      </c>
      <c r="X1339" s="7"/>
    </row>
    <row r="1340" customFormat="false" ht="13.8" hidden="false" customHeight="false" outlineLevel="0" collapsed="false">
      <c r="B1340" s="0" t="str">
        <f aca="false">IFERROR(__xludf.dummyfunction("""COMPUTED_VALUE"""),"")</f>
        <v/>
      </c>
      <c r="D1340" s="0" t="str">
        <f aca="false">IFERROR(__xludf.dummyfunction("""COMPUTED_VALUE"""),"")</f>
        <v/>
      </c>
      <c r="F1340" s="0" t="str">
        <f aca="false">IFERROR(__xludf.dummyfunction("""COMPUTED_VALUE"""),"")</f>
        <v/>
      </c>
      <c r="H1340" s="0" t="str">
        <f aca="false">IFERROR(__xludf.dummyfunction("""COMPUTED_VALUE"""),"")</f>
        <v/>
      </c>
      <c r="J1340" s="0" t="str">
        <f aca="false">IFERROR(__xludf.dummyfunction("""COMPUTED_VALUE"""),"")</f>
        <v/>
      </c>
      <c r="L1340" s="0" t="str">
        <f aca="false">IFERROR(__xludf.dummyfunction("""COMPUTED_VALUE"""),"")</f>
        <v/>
      </c>
      <c r="N1340" s="6" t="e">
        <f aca="false">SUM(L1340-J1340)</f>
        <v>#VALUE!</v>
      </c>
      <c r="P1340" s="0" t="str">
        <f aca="false">IFERROR(__xludf.dummyfunction("""COMPUTED_VALUE"""),"")</f>
        <v/>
      </c>
      <c r="R1340" s="0" t="str">
        <f aca="false">IFERROR(__xludf.dummyfunction("""COMPUTED_VALUE"""),"")</f>
        <v/>
      </c>
      <c r="T1340" s="6" t="e">
        <f aca="false">SUM(R1340-P1340)</f>
        <v>#VALUE!</v>
      </c>
      <c r="V1340" s="6" t="e">
        <f aca="false">SUM(N1340-T1340)</f>
        <v>#VALUE!</v>
      </c>
      <c r="X1340" s="7"/>
    </row>
    <row r="1341" customFormat="false" ht="13.8" hidden="false" customHeight="false" outlineLevel="0" collapsed="false">
      <c r="B1341" s="0" t="str">
        <f aca="false">IFERROR(__xludf.dummyfunction("""COMPUTED_VALUE"""),"")</f>
        <v/>
      </c>
      <c r="D1341" s="0" t="str">
        <f aca="false">IFERROR(__xludf.dummyfunction("""COMPUTED_VALUE"""),"")</f>
        <v/>
      </c>
      <c r="F1341" s="0" t="str">
        <f aca="false">IFERROR(__xludf.dummyfunction("""COMPUTED_VALUE"""),"")</f>
        <v/>
      </c>
      <c r="H1341" s="0" t="str">
        <f aca="false">IFERROR(__xludf.dummyfunction("""COMPUTED_VALUE"""),"")</f>
        <v/>
      </c>
      <c r="J1341" s="0" t="str">
        <f aca="false">IFERROR(__xludf.dummyfunction("""COMPUTED_VALUE"""),"")</f>
        <v/>
      </c>
      <c r="L1341" s="0" t="str">
        <f aca="false">IFERROR(__xludf.dummyfunction("""COMPUTED_VALUE"""),"")</f>
        <v/>
      </c>
      <c r="N1341" s="6" t="e">
        <f aca="false">SUM(L1341-J1341)</f>
        <v>#VALUE!</v>
      </c>
      <c r="P1341" s="0" t="str">
        <f aca="false">IFERROR(__xludf.dummyfunction("""COMPUTED_VALUE"""),"")</f>
        <v/>
      </c>
      <c r="R1341" s="0" t="str">
        <f aca="false">IFERROR(__xludf.dummyfunction("""COMPUTED_VALUE"""),"")</f>
        <v/>
      </c>
      <c r="T1341" s="6" t="e">
        <f aca="false">SUM(R1341-P1341)</f>
        <v>#VALUE!</v>
      </c>
      <c r="V1341" s="6" t="e">
        <f aca="false">SUM(N1341-T1341)</f>
        <v>#VALUE!</v>
      </c>
      <c r="X1341" s="7"/>
    </row>
    <row r="1342" customFormat="false" ht="13.8" hidden="false" customHeight="false" outlineLevel="0" collapsed="false">
      <c r="B1342" s="0" t="str">
        <f aca="false">IFERROR(__xludf.dummyfunction("""COMPUTED_VALUE"""),"")</f>
        <v/>
      </c>
      <c r="D1342" s="0" t="str">
        <f aca="false">IFERROR(__xludf.dummyfunction("""COMPUTED_VALUE"""),"")</f>
        <v/>
      </c>
      <c r="F1342" s="0" t="str">
        <f aca="false">IFERROR(__xludf.dummyfunction("""COMPUTED_VALUE"""),"")</f>
        <v/>
      </c>
      <c r="H1342" s="0" t="str">
        <f aca="false">IFERROR(__xludf.dummyfunction("""COMPUTED_VALUE"""),"")</f>
        <v/>
      </c>
      <c r="J1342" s="0" t="str">
        <f aca="false">IFERROR(__xludf.dummyfunction("""COMPUTED_VALUE"""),"")</f>
        <v/>
      </c>
      <c r="L1342" s="0" t="str">
        <f aca="false">IFERROR(__xludf.dummyfunction("""COMPUTED_VALUE"""),"")</f>
        <v/>
      </c>
      <c r="N1342" s="6" t="e">
        <f aca="false">SUM(L1342-J1342)</f>
        <v>#VALUE!</v>
      </c>
      <c r="P1342" s="0" t="str">
        <f aca="false">IFERROR(__xludf.dummyfunction("""COMPUTED_VALUE"""),"")</f>
        <v/>
      </c>
      <c r="R1342" s="0" t="str">
        <f aca="false">IFERROR(__xludf.dummyfunction("""COMPUTED_VALUE"""),"")</f>
        <v/>
      </c>
      <c r="T1342" s="6" t="e">
        <f aca="false">SUM(R1342-P1342)</f>
        <v>#VALUE!</v>
      </c>
      <c r="V1342" s="6" t="e">
        <f aca="false">SUM(N1342-T1342)</f>
        <v>#VALUE!</v>
      </c>
      <c r="X1342" s="7"/>
    </row>
    <row r="1343" customFormat="false" ht="13.8" hidden="false" customHeight="false" outlineLevel="0" collapsed="false">
      <c r="B1343" s="0" t="str">
        <f aca="false">IFERROR(__xludf.dummyfunction("""COMPUTED_VALUE"""),"")</f>
        <v/>
      </c>
      <c r="D1343" s="0" t="str">
        <f aca="false">IFERROR(__xludf.dummyfunction("""COMPUTED_VALUE"""),"")</f>
        <v/>
      </c>
      <c r="F1343" s="0" t="str">
        <f aca="false">IFERROR(__xludf.dummyfunction("""COMPUTED_VALUE"""),"")</f>
        <v/>
      </c>
      <c r="H1343" s="0" t="str">
        <f aca="false">IFERROR(__xludf.dummyfunction("""COMPUTED_VALUE"""),"")</f>
        <v/>
      </c>
      <c r="J1343" s="0" t="str">
        <f aca="false">IFERROR(__xludf.dummyfunction("""COMPUTED_VALUE"""),"")</f>
        <v/>
      </c>
      <c r="L1343" s="0" t="str">
        <f aca="false">IFERROR(__xludf.dummyfunction("""COMPUTED_VALUE"""),"")</f>
        <v/>
      </c>
      <c r="N1343" s="6" t="e">
        <f aca="false">SUM(L1343-J1343)</f>
        <v>#VALUE!</v>
      </c>
      <c r="P1343" s="0" t="str">
        <f aca="false">IFERROR(__xludf.dummyfunction("""COMPUTED_VALUE"""),"")</f>
        <v/>
      </c>
      <c r="R1343" s="0" t="str">
        <f aca="false">IFERROR(__xludf.dummyfunction("""COMPUTED_VALUE"""),"")</f>
        <v/>
      </c>
      <c r="T1343" s="6" t="e">
        <f aca="false">SUM(R1343-P1343)</f>
        <v>#VALUE!</v>
      </c>
      <c r="V1343" s="6" t="e">
        <f aca="false">SUM(N1343-T1343)</f>
        <v>#VALUE!</v>
      </c>
      <c r="X1343" s="7"/>
    </row>
    <row r="1344" customFormat="false" ht="13.8" hidden="false" customHeight="false" outlineLevel="0" collapsed="false">
      <c r="B1344" s="0" t="str">
        <f aca="false">IFERROR(__xludf.dummyfunction("""COMPUTED_VALUE"""),"")</f>
        <v/>
      </c>
      <c r="D1344" s="0" t="str">
        <f aca="false">IFERROR(__xludf.dummyfunction("""COMPUTED_VALUE"""),"")</f>
        <v/>
      </c>
      <c r="F1344" s="0" t="str">
        <f aca="false">IFERROR(__xludf.dummyfunction("""COMPUTED_VALUE"""),"")</f>
        <v/>
      </c>
      <c r="H1344" s="0" t="str">
        <f aca="false">IFERROR(__xludf.dummyfunction("""COMPUTED_VALUE"""),"")</f>
        <v/>
      </c>
      <c r="J1344" s="0" t="str">
        <f aca="false">IFERROR(__xludf.dummyfunction("""COMPUTED_VALUE"""),"")</f>
        <v/>
      </c>
      <c r="L1344" s="0" t="str">
        <f aca="false">IFERROR(__xludf.dummyfunction("""COMPUTED_VALUE"""),"")</f>
        <v/>
      </c>
      <c r="N1344" s="6" t="e">
        <f aca="false">SUM(L1344-J1344)</f>
        <v>#VALUE!</v>
      </c>
      <c r="P1344" s="0" t="str">
        <f aca="false">IFERROR(__xludf.dummyfunction("""COMPUTED_VALUE"""),"")</f>
        <v/>
      </c>
      <c r="R1344" s="0" t="str">
        <f aca="false">IFERROR(__xludf.dummyfunction("""COMPUTED_VALUE"""),"")</f>
        <v/>
      </c>
      <c r="T1344" s="6" t="e">
        <f aca="false">SUM(R1344-P1344)</f>
        <v>#VALUE!</v>
      </c>
      <c r="V1344" s="6" t="e">
        <f aca="false">SUM(N1344-T1344)</f>
        <v>#VALUE!</v>
      </c>
      <c r="X1344" s="7"/>
    </row>
    <row r="1345" customFormat="false" ht="13.8" hidden="false" customHeight="false" outlineLevel="0" collapsed="false">
      <c r="B1345" s="0" t="str">
        <f aca="false">IFERROR(__xludf.dummyfunction("""COMPUTED_VALUE"""),"")</f>
        <v/>
      </c>
      <c r="D1345" s="0" t="str">
        <f aca="false">IFERROR(__xludf.dummyfunction("""COMPUTED_VALUE"""),"")</f>
        <v/>
      </c>
      <c r="F1345" s="0" t="str">
        <f aca="false">IFERROR(__xludf.dummyfunction("""COMPUTED_VALUE"""),"")</f>
        <v/>
      </c>
      <c r="H1345" s="0" t="str">
        <f aca="false">IFERROR(__xludf.dummyfunction("""COMPUTED_VALUE"""),"")</f>
        <v/>
      </c>
      <c r="J1345" s="0" t="str">
        <f aca="false">IFERROR(__xludf.dummyfunction("""COMPUTED_VALUE"""),"")</f>
        <v/>
      </c>
      <c r="L1345" s="0" t="str">
        <f aca="false">IFERROR(__xludf.dummyfunction("""COMPUTED_VALUE"""),"")</f>
        <v/>
      </c>
      <c r="N1345" s="6" t="e">
        <f aca="false">SUM(L1345-J1345)</f>
        <v>#VALUE!</v>
      </c>
      <c r="P1345" s="0" t="str">
        <f aca="false">IFERROR(__xludf.dummyfunction("""COMPUTED_VALUE"""),"")</f>
        <v/>
      </c>
      <c r="R1345" s="0" t="str">
        <f aca="false">IFERROR(__xludf.dummyfunction("""COMPUTED_VALUE"""),"")</f>
        <v/>
      </c>
      <c r="T1345" s="6" t="e">
        <f aca="false">SUM(R1345-P1345)</f>
        <v>#VALUE!</v>
      </c>
      <c r="V1345" s="6" t="e">
        <f aca="false">SUM(N1345-T1345)</f>
        <v>#VALUE!</v>
      </c>
      <c r="X1345" s="7"/>
    </row>
    <row r="1346" customFormat="false" ht="13.8" hidden="false" customHeight="false" outlineLevel="0" collapsed="false">
      <c r="B1346" s="0" t="str">
        <f aca="false">IFERROR(__xludf.dummyfunction("""COMPUTED_VALUE"""),"")</f>
        <v/>
      </c>
      <c r="D1346" s="0" t="str">
        <f aca="false">IFERROR(__xludf.dummyfunction("""COMPUTED_VALUE"""),"")</f>
        <v/>
      </c>
      <c r="F1346" s="0" t="str">
        <f aca="false">IFERROR(__xludf.dummyfunction("""COMPUTED_VALUE"""),"")</f>
        <v/>
      </c>
      <c r="H1346" s="0" t="str">
        <f aca="false">IFERROR(__xludf.dummyfunction("""COMPUTED_VALUE"""),"")</f>
        <v/>
      </c>
      <c r="J1346" s="0" t="str">
        <f aca="false">IFERROR(__xludf.dummyfunction("""COMPUTED_VALUE"""),"")</f>
        <v/>
      </c>
      <c r="L1346" s="0" t="str">
        <f aca="false">IFERROR(__xludf.dummyfunction("""COMPUTED_VALUE"""),"")</f>
        <v/>
      </c>
      <c r="N1346" s="6" t="e">
        <f aca="false">SUM(L1346-J1346)</f>
        <v>#VALUE!</v>
      </c>
      <c r="P1346" s="0" t="str">
        <f aca="false">IFERROR(__xludf.dummyfunction("""COMPUTED_VALUE"""),"")</f>
        <v/>
      </c>
      <c r="R1346" s="0" t="str">
        <f aca="false">IFERROR(__xludf.dummyfunction("""COMPUTED_VALUE"""),"")</f>
        <v/>
      </c>
      <c r="T1346" s="6" t="e">
        <f aca="false">SUM(R1346-P1346)</f>
        <v>#VALUE!</v>
      </c>
      <c r="V1346" s="6" t="e">
        <f aca="false">SUM(N1346-T1346)</f>
        <v>#VALUE!</v>
      </c>
      <c r="X1346" s="7"/>
    </row>
    <row r="1347" customFormat="false" ht="13.8" hidden="false" customHeight="false" outlineLevel="0" collapsed="false">
      <c r="B1347" s="0" t="str">
        <f aca="false">IFERROR(__xludf.dummyfunction("""COMPUTED_VALUE"""),"")</f>
        <v/>
      </c>
      <c r="D1347" s="0" t="str">
        <f aca="false">IFERROR(__xludf.dummyfunction("""COMPUTED_VALUE"""),"")</f>
        <v/>
      </c>
      <c r="F1347" s="0" t="str">
        <f aca="false">IFERROR(__xludf.dummyfunction("""COMPUTED_VALUE"""),"")</f>
        <v/>
      </c>
      <c r="H1347" s="0" t="str">
        <f aca="false">IFERROR(__xludf.dummyfunction("""COMPUTED_VALUE"""),"")</f>
        <v/>
      </c>
      <c r="J1347" s="0" t="str">
        <f aca="false">IFERROR(__xludf.dummyfunction("""COMPUTED_VALUE"""),"")</f>
        <v/>
      </c>
      <c r="L1347" s="0" t="str">
        <f aca="false">IFERROR(__xludf.dummyfunction("""COMPUTED_VALUE"""),"")</f>
        <v/>
      </c>
      <c r="N1347" s="6" t="e">
        <f aca="false">SUM(L1347-J1347)</f>
        <v>#VALUE!</v>
      </c>
      <c r="P1347" s="0" t="str">
        <f aca="false">IFERROR(__xludf.dummyfunction("""COMPUTED_VALUE"""),"")</f>
        <v/>
      </c>
      <c r="R1347" s="0" t="str">
        <f aca="false">IFERROR(__xludf.dummyfunction("""COMPUTED_VALUE"""),"")</f>
        <v/>
      </c>
      <c r="T1347" s="6" t="e">
        <f aca="false">SUM(R1347-P1347)</f>
        <v>#VALUE!</v>
      </c>
      <c r="V1347" s="6" t="e">
        <f aca="false">SUM(N1347-T1347)</f>
        <v>#VALUE!</v>
      </c>
      <c r="X1347" s="7"/>
    </row>
    <row r="1348" customFormat="false" ht="13.8" hidden="false" customHeight="false" outlineLevel="0" collapsed="false">
      <c r="B1348" s="0" t="str">
        <f aca="false">IFERROR(__xludf.dummyfunction("""COMPUTED_VALUE"""),"")</f>
        <v/>
      </c>
      <c r="D1348" s="0" t="str">
        <f aca="false">IFERROR(__xludf.dummyfunction("""COMPUTED_VALUE"""),"")</f>
        <v/>
      </c>
      <c r="F1348" s="0" t="str">
        <f aca="false">IFERROR(__xludf.dummyfunction("""COMPUTED_VALUE"""),"")</f>
        <v/>
      </c>
      <c r="H1348" s="0" t="str">
        <f aca="false">IFERROR(__xludf.dummyfunction("""COMPUTED_VALUE"""),"")</f>
        <v/>
      </c>
      <c r="J1348" s="0" t="str">
        <f aca="false">IFERROR(__xludf.dummyfunction("""COMPUTED_VALUE"""),"")</f>
        <v/>
      </c>
      <c r="L1348" s="0" t="str">
        <f aca="false">IFERROR(__xludf.dummyfunction("""COMPUTED_VALUE"""),"")</f>
        <v/>
      </c>
      <c r="N1348" s="6" t="e">
        <f aca="false">SUM(L1348-J1348)</f>
        <v>#VALUE!</v>
      </c>
      <c r="P1348" s="0" t="str">
        <f aca="false">IFERROR(__xludf.dummyfunction("""COMPUTED_VALUE"""),"")</f>
        <v/>
      </c>
      <c r="R1348" s="0" t="str">
        <f aca="false">IFERROR(__xludf.dummyfunction("""COMPUTED_VALUE"""),"")</f>
        <v/>
      </c>
      <c r="T1348" s="6" t="e">
        <f aca="false">SUM(R1348-P1348)</f>
        <v>#VALUE!</v>
      </c>
      <c r="V1348" s="6" t="e">
        <f aca="false">SUM(N1348-T1348)</f>
        <v>#VALUE!</v>
      </c>
      <c r="X1348" s="7"/>
    </row>
    <row r="1349" customFormat="false" ht="13.8" hidden="false" customHeight="false" outlineLevel="0" collapsed="false">
      <c r="B1349" s="0" t="str">
        <f aca="false">IFERROR(__xludf.dummyfunction("""COMPUTED_VALUE"""),"")</f>
        <v/>
      </c>
      <c r="D1349" s="0" t="str">
        <f aca="false">IFERROR(__xludf.dummyfunction("""COMPUTED_VALUE"""),"")</f>
        <v/>
      </c>
      <c r="F1349" s="0" t="str">
        <f aca="false">IFERROR(__xludf.dummyfunction("""COMPUTED_VALUE"""),"")</f>
        <v/>
      </c>
      <c r="H1349" s="0" t="str">
        <f aca="false">IFERROR(__xludf.dummyfunction("""COMPUTED_VALUE"""),"")</f>
        <v/>
      </c>
      <c r="J1349" s="0" t="str">
        <f aca="false">IFERROR(__xludf.dummyfunction("""COMPUTED_VALUE"""),"")</f>
        <v/>
      </c>
      <c r="L1349" s="0" t="str">
        <f aca="false">IFERROR(__xludf.dummyfunction("""COMPUTED_VALUE"""),"")</f>
        <v/>
      </c>
      <c r="N1349" s="6" t="e">
        <f aca="false">SUM(L1349-J1349)</f>
        <v>#VALUE!</v>
      </c>
      <c r="P1349" s="0" t="str">
        <f aca="false">IFERROR(__xludf.dummyfunction("""COMPUTED_VALUE"""),"")</f>
        <v/>
      </c>
      <c r="R1349" s="0" t="str">
        <f aca="false">IFERROR(__xludf.dummyfunction("""COMPUTED_VALUE"""),"")</f>
        <v/>
      </c>
      <c r="T1349" s="6" t="e">
        <f aca="false">SUM(R1349-P1349)</f>
        <v>#VALUE!</v>
      </c>
      <c r="V1349" s="6" t="e">
        <f aca="false">SUM(N1349-T1349)</f>
        <v>#VALUE!</v>
      </c>
      <c r="X1349" s="7"/>
    </row>
    <row r="1350" customFormat="false" ht="13.8" hidden="false" customHeight="false" outlineLevel="0" collapsed="false">
      <c r="B1350" s="0" t="str">
        <f aca="false">IFERROR(__xludf.dummyfunction("""COMPUTED_VALUE"""),"")</f>
        <v/>
      </c>
      <c r="D1350" s="0" t="str">
        <f aca="false">IFERROR(__xludf.dummyfunction("""COMPUTED_VALUE"""),"")</f>
        <v/>
      </c>
      <c r="F1350" s="0" t="str">
        <f aca="false">IFERROR(__xludf.dummyfunction("""COMPUTED_VALUE"""),"")</f>
        <v/>
      </c>
      <c r="H1350" s="0" t="str">
        <f aca="false">IFERROR(__xludf.dummyfunction("""COMPUTED_VALUE"""),"")</f>
        <v/>
      </c>
      <c r="J1350" s="0" t="str">
        <f aca="false">IFERROR(__xludf.dummyfunction("""COMPUTED_VALUE"""),"")</f>
        <v/>
      </c>
      <c r="L1350" s="0" t="str">
        <f aca="false">IFERROR(__xludf.dummyfunction("""COMPUTED_VALUE"""),"")</f>
        <v/>
      </c>
      <c r="N1350" s="6" t="e">
        <f aca="false">SUM(L1350-J1350)</f>
        <v>#VALUE!</v>
      </c>
      <c r="P1350" s="0" t="str">
        <f aca="false">IFERROR(__xludf.dummyfunction("""COMPUTED_VALUE"""),"")</f>
        <v/>
      </c>
      <c r="R1350" s="0" t="str">
        <f aca="false">IFERROR(__xludf.dummyfunction("""COMPUTED_VALUE"""),"")</f>
        <v/>
      </c>
      <c r="T1350" s="6" t="e">
        <f aca="false">SUM(R1350-P1350)</f>
        <v>#VALUE!</v>
      </c>
      <c r="V1350" s="6" t="e">
        <f aca="false">SUM(N1350-T1350)</f>
        <v>#VALUE!</v>
      </c>
      <c r="X1350" s="7"/>
    </row>
    <row r="1351" customFormat="false" ht="13.8" hidden="false" customHeight="false" outlineLevel="0" collapsed="false">
      <c r="B1351" s="0" t="str">
        <f aca="false">IFERROR(__xludf.dummyfunction("""COMPUTED_VALUE"""),"")</f>
        <v/>
      </c>
      <c r="D1351" s="0" t="str">
        <f aca="false">IFERROR(__xludf.dummyfunction("""COMPUTED_VALUE"""),"")</f>
        <v/>
      </c>
      <c r="F1351" s="0" t="str">
        <f aca="false">IFERROR(__xludf.dummyfunction("""COMPUTED_VALUE"""),"")</f>
        <v/>
      </c>
      <c r="H1351" s="0" t="str">
        <f aca="false">IFERROR(__xludf.dummyfunction("""COMPUTED_VALUE"""),"")</f>
        <v/>
      </c>
      <c r="J1351" s="0" t="str">
        <f aca="false">IFERROR(__xludf.dummyfunction("""COMPUTED_VALUE"""),"")</f>
        <v/>
      </c>
      <c r="L1351" s="0" t="str">
        <f aca="false">IFERROR(__xludf.dummyfunction("""COMPUTED_VALUE"""),"")</f>
        <v/>
      </c>
      <c r="N1351" s="6" t="e">
        <f aca="false">SUM(L1351-J1351)</f>
        <v>#VALUE!</v>
      </c>
      <c r="P1351" s="0" t="str">
        <f aca="false">IFERROR(__xludf.dummyfunction("""COMPUTED_VALUE"""),"")</f>
        <v/>
      </c>
      <c r="R1351" s="0" t="str">
        <f aca="false">IFERROR(__xludf.dummyfunction("""COMPUTED_VALUE"""),"")</f>
        <v/>
      </c>
      <c r="T1351" s="6" t="e">
        <f aca="false">SUM(R1351-P1351)</f>
        <v>#VALUE!</v>
      </c>
      <c r="V1351" s="6" t="e">
        <f aca="false">SUM(N1351-T1351)</f>
        <v>#VALUE!</v>
      </c>
      <c r="X1351" s="7"/>
    </row>
    <row r="1352" customFormat="false" ht="13.8" hidden="false" customHeight="false" outlineLevel="0" collapsed="false">
      <c r="B1352" s="0" t="str">
        <f aca="false">IFERROR(__xludf.dummyfunction("""COMPUTED_VALUE"""),"")</f>
        <v/>
      </c>
      <c r="D1352" s="0" t="str">
        <f aca="false">IFERROR(__xludf.dummyfunction("""COMPUTED_VALUE"""),"")</f>
        <v/>
      </c>
      <c r="F1352" s="0" t="str">
        <f aca="false">IFERROR(__xludf.dummyfunction("""COMPUTED_VALUE"""),"")</f>
        <v/>
      </c>
      <c r="H1352" s="0" t="str">
        <f aca="false">IFERROR(__xludf.dummyfunction("""COMPUTED_VALUE"""),"")</f>
        <v/>
      </c>
      <c r="J1352" s="0" t="str">
        <f aca="false">IFERROR(__xludf.dummyfunction("""COMPUTED_VALUE"""),"")</f>
        <v/>
      </c>
      <c r="L1352" s="0" t="str">
        <f aca="false">IFERROR(__xludf.dummyfunction("""COMPUTED_VALUE"""),"")</f>
        <v/>
      </c>
      <c r="N1352" s="6" t="e">
        <f aca="false">SUM(L1352-J1352)</f>
        <v>#VALUE!</v>
      </c>
      <c r="P1352" s="0" t="str">
        <f aca="false">IFERROR(__xludf.dummyfunction("""COMPUTED_VALUE"""),"")</f>
        <v/>
      </c>
      <c r="R1352" s="0" t="str">
        <f aca="false">IFERROR(__xludf.dummyfunction("""COMPUTED_VALUE"""),"")</f>
        <v/>
      </c>
      <c r="T1352" s="6" t="e">
        <f aca="false">SUM(R1352-P1352)</f>
        <v>#VALUE!</v>
      </c>
      <c r="V1352" s="6" t="e">
        <f aca="false">SUM(N1352-T1352)</f>
        <v>#VALUE!</v>
      </c>
      <c r="X1352" s="7"/>
    </row>
    <row r="1353" customFormat="false" ht="13.8" hidden="false" customHeight="false" outlineLevel="0" collapsed="false">
      <c r="B1353" s="0" t="str">
        <f aca="false">IFERROR(__xludf.dummyfunction("""COMPUTED_VALUE"""),"")</f>
        <v/>
      </c>
      <c r="D1353" s="0" t="str">
        <f aca="false">IFERROR(__xludf.dummyfunction("""COMPUTED_VALUE"""),"")</f>
        <v/>
      </c>
      <c r="F1353" s="0" t="str">
        <f aca="false">IFERROR(__xludf.dummyfunction("""COMPUTED_VALUE"""),"")</f>
        <v/>
      </c>
      <c r="H1353" s="0" t="str">
        <f aca="false">IFERROR(__xludf.dummyfunction("""COMPUTED_VALUE"""),"")</f>
        <v/>
      </c>
      <c r="J1353" s="0" t="str">
        <f aca="false">IFERROR(__xludf.dummyfunction("""COMPUTED_VALUE"""),"")</f>
        <v/>
      </c>
      <c r="L1353" s="0" t="str">
        <f aca="false">IFERROR(__xludf.dummyfunction("""COMPUTED_VALUE"""),"")</f>
        <v/>
      </c>
      <c r="N1353" s="6" t="e">
        <f aca="false">SUM(L1353-J1353)</f>
        <v>#VALUE!</v>
      </c>
      <c r="P1353" s="0" t="str">
        <f aca="false">IFERROR(__xludf.dummyfunction("""COMPUTED_VALUE"""),"")</f>
        <v/>
      </c>
      <c r="R1353" s="0" t="str">
        <f aca="false">IFERROR(__xludf.dummyfunction("""COMPUTED_VALUE"""),"")</f>
        <v/>
      </c>
      <c r="T1353" s="6" t="e">
        <f aca="false">SUM(R1353-P1353)</f>
        <v>#VALUE!</v>
      </c>
      <c r="V1353" s="6" t="e">
        <f aca="false">SUM(N1353-T1353)</f>
        <v>#VALUE!</v>
      </c>
      <c r="X1353" s="7"/>
    </row>
    <row r="1354" customFormat="false" ht="13.8" hidden="false" customHeight="false" outlineLevel="0" collapsed="false">
      <c r="B1354" s="0" t="str">
        <f aca="false">IFERROR(__xludf.dummyfunction("""COMPUTED_VALUE"""),"")</f>
        <v/>
      </c>
      <c r="D1354" s="0" t="str">
        <f aca="false">IFERROR(__xludf.dummyfunction("""COMPUTED_VALUE"""),"")</f>
        <v/>
      </c>
      <c r="F1354" s="0" t="str">
        <f aca="false">IFERROR(__xludf.dummyfunction("""COMPUTED_VALUE"""),"")</f>
        <v/>
      </c>
      <c r="H1354" s="0" t="str">
        <f aca="false">IFERROR(__xludf.dummyfunction("""COMPUTED_VALUE"""),"")</f>
        <v/>
      </c>
      <c r="J1354" s="0" t="str">
        <f aca="false">IFERROR(__xludf.dummyfunction("""COMPUTED_VALUE"""),"")</f>
        <v/>
      </c>
      <c r="L1354" s="0" t="str">
        <f aca="false">IFERROR(__xludf.dummyfunction("""COMPUTED_VALUE"""),"")</f>
        <v/>
      </c>
      <c r="N1354" s="6" t="e">
        <f aca="false">SUM(L1354-J1354)</f>
        <v>#VALUE!</v>
      </c>
      <c r="P1354" s="0" t="str">
        <f aca="false">IFERROR(__xludf.dummyfunction("""COMPUTED_VALUE"""),"")</f>
        <v/>
      </c>
      <c r="R1354" s="0" t="str">
        <f aca="false">IFERROR(__xludf.dummyfunction("""COMPUTED_VALUE"""),"")</f>
        <v/>
      </c>
      <c r="T1354" s="6" t="e">
        <f aca="false">SUM(R1354-P1354)</f>
        <v>#VALUE!</v>
      </c>
      <c r="V1354" s="6" t="e">
        <f aca="false">SUM(N1354-T1354)</f>
        <v>#VALUE!</v>
      </c>
      <c r="X1354" s="7"/>
    </row>
    <row r="1355" customFormat="false" ht="13.8" hidden="false" customHeight="false" outlineLevel="0" collapsed="false">
      <c r="B1355" s="0" t="str">
        <f aca="false">IFERROR(__xludf.dummyfunction("""COMPUTED_VALUE"""),"")</f>
        <v/>
      </c>
      <c r="D1355" s="0" t="str">
        <f aca="false">IFERROR(__xludf.dummyfunction("""COMPUTED_VALUE"""),"")</f>
        <v/>
      </c>
      <c r="F1355" s="0" t="str">
        <f aca="false">IFERROR(__xludf.dummyfunction("""COMPUTED_VALUE"""),"")</f>
        <v/>
      </c>
      <c r="H1355" s="0" t="str">
        <f aca="false">IFERROR(__xludf.dummyfunction("""COMPUTED_VALUE"""),"")</f>
        <v/>
      </c>
      <c r="J1355" s="0" t="str">
        <f aca="false">IFERROR(__xludf.dummyfunction("""COMPUTED_VALUE"""),"")</f>
        <v/>
      </c>
      <c r="L1355" s="0" t="str">
        <f aca="false">IFERROR(__xludf.dummyfunction("""COMPUTED_VALUE"""),"")</f>
        <v/>
      </c>
      <c r="N1355" s="6" t="e">
        <f aca="false">SUM(L1355-J1355)</f>
        <v>#VALUE!</v>
      </c>
      <c r="P1355" s="0" t="str">
        <f aca="false">IFERROR(__xludf.dummyfunction("""COMPUTED_VALUE"""),"")</f>
        <v/>
      </c>
      <c r="R1355" s="0" t="str">
        <f aca="false">IFERROR(__xludf.dummyfunction("""COMPUTED_VALUE"""),"")</f>
        <v/>
      </c>
      <c r="T1355" s="6" t="e">
        <f aca="false">SUM(R1355-P1355)</f>
        <v>#VALUE!</v>
      </c>
      <c r="V1355" s="6" t="e">
        <f aca="false">SUM(N1355-T1355)</f>
        <v>#VALUE!</v>
      </c>
      <c r="X1355" s="7"/>
    </row>
    <row r="1356" customFormat="false" ht="13.8" hidden="false" customHeight="false" outlineLevel="0" collapsed="false">
      <c r="B1356" s="0" t="str">
        <f aca="false">IFERROR(__xludf.dummyfunction("""COMPUTED_VALUE"""),"")</f>
        <v/>
      </c>
      <c r="D1356" s="0" t="str">
        <f aca="false">IFERROR(__xludf.dummyfunction("""COMPUTED_VALUE"""),"")</f>
        <v/>
      </c>
      <c r="F1356" s="0" t="str">
        <f aca="false">IFERROR(__xludf.dummyfunction("""COMPUTED_VALUE"""),"")</f>
        <v/>
      </c>
      <c r="H1356" s="0" t="str">
        <f aca="false">IFERROR(__xludf.dummyfunction("""COMPUTED_VALUE"""),"")</f>
        <v/>
      </c>
      <c r="J1356" s="0" t="str">
        <f aca="false">IFERROR(__xludf.dummyfunction("""COMPUTED_VALUE"""),"")</f>
        <v/>
      </c>
      <c r="L1356" s="0" t="str">
        <f aca="false">IFERROR(__xludf.dummyfunction("""COMPUTED_VALUE"""),"")</f>
        <v/>
      </c>
      <c r="N1356" s="6" t="e">
        <f aca="false">SUM(L1356-J1356)</f>
        <v>#VALUE!</v>
      </c>
      <c r="P1356" s="0" t="str">
        <f aca="false">IFERROR(__xludf.dummyfunction("""COMPUTED_VALUE"""),"")</f>
        <v/>
      </c>
      <c r="R1356" s="0" t="str">
        <f aca="false">IFERROR(__xludf.dummyfunction("""COMPUTED_VALUE"""),"")</f>
        <v/>
      </c>
      <c r="T1356" s="6" t="e">
        <f aca="false">SUM(R1356-P1356)</f>
        <v>#VALUE!</v>
      </c>
      <c r="V1356" s="6" t="e">
        <f aca="false">SUM(N1356-T1356)</f>
        <v>#VALUE!</v>
      </c>
      <c r="X1356" s="7"/>
    </row>
    <row r="1357" customFormat="false" ht="13.8" hidden="false" customHeight="false" outlineLevel="0" collapsed="false">
      <c r="B1357" s="0" t="str">
        <f aca="false">IFERROR(__xludf.dummyfunction("""COMPUTED_VALUE"""),"")</f>
        <v/>
      </c>
      <c r="D1357" s="0" t="str">
        <f aca="false">IFERROR(__xludf.dummyfunction("""COMPUTED_VALUE"""),"")</f>
        <v/>
      </c>
      <c r="F1357" s="0" t="str">
        <f aca="false">IFERROR(__xludf.dummyfunction("""COMPUTED_VALUE"""),"")</f>
        <v/>
      </c>
      <c r="H1357" s="0" t="str">
        <f aca="false">IFERROR(__xludf.dummyfunction("""COMPUTED_VALUE"""),"")</f>
        <v/>
      </c>
      <c r="J1357" s="0" t="str">
        <f aca="false">IFERROR(__xludf.dummyfunction("""COMPUTED_VALUE"""),"")</f>
        <v/>
      </c>
      <c r="L1357" s="0" t="str">
        <f aca="false">IFERROR(__xludf.dummyfunction("""COMPUTED_VALUE"""),"")</f>
        <v/>
      </c>
      <c r="N1357" s="6" t="e">
        <f aca="false">SUM(L1357-J1357)</f>
        <v>#VALUE!</v>
      </c>
      <c r="P1357" s="0" t="str">
        <f aca="false">IFERROR(__xludf.dummyfunction("""COMPUTED_VALUE"""),"")</f>
        <v/>
      </c>
      <c r="R1357" s="0" t="str">
        <f aca="false">IFERROR(__xludf.dummyfunction("""COMPUTED_VALUE"""),"")</f>
        <v/>
      </c>
      <c r="T1357" s="6" t="e">
        <f aca="false">SUM(R1357-P1357)</f>
        <v>#VALUE!</v>
      </c>
      <c r="V1357" s="6" t="e">
        <f aca="false">SUM(N1357-T1357)</f>
        <v>#VALUE!</v>
      </c>
      <c r="X1357" s="7"/>
    </row>
    <row r="1358" customFormat="false" ht="13.8" hidden="false" customHeight="false" outlineLevel="0" collapsed="false">
      <c r="B1358" s="0" t="str">
        <f aca="false">IFERROR(__xludf.dummyfunction("""COMPUTED_VALUE"""),"")</f>
        <v/>
      </c>
      <c r="D1358" s="0" t="str">
        <f aca="false">IFERROR(__xludf.dummyfunction("""COMPUTED_VALUE"""),"")</f>
        <v/>
      </c>
      <c r="F1358" s="0" t="str">
        <f aca="false">IFERROR(__xludf.dummyfunction("""COMPUTED_VALUE"""),"")</f>
        <v/>
      </c>
      <c r="H1358" s="0" t="str">
        <f aca="false">IFERROR(__xludf.dummyfunction("""COMPUTED_VALUE"""),"")</f>
        <v/>
      </c>
      <c r="J1358" s="0" t="str">
        <f aca="false">IFERROR(__xludf.dummyfunction("""COMPUTED_VALUE"""),"")</f>
        <v/>
      </c>
      <c r="L1358" s="0" t="str">
        <f aca="false">IFERROR(__xludf.dummyfunction("""COMPUTED_VALUE"""),"")</f>
        <v/>
      </c>
      <c r="N1358" s="6" t="e">
        <f aca="false">SUM(L1358-J1358)</f>
        <v>#VALUE!</v>
      </c>
      <c r="P1358" s="0" t="str">
        <f aca="false">IFERROR(__xludf.dummyfunction("""COMPUTED_VALUE"""),"")</f>
        <v/>
      </c>
      <c r="R1358" s="0" t="str">
        <f aca="false">IFERROR(__xludf.dummyfunction("""COMPUTED_VALUE"""),"")</f>
        <v/>
      </c>
      <c r="T1358" s="6" t="e">
        <f aca="false">SUM(R1358-P1358)</f>
        <v>#VALUE!</v>
      </c>
      <c r="V1358" s="6" t="e">
        <f aca="false">SUM(N1358-T1358)</f>
        <v>#VALUE!</v>
      </c>
      <c r="X1358" s="7"/>
    </row>
    <row r="1359" customFormat="false" ht="13.8" hidden="false" customHeight="false" outlineLevel="0" collapsed="false">
      <c r="B1359" s="0" t="str">
        <f aca="false">IFERROR(__xludf.dummyfunction("""COMPUTED_VALUE"""),"")</f>
        <v/>
      </c>
      <c r="D1359" s="0" t="str">
        <f aca="false">IFERROR(__xludf.dummyfunction("""COMPUTED_VALUE"""),"")</f>
        <v/>
      </c>
      <c r="F1359" s="0" t="str">
        <f aca="false">IFERROR(__xludf.dummyfunction("""COMPUTED_VALUE"""),"")</f>
        <v/>
      </c>
      <c r="H1359" s="0" t="str">
        <f aca="false">IFERROR(__xludf.dummyfunction("""COMPUTED_VALUE"""),"")</f>
        <v/>
      </c>
      <c r="J1359" s="0" t="str">
        <f aca="false">IFERROR(__xludf.dummyfunction("""COMPUTED_VALUE"""),"")</f>
        <v/>
      </c>
      <c r="L1359" s="0" t="str">
        <f aca="false">IFERROR(__xludf.dummyfunction("""COMPUTED_VALUE"""),"")</f>
        <v/>
      </c>
      <c r="N1359" s="6" t="e">
        <f aca="false">SUM(L1359-J1359)</f>
        <v>#VALUE!</v>
      </c>
      <c r="P1359" s="0" t="str">
        <f aca="false">IFERROR(__xludf.dummyfunction("""COMPUTED_VALUE"""),"")</f>
        <v/>
      </c>
      <c r="R1359" s="0" t="str">
        <f aca="false">IFERROR(__xludf.dummyfunction("""COMPUTED_VALUE"""),"")</f>
        <v/>
      </c>
      <c r="T1359" s="6" t="e">
        <f aca="false">SUM(R1359-P1359)</f>
        <v>#VALUE!</v>
      </c>
      <c r="V1359" s="6" t="e">
        <f aca="false">SUM(N1359-T1359)</f>
        <v>#VALUE!</v>
      </c>
      <c r="X1359" s="7"/>
    </row>
    <row r="1360" customFormat="false" ht="13.8" hidden="false" customHeight="false" outlineLevel="0" collapsed="false">
      <c r="B1360" s="0" t="str">
        <f aca="false">IFERROR(__xludf.dummyfunction("""COMPUTED_VALUE"""),"")</f>
        <v/>
      </c>
      <c r="D1360" s="0" t="str">
        <f aca="false">IFERROR(__xludf.dummyfunction("""COMPUTED_VALUE"""),"")</f>
        <v/>
      </c>
      <c r="F1360" s="0" t="str">
        <f aca="false">IFERROR(__xludf.dummyfunction("""COMPUTED_VALUE"""),"")</f>
        <v/>
      </c>
      <c r="H1360" s="0" t="str">
        <f aca="false">IFERROR(__xludf.dummyfunction("""COMPUTED_VALUE"""),"")</f>
        <v/>
      </c>
      <c r="J1360" s="0" t="str">
        <f aca="false">IFERROR(__xludf.dummyfunction("""COMPUTED_VALUE"""),"")</f>
        <v/>
      </c>
      <c r="L1360" s="0" t="str">
        <f aca="false">IFERROR(__xludf.dummyfunction("""COMPUTED_VALUE"""),"")</f>
        <v/>
      </c>
      <c r="N1360" s="6" t="e">
        <f aca="false">SUM(L1360-J1360)</f>
        <v>#VALUE!</v>
      </c>
      <c r="P1360" s="0" t="str">
        <f aca="false">IFERROR(__xludf.dummyfunction("""COMPUTED_VALUE"""),"")</f>
        <v/>
      </c>
      <c r="R1360" s="0" t="str">
        <f aca="false">IFERROR(__xludf.dummyfunction("""COMPUTED_VALUE"""),"")</f>
        <v/>
      </c>
      <c r="T1360" s="6" t="e">
        <f aca="false">SUM(R1360-P1360)</f>
        <v>#VALUE!</v>
      </c>
      <c r="V1360" s="6" t="e">
        <f aca="false">SUM(N1360-T1360)</f>
        <v>#VALUE!</v>
      </c>
      <c r="X1360" s="7"/>
    </row>
    <row r="1361" customFormat="false" ht="13.8" hidden="false" customHeight="false" outlineLevel="0" collapsed="false">
      <c r="B1361" s="0" t="str">
        <f aca="false">IFERROR(__xludf.dummyfunction("""COMPUTED_VALUE"""),"")</f>
        <v/>
      </c>
      <c r="D1361" s="0" t="str">
        <f aca="false">IFERROR(__xludf.dummyfunction("""COMPUTED_VALUE"""),"")</f>
        <v/>
      </c>
      <c r="F1361" s="0" t="str">
        <f aca="false">IFERROR(__xludf.dummyfunction("""COMPUTED_VALUE"""),"")</f>
        <v/>
      </c>
      <c r="H1361" s="0" t="str">
        <f aca="false">IFERROR(__xludf.dummyfunction("""COMPUTED_VALUE"""),"")</f>
        <v/>
      </c>
      <c r="J1361" s="0" t="str">
        <f aca="false">IFERROR(__xludf.dummyfunction("""COMPUTED_VALUE"""),"")</f>
        <v/>
      </c>
      <c r="L1361" s="0" t="str">
        <f aca="false">IFERROR(__xludf.dummyfunction("""COMPUTED_VALUE"""),"")</f>
        <v/>
      </c>
      <c r="N1361" s="6" t="e">
        <f aca="false">SUM(L1361-J1361)</f>
        <v>#VALUE!</v>
      </c>
      <c r="P1361" s="0" t="str">
        <f aca="false">IFERROR(__xludf.dummyfunction("""COMPUTED_VALUE"""),"")</f>
        <v/>
      </c>
      <c r="R1361" s="0" t="str">
        <f aca="false">IFERROR(__xludf.dummyfunction("""COMPUTED_VALUE"""),"")</f>
        <v/>
      </c>
      <c r="T1361" s="6" t="e">
        <f aca="false">SUM(R1361-P1361)</f>
        <v>#VALUE!</v>
      </c>
      <c r="V1361" s="6" t="e">
        <f aca="false">SUM(N1361-T1361)</f>
        <v>#VALUE!</v>
      </c>
      <c r="X1361" s="7"/>
    </row>
    <row r="1362" customFormat="false" ht="13.8" hidden="false" customHeight="false" outlineLevel="0" collapsed="false">
      <c r="B1362" s="0" t="str">
        <f aca="false">IFERROR(__xludf.dummyfunction("""COMPUTED_VALUE"""),"")</f>
        <v/>
      </c>
      <c r="D1362" s="0" t="str">
        <f aca="false">IFERROR(__xludf.dummyfunction("""COMPUTED_VALUE"""),"")</f>
        <v/>
      </c>
      <c r="F1362" s="0" t="str">
        <f aca="false">IFERROR(__xludf.dummyfunction("""COMPUTED_VALUE"""),"")</f>
        <v/>
      </c>
      <c r="H1362" s="0" t="str">
        <f aca="false">IFERROR(__xludf.dummyfunction("""COMPUTED_VALUE"""),"")</f>
        <v/>
      </c>
      <c r="J1362" s="0" t="str">
        <f aca="false">IFERROR(__xludf.dummyfunction("""COMPUTED_VALUE"""),"")</f>
        <v/>
      </c>
      <c r="L1362" s="0" t="str">
        <f aca="false">IFERROR(__xludf.dummyfunction("""COMPUTED_VALUE"""),"")</f>
        <v/>
      </c>
      <c r="N1362" s="6" t="e">
        <f aca="false">SUM(L1362-J1362)</f>
        <v>#VALUE!</v>
      </c>
      <c r="P1362" s="0" t="str">
        <f aca="false">IFERROR(__xludf.dummyfunction("""COMPUTED_VALUE"""),"")</f>
        <v/>
      </c>
      <c r="R1362" s="0" t="str">
        <f aca="false">IFERROR(__xludf.dummyfunction("""COMPUTED_VALUE"""),"")</f>
        <v/>
      </c>
      <c r="T1362" s="6" t="e">
        <f aca="false">SUM(R1362-P1362)</f>
        <v>#VALUE!</v>
      </c>
      <c r="V1362" s="6" t="e">
        <f aca="false">SUM(N1362-T1362)</f>
        <v>#VALUE!</v>
      </c>
      <c r="X1362" s="7"/>
    </row>
    <row r="1363" customFormat="false" ht="13.8" hidden="false" customHeight="false" outlineLevel="0" collapsed="false">
      <c r="B1363" s="0" t="str">
        <f aca="false">IFERROR(__xludf.dummyfunction("""COMPUTED_VALUE"""),"")</f>
        <v/>
      </c>
      <c r="D1363" s="0" t="str">
        <f aca="false">IFERROR(__xludf.dummyfunction("""COMPUTED_VALUE"""),"")</f>
        <v/>
      </c>
      <c r="F1363" s="0" t="str">
        <f aca="false">IFERROR(__xludf.dummyfunction("""COMPUTED_VALUE"""),"")</f>
        <v/>
      </c>
      <c r="H1363" s="0" t="str">
        <f aca="false">IFERROR(__xludf.dummyfunction("""COMPUTED_VALUE"""),"")</f>
        <v/>
      </c>
      <c r="J1363" s="0" t="str">
        <f aca="false">IFERROR(__xludf.dummyfunction("""COMPUTED_VALUE"""),"")</f>
        <v/>
      </c>
      <c r="L1363" s="0" t="str">
        <f aca="false">IFERROR(__xludf.dummyfunction("""COMPUTED_VALUE"""),"")</f>
        <v/>
      </c>
      <c r="N1363" s="6" t="e">
        <f aca="false">SUM(L1363-J1363)</f>
        <v>#VALUE!</v>
      </c>
      <c r="P1363" s="0" t="str">
        <f aca="false">IFERROR(__xludf.dummyfunction("""COMPUTED_VALUE"""),"")</f>
        <v/>
      </c>
      <c r="R1363" s="0" t="str">
        <f aca="false">IFERROR(__xludf.dummyfunction("""COMPUTED_VALUE"""),"")</f>
        <v/>
      </c>
      <c r="T1363" s="6" t="e">
        <f aca="false">SUM(R1363-P1363)</f>
        <v>#VALUE!</v>
      </c>
      <c r="V1363" s="6" t="e">
        <f aca="false">SUM(N1363-T1363)</f>
        <v>#VALUE!</v>
      </c>
      <c r="X1363" s="7"/>
    </row>
    <row r="1364" customFormat="false" ht="13.8" hidden="false" customHeight="false" outlineLevel="0" collapsed="false">
      <c r="B1364" s="0" t="str">
        <f aca="false">IFERROR(__xludf.dummyfunction("""COMPUTED_VALUE"""),"")</f>
        <v/>
      </c>
      <c r="D1364" s="0" t="str">
        <f aca="false">IFERROR(__xludf.dummyfunction("""COMPUTED_VALUE"""),"")</f>
        <v/>
      </c>
      <c r="F1364" s="0" t="str">
        <f aca="false">IFERROR(__xludf.dummyfunction("""COMPUTED_VALUE"""),"")</f>
        <v/>
      </c>
      <c r="H1364" s="0" t="str">
        <f aca="false">IFERROR(__xludf.dummyfunction("""COMPUTED_VALUE"""),"")</f>
        <v/>
      </c>
      <c r="J1364" s="0" t="str">
        <f aca="false">IFERROR(__xludf.dummyfunction("""COMPUTED_VALUE"""),"")</f>
        <v/>
      </c>
      <c r="L1364" s="0" t="str">
        <f aca="false">IFERROR(__xludf.dummyfunction("""COMPUTED_VALUE"""),"")</f>
        <v/>
      </c>
      <c r="N1364" s="6" t="e">
        <f aca="false">SUM(L1364-J1364)</f>
        <v>#VALUE!</v>
      </c>
      <c r="P1364" s="0" t="str">
        <f aca="false">IFERROR(__xludf.dummyfunction("""COMPUTED_VALUE"""),"")</f>
        <v/>
      </c>
      <c r="R1364" s="0" t="str">
        <f aca="false">IFERROR(__xludf.dummyfunction("""COMPUTED_VALUE"""),"")</f>
        <v/>
      </c>
      <c r="T1364" s="6" t="e">
        <f aca="false">SUM(R1364-P1364)</f>
        <v>#VALUE!</v>
      </c>
      <c r="V1364" s="6" t="e">
        <f aca="false">SUM(N1364-T1364)</f>
        <v>#VALUE!</v>
      </c>
      <c r="X1364" s="7"/>
    </row>
    <row r="1365" customFormat="false" ht="13.8" hidden="false" customHeight="false" outlineLevel="0" collapsed="false">
      <c r="B1365" s="0" t="str">
        <f aca="false">IFERROR(__xludf.dummyfunction("""COMPUTED_VALUE"""),"")</f>
        <v/>
      </c>
      <c r="D1365" s="0" t="str">
        <f aca="false">IFERROR(__xludf.dummyfunction("""COMPUTED_VALUE"""),"")</f>
        <v/>
      </c>
      <c r="F1365" s="0" t="str">
        <f aca="false">IFERROR(__xludf.dummyfunction("""COMPUTED_VALUE"""),"")</f>
        <v/>
      </c>
      <c r="H1365" s="0" t="str">
        <f aca="false">IFERROR(__xludf.dummyfunction("""COMPUTED_VALUE"""),"")</f>
        <v/>
      </c>
      <c r="J1365" s="0" t="str">
        <f aca="false">IFERROR(__xludf.dummyfunction("""COMPUTED_VALUE"""),"")</f>
        <v/>
      </c>
      <c r="L1365" s="0" t="str">
        <f aca="false">IFERROR(__xludf.dummyfunction("""COMPUTED_VALUE"""),"")</f>
        <v/>
      </c>
      <c r="N1365" s="6" t="e">
        <f aca="false">SUM(L1365-J1365)</f>
        <v>#VALUE!</v>
      </c>
      <c r="P1365" s="0" t="str">
        <f aca="false">IFERROR(__xludf.dummyfunction("""COMPUTED_VALUE"""),"")</f>
        <v/>
      </c>
      <c r="R1365" s="0" t="str">
        <f aca="false">IFERROR(__xludf.dummyfunction("""COMPUTED_VALUE"""),"")</f>
        <v/>
      </c>
      <c r="T1365" s="6" t="e">
        <f aca="false">SUM(R1365-P1365)</f>
        <v>#VALUE!</v>
      </c>
      <c r="V1365" s="6" t="e">
        <f aca="false">SUM(N1365-T1365)</f>
        <v>#VALUE!</v>
      </c>
      <c r="X1365" s="7"/>
    </row>
    <row r="1366" customFormat="false" ht="13.8" hidden="false" customHeight="false" outlineLevel="0" collapsed="false">
      <c r="B1366" s="0" t="str">
        <f aca="false">IFERROR(__xludf.dummyfunction("""COMPUTED_VALUE"""),"")</f>
        <v/>
      </c>
      <c r="D1366" s="0" t="str">
        <f aca="false">IFERROR(__xludf.dummyfunction("""COMPUTED_VALUE"""),"")</f>
        <v/>
      </c>
      <c r="F1366" s="0" t="str">
        <f aca="false">IFERROR(__xludf.dummyfunction("""COMPUTED_VALUE"""),"")</f>
        <v/>
      </c>
      <c r="H1366" s="0" t="str">
        <f aca="false">IFERROR(__xludf.dummyfunction("""COMPUTED_VALUE"""),"")</f>
        <v/>
      </c>
      <c r="J1366" s="0" t="str">
        <f aca="false">IFERROR(__xludf.dummyfunction("""COMPUTED_VALUE"""),"")</f>
        <v/>
      </c>
      <c r="L1366" s="0" t="str">
        <f aca="false">IFERROR(__xludf.dummyfunction("""COMPUTED_VALUE"""),"")</f>
        <v/>
      </c>
      <c r="N1366" s="6" t="e">
        <f aca="false">SUM(L1366-J1366)</f>
        <v>#VALUE!</v>
      </c>
      <c r="P1366" s="0" t="str">
        <f aca="false">IFERROR(__xludf.dummyfunction("""COMPUTED_VALUE"""),"")</f>
        <v/>
      </c>
      <c r="R1366" s="0" t="str">
        <f aca="false">IFERROR(__xludf.dummyfunction("""COMPUTED_VALUE"""),"")</f>
        <v/>
      </c>
      <c r="T1366" s="6" t="e">
        <f aca="false">SUM(R1366-P1366)</f>
        <v>#VALUE!</v>
      </c>
      <c r="V1366" s="6" t="e">
        <f aca="false">SUM(N1366-T1366)</f>
        <v>#VALUE!</v>
      </c>
      <c r="X1366" s="7"/>
    </row>
    <row r="1367" customFormat="false" ht="13.8" hidden="false" customHeight="false" outlineLevel="0" collapsed="false">
      <c r="B1367" s="0" t="str">
        <f aca="false">IFERROR(__xludf.dummyfunction("""COMPUTED_VALUE"""),"")</f>
        <v/>
      </c>
      <c r="D1367" s="0" t="str">
        <f aca="false">IFERROR(__xludf.dummyfunction("""COMPUTED_VALUE"""),"")</f>
        <v/>
      </c>
      <c r="F1367" s="0" t="str">
        <f aca="false">IFERROR(__xludf.dummyfunction("""COMPUTED_VALUE"""),"")</f>
        <v/>
      </c>
      <c r="H1367" s="0" t="str">
        <f aca="false">IFERROR(__xludf.dummyfunction("""COMPUTED_VALUE"""),"")</f>
        <v/>
      </c>
      <c r="J1367" s="0" t="str">
        <f aca="false">IFERROR(__xludf.dummyfunction("""COMPUTED_VALUE"""),"")</f>
        <v/>
      </c>
      <c r="L1367" s="0" t="str">
        <f aca="false">IFERROR(__xludf.dummyfunction("""COMPUTED_VALUE"""),"")</f>
        <v/>
      </c>
      <c r="N1367" s="6" t="e">
        <f aca="false">SUM(L1367-J1367)</f>
        <v>#VALUE!</v>
      </c>
      <c r="P1367" s="0" t="str">
        <f aca="false">IFERROR(__xludf.dummyfunction("""COMPUTED_VALUE"""),"")</f>
        <v/>
      </c>
      <c r="R1367" s="0" t="str">
        <f aca="false">IFERROR(__xludf.dummyfunction("""COMPUTED_VALUE"""),"")</f>
        <v/>
      </c>
      <c r="T1367" s="6" t="e">
        <f aca="false">SUM(R1367-P1367)</f>
        <v>#VALUE!</v>
      </c>
      <c r="V1367" s="6" t="e">
        <f aca="false">SUM(N1367-T1367)</f>
        <v>#VALUE!</v>
      </c>
      <c r="X1367" s="7"/>
    </row>
    <row r="1368" customFormat="false" ht="13.8" hidden="false" customHeight="false" outlineLevel="0" collapsed="false">
      <c r="B1368" s="0" t="str">
        <f aca="false">IFERROR(__xludf.dummyfunction("""COMPUTED_VALUE"""),"")</f>
        <v/>
      </c>
      <c r="D1368" s="0" t="str">
        <f aca="false">IFERROR(__xludf.dummyfunction("""COMPUTED_VALUE"""),"")</f>
        <v/>
      </c>
      <c r="F1368" s="0" t="str">
        <f aca="false">IFERROR(__xludf.dummyfunction("""COMPUTED_VALUE"""),"")</f>
        <v/>
      </c>
      <c r="H1368" s="0" t="str">
        <f aca="false">IFERROR(__xludf.dummyfunction("""COMPUTED_VALUE"""),"")</f>
        <v/>
      </c>
      <c r="J1368" s="0" t="str">
        <f aca="false">IFERROR(__xludf.dummyfunction("""COMPUTED_VALUE"""),"")</f>
        <v/>
      </c>
      <c r="L1368" s="0" t="str">
        <f aca="false">IFERROR(__xludf.dummyfunction("""COMPUTED_VALUE"""),"")</f>
        <v/>
      </c>
      <c r="N1368" s="6" t="e">
        <f aca="false">SUM(L1368-J1368)</f>
        <v>#VALUE!</v>
      </c>
      <c r="P1368" s="0" t="str">
        <f aca="false">IFERROR(__xludf.dummyfunction("""COMPUTED_VALUE"""),"")</f>
        <v/>
      </c>
      <c r="R1368" s="0" t="str">
        <f aca="false">IFERROR(__xludf.dummyfunction("""COMPUTED_VALUE"""),"")</f>
        <v/>
      </c>
      <c r="T1368" s="6" t="e">
        <f aca="false">SUM(R1368-P1368)</f>
        <v>#VALUE!</v>
      </c>
      <c r="V1368" s="6" t="e">
        <f aca="false">SUM(N1368-T1368)</f>
        <v>#VALUE!</v>
      </c>
      <c r="X1368" s="7"/>
    </row>
    <row r="1369" customFormat="false" ht="13.8" hidden="false" customHeight="false" outlineLevel="0" collapsed="false">
      <c r="B1369" s="0" t="str">
        <f aca="false">IFERROR(__xludf.dummyfunction("""COMPUTED_VALUE"""),"")</f>
        <v/>
      </c>
      <c r="D1369" s="0" t="str">
        <f aca="false">IFERROR(__xludf.dummyfunction("""COMPUTED_VALUE"""),"")</f>
        <v/>
      </c>
      <c r="F1369" s="0" t="str">
        <f aca="false">IFERROR(__xludf.dummyfunction("""COMPUTED_VALUE"""),"")</f>
        <v/>
      </c>
      <c r="H1369" s="0" t="str">
        <f aca="false">IFERROR(__xludf.dummyfunction("""COMPUTED_VALUE"""),"")</f>
        <v/>
      </c>
      <c r="J1369" s="0" t="str">
        <f aca="false">IFERROR(__xludf.dummyfunction("""COMPUTED_VALUE"""),"")</f>
        <v/>
      </c>
      <c r="L1369" s="0" t="str">
        <f aca="false">IFERROR(__xludf.dummyfunction("""COMPUTED_VALUE"""),"")</f>
        <v/>
      </c>
      <c r="N1369" s="6" t="e">
        <f aca="false">SUM(L1369-J1369)</f>
        <v>#VALUE!</v>
      </c>
      <c r="P1369" s="0" t="str">
        <f aca="false">IFERROR(__xludf.dummyfunction("""COMPUTED_VALUE"""),"")</f>
        <v/>
      </c>
      <c r="R1369" s="0" t="str">
        <f aca="false">IFERROR(__xludf.dummyfunction("""COMPUTED_VALUE"""),"")</f>
        <v/>
      </c>
      <c r="T1369" s="6" t="e">
        <f aca="false">SUM(R1369-P1369)</f>
        <v>#VALUE!</v>
      </c>
      <c r="V1369" s="6" t="e">
        <f aca="false">SUM(N1369-T1369)</f>
        <v>#VALUE!</v>
      </c>
      <c r="X1369" s="7"/>
    </row>
    <row r="1370" customFormat="false" ht="13.8" hidden="false" customHeight="false" outlineLevel="0" collapsed="false">
      <c r="B1370" s="0" t="str">
        <f aca="false">IFERROR(__xludf.dummyfunction("""COMPUTED_VALUE"""),"")</f>
        <v/>
      </c>
      <c r="D1370" s="0" t="str">
        <f aca="false">IFERROR(__xludf.dummyfunction("""COMPUTED_VALUE"""),"")</f>
        <v/>
      </c>
      <c r="F1370" s="0" t="str">
        <f aca="false">IFERROR(__xludf.dummyfunction("""COMPUTED_VALUE"""),"")</f>
        <v/>
      </c>
      <c r="H1370" s="0" t="str">
        <f aca="false">IFERROR(__xludf.dummyfunction("""COMPUTED_VALUE"""),"")</f>
        <v/>
      </c>
      <c r="J1370" s="0" t="str">
        <f aca="false">IFERROR(__xludf.dummyfunction("""COMPUTED_VALUE"""),"")</f>
        <v/>
      </c>
      <c r="L1370" s="0" t="str">
        <f aca="false">IFERROR(__xludf.dummyfunction("""COMPUTED_VALUE"""),"")</f>
        <v/>
      </c>
      <c r="N1370" s="6" t="e">
        <f aca="false">SUM(L1370-J1370)</f>
        <v>#VALUE!</v>
      </c>
      <c r="P1370" s="0" t="str">
        <f aca="false">IFERROR(__xludf.dummyfunction("""COMPUTED_VALUE"""),"")</f>
        <v/>
      </c>
      <c r="R1370" s="0" t="str">
        <f aca="false">IFERROR(__xludf.dummyfunction("""COMPUTED_VALUE"""),"")</f>
        <v/>
      </c>
      <c r="T1370" s="6" t="e">
        <f aca="false">SUM(R1370-P1370)</f>
        <v>#VALUE!</v>
      </c>
      <c r="V1370" s="6" t="e">
        <f aca="false">SUM(N1370-T1370)</f>
        <v>#VALUE!</v>
      </c>
      <c r="X1370" s="7"/>
    </row>
    <row r="1371" customFormat="false" ht="13.8" hidden="false" customHeight="false" outlineLevel="0" collapsed="false">
      <c r="B1371" s="0" t="str">
        <f aca="false">IFERROR(__xludf.dummyfunction("""COMPUTED_VALUE"""),"")</f>
        <v/>
      </c>
      <c r="D1371" s="0" t="str">
        <f aca="false">IFERROR(__xludf.dummyfunction("""COMPUTED_VALUE"""),"")</f>
        <v/>
      </c>
      <c r="F1371" s="0" t="str">
        <f aca="false">IFERROR(__xludf.dummyfunction("""COMPUTED_VALUE"""),"")</f>
        <v/>
      </c>
      <c r="H1371" s="0" t="str">
        <f aca="false">IFERROR(__xludf.dummyfunction("""COMPUTED_VALUE"""),"")</f>
        <v/>
      </c>
      <c r="J1371" s="0" t="str">
        <f aca="false">IFERROR(__xludf.dummyfunction("""COMPUTED_VALUE"""),"")</f>
        <v/>
      </c>
      <c r="L1371" s="0" t="str">
        <f aca="false">IFERROR(__xludf.dummyfunction("""COMPUTED_VALUE"""),"")</f>
        <v/>
      </c>
      <c r="N1371" s="6" t="e">
        <f aca="false">SUM(L1371-J1371)</f>
        <v>#VALUE!</v>
      </c>
      <c r="P1371" s="0" t="str">
        <f aca="false">IFERROR(__xludf.dummyfunction("""COMPUTED_VALUE"""),"")</f>
        <v/>
      </c>
      <c r="R1371" s="0" t="str">
        <f aca="false">IFERROR(__xludf.dummyfunction("""COMPUTED_VALUE"""),"")</f>
        <v/>
      </c>
      <c r="T1371" s="6" t="e">
        <f aca="false">SUM(R1371-P1371)</f>
        <v>#VALUE!</v>
      </c>
      <c r="V1371" s="6" t="e">
        <f aca="false">SUM(N1371-T1371)</f>
        <v>#VALUE!</v>
      </c>
      <c r="X1371" s="7"/>
    </row>
    <row r="1372" customFormat="false" ht="13.8" hidden="false" customHeight="false" outlineLevel="0" collapsed="false">
      <c r="B1372" s="0" t="str">
        <f aca="false">IFERROR(__xludf.dummyfunction("""COMPUTED_VALUE"""),"")</f>
        <v/>
      </c>
      <c r="D1372" s="0" t="str">
        <f aca="false">IFERROR(__xludf.dummyfunction("""COMPUTED_VALUE"""),"")</f>
        <v/>
      </c>
      <c r="F1372" s="0" t="str">
        <f aca="false">IFERROR(__xludf.dummyfunction("""COMPUTED_VALUE"""),"")</f>
        <v/>
      </c>
      <c r="H1372" s="0" t="str">
        <f aca="false">IFERROR(__xludf.dummyfunction("""COMPUTED_VALUE"""),"")</f>
        <v/>
      </c>
      <c r="J1372" s="0" t="str">
        <f aca="false">IFERROR(__xludf.dummyfunction("""COMPUTED_VALUE"""),"")</f>
        <v/>
      </c>
      <c r="L1372" s="0" t="str">
        <f aca="false">IFERROR(__xludf.dummyfunction("""COMPUTED_VALUE"""),"")</f>
        <v/>
      </c>
      <c r="N1372" s="6" t="e">
        <f aca="false">SUM(L1372-J1372)</f>
        <v>#VALUE!</v>
      </c>
      <c r="P1372" s="0" t="str">
        <f aca="false">IFERROR(__xludf.dummyfunction("""COMPUTED_VALUE"""),"")</f>
        <v/>
      </c>
      <c r="R1372" s="0" t="str">
        <f aca="false">IFERROR(__xludf.dummyfunction("""COMPUTED_VALUE"""),"")</f>
        <v/>
      </c>
      <c r="T1372" s="6" t="e">
        <f aca="false">SUM(R1372-P1372)</f>
        <v>#VALUE!</v>
      </c>
      <c r="V1372" s="6" t="e">
        <f aca="false">SUM(N1372-T1372)</f>
        <v>#VALUE!</v>
      </c>
      <c r="X1372" s="7"/>
    </row>
    <row r="1373" customFormat="false" ht="13.8" hidden="false" customHeight="false" outlineLevel="0" collapsed="false">
      <c r="B1373" s="0" t="str">
        <f aca="false">IFERROR(__xludf.dummyfunction("""COMPUTED_VALUE"""),"")</f>
        <v/>
      </c>
      <c r="D1373" s="0" t="str">
        <f aca="false">IFERROR(__xludf.dummyfunction("""COMPUTED_VALUE"""),"")</f>
        <v/>
      </c>
      <c r="F1373" s="0" t="str">
        <f aca="false">IFERROR(__xludf.dummyfunction("""COMPUTED_VALUE"""),"")</f>
        <v/>
      </c>
      <c r="H1373" s="0" t="str">
        <f aca="false">IFERROR(__xludf.dummyfunction("""COMPUTED_VALUE"""),"")</f>
        <v/>
      </c>
      <c r="J1373" s="0" t="str">
        <f aca="false">IFERROR(__xludf.dummyfunction("""COMPUTED_VALUE"""),"")</f>
        <v/>
      </c>
      <c r="L1373" s="0" t="str">
        <f aca="false">IFERROR(__xludf.dummyfunction("""COMPUTED_VALUE"""),"")</f>
        <v/>
      </c>
      <c r="N1373" s="6" t="e">
        <f aca="false">SUM(L1373-J1373)</f>
        <v>#VALUE!</v>
      </c>
      <c r="P1373" s="0" t="str">
        <f aca="false">IFERROR(__xludf.dummyfunction("""COMPUTED_VALUE"""),"")</f>
        <v/>
      </c>
      <c r="R1373" s="0" t="str">
        <f aca="false">IFERROR(__xludf.dummyfunction("""COMPUTED_VALUE"""),"")</f>
        <v/>
      </c>
      <c r="T1373" s="6" t="e">
        <f aca="false">SUM(R1373-P1373)</f>
        <v>#VALUE!</v>
      </c>
      <c r="V1373" s="6" t="e">
        <f aca="false">SUM(N1373-T1373)</f>
        <v>#VALUE!</v>
      </c>
      <c r="X1373" s="7"/>
    </row>
    <row r="1374" customFormat="false" ht="13.8" hidden="false" customHeight="false" outlineLevel="0" collapsed="false">
      <c r="B1374" s="0" t="str">
        <f aca="false">IFERROR(__xludf.dummyfunction("""COMPUTED_VALUE"""),"")</f>
        <v/>
      </c>
      <c r="D1374" s="0" t="str">
        <f aca="false">IFERROR(__xludf.dummyfunction("""COMPUTED_VALUE"""),"")</f>
        <v/>
      </c>
      <c r="F1374" s="0" t="str">
        <f aca="false">IFERROR(__xludf.dummyfunction("""COMPUTED_VALUE"""),"")</f>
        <v/>
      </c>
      <c r="H1374" s="0" t="str">
        <f aca="false">IFERROR(__xludf.dummyfunction("""COMPUTED_VALUE"""),"")</f>
        <v/>
      </c>
      <c r="J1374" s="0" t="str">
        <f aca="false">IFERROR(__xludf.dummyfunction("""COMPUTED_VALUE"""),"")</f>
        <v/>
      </c>
      <c r="L1374" s="0" t="str">
        <f aca="false">IFERROR(__xludf.dummyfunction("""COMPUTED_VALUE"""),"")</f>
        <v/>
      </c>
      <c r="N1374" s="6" t="e">
        <f aca="false">SUM(L1374-J1374)</f>
        <v>#VALUE!</v>
      </c>
      <c r="P1374" s="0" t="str">
        <f aca="false">IFERROR(__xludf.dummyfunction("""COMPUTED_VALUE"""),"")</f>
        <v/>
      </c>
      <c r="R1374" s="0" t="str">
        <f aca="false">IFERROR(__xludf.dummyfunction("""COMPUTED_VALUE"""),"")</f>
        <v/>
      </c>
      <c r="T1374" s="6" t="e">
        <f aca="false">SUM(R1374-P1374)</f>
        <v>#VALUE!</v>
      </c>
      <c r="V1374" s="6" t="e">
        <f aca="false">SUM(N1374-T1374)</f>
        <v>#VALUE!</v>
      </c>
      <c r="X1374" s="7"/>
    </row>
    <row r="1375" customFormat="false" ht="13.8" hidden="false" customHeight="false" outlineLevel="0" collapsed="false">
      <c r="B1375" s="0" t="str">
        <f aca="false">IFERROR(__xludf.dummyfunction("""COMPUTED_VALUE"""),"")</f>
        <v/>
      </c>
      <c r="D1375" s="0" t="str">
        <f aca="false">IFERROR(__xludf.dummyfunction("""COMPUTED_VALUE"""),"")</f>
        <v/>
      </c>
      <c r="F1375" s="0" t="str">
        <f aca="false">IFERROR(__xludf.dummyfunction("""COMPUTED_VALUE"""),"")</f>
        <v/>
      </c>
      <c r="H1375" s="0" t="str">
        <f aca="false">IFERROR(__xludf.dummyfunction("""COMPUTED_VALUE"""),"")</f>
        <v/>
      </c>
      <c r="J1375" s="0" t="str">
        <f aca="false">IFERROR(__xludf.dummyfunction("""COMPUTED_VALUE"""),"")</f>
        <v/>
      </c>
      <c r="L1375" s="0" t="str">
        <f aca="false">IFERROR(__xludf.dummyfunction("""COMPUTED_VALUE"""),"")</f>
        <v/>
      </c>
      <c r="N1375" s="6" t="e">
        <f aca="false">SUM(L1375-J1375)</f>
        <v>#VALUE!</v>
      </c>
      <c r="P1375" s="0" t="str">
        <f aca="false">IFERROR(__xludf.dummyfunction("""COMPUTED_VALUE"""),"")</f>
        <v/>
      </c>
      <c r="R1375" s="0" t="str">
        <f aca="false">IFERROR(__xludf.dummyfunction("""COMPUTED_VALUE"""),"")</f>
        <v/>
      </c>
      <c r="T1375" s="6" t="e">
        <f aca="false">SUM(R1375-P1375)</f>
        <v>#VALUE!</v>
      </c>
      <c r="V1375" s="6" t="e">
        <f aca="false">SUM(N1375-T1375)</f>
        <v>#VALUE!</v>
      </c>
      <c r="X1375" s="7"/>
    </row>
    <row r="1376" customFormat="false" ht="13.8" hidden="false" customHeight="false" outlineLevel="0" collapsed="false">
      <c r="B1376" s="0" t="str">
        <f aca="false">IFERROR(__xludf.dummyfunction("""COMPUTED_VALUE"""),"")</f>
        <v/>
      </c>
      <c r="D1376" s="0" t="str">
        <f aca="false">IFERROR(__xludf.dummyfunction("""COMPUTED_VALUE"""),"")</f>
        <v/>
      </c>
      <c r="F1376" s="0" t="str">
        <f aca="false">IFERROR(__xludf.dummyfunction("""COMPUTED_VALUE"""),"")</f>
        <v/>
      </c>
      <c r="H1376" s="0" t="str">
        <f aca="false">IFERROR(__xludf.dummyfunction("""COMPUTED_VALUE"""),"")</f>
        <v/>
      </c>
      <c r="J1376" s="0" t="str">
        <f aca="false">IFERROR(__xludf.dummyfunction("""COMPUTED_VALUE"""),"")</f>
        <v/>
      </c>
      <c r="L1376" s="0" t="str">
        <f aca="false">IFERROR(__xludf.dummyfunction("""COMPUTED_VALUE"""),"")</f>
        <v/>
      </c>
      <c r="N1376" s="6" t="e">
        <f aca="false">SUM(L1376-J1376)</f>
        <v>#VALUE!</v>
      </c>
      <c r="P1376" s="0" t="str">
        <f aca="false">IFERROR(__xludf.dummyfunction("""COMPUTED_VALUE"""),"")</f>
        <v/>
      </c>
      <c r="R1376" s="0" t="str">
        <f aca="false">IFERROR(__xludf.dummyfunction("""COMPUTED_VALUE"""),"")</f>
        <v/>
      </c>
      <c r="T1376" s="6" t="e">
        <f aca="false">SUM(R1376-P1376)</f>
        <v>#VALUE!</v>
      </c>
      <c r="V1376" s="6" t="e">
        <f aca="false">SUM(N1376-T1376)</f>
        <v>#VALUE!</v>
      </c>
      <c r="X1376" s="7"/>
    </row>
    <row r="1377" customFormat="false" ht="13.8" hidden="false" customHeight="false" outlineLevel="0" collapsed="false">
      <c r="B1377" s="0" t="str">
        <f aca="false">IFERROR(__xludf.dummyfunction("""COMPUTED_VALUE"""),"")</f>
        <v/>
      </c>
      <c r="D1377" s="0" t="str">
        <f aca="false">IFERROR(__xludf.dummyfunction("""COMPUTED_VALUE"""),"")</f>
        <v/>
      </c>
      <c r="F1377" s="0" t="str">
        <f aca="false">IFERROR(__xludf.dummyfunction("""COMPUTED_VALUE"""),"")</f>
        <v/>
      </c>
      <c r="H1377" s="0" t="str">
        <f aca="false">IFERROR(__xludf.dummyfunction("""COMPUTED_VALUE"""),"")</f>
        <v/>
      </c>
      <c r="J1377" s="0" t="str">
        <f aca="false">IFERROR(__xludf.dummyfunction("""COMPUTED_VALUE"""),"")</f>
        <v/>
      </c>
      <c r="L1377" s="0" t="str">
        <f aca="false">IFERROR(__xludf.dummyfunction("""COMPUTED_VALUE"""),"")</f>
        <v/>
      </c>
      <c r="N1377" s="6" t="e">
        <f aca="false">SUM(L1377-J1377)</f>
        <v>#VALUE!</v>
      </c>
      <c r="P1377" s="0" t="str">
        <f aca="false">IFERROR(__xludf.dummyfunction("""COMPUTED_VALUE"""),"")</f>
        <v/>
      </c>
      <c r="R1377" s="0" t="str">
        <f aca="false">IFERROR(__xludf.dummyfunction("""COMPUTED_VALUE"""),"")</f>
        <v/>
      </c>
      <c r="T1377" s="6" t="e">
        <f aca="false">SUM(R1377-P1377)</f>
        <v>#VALUE!</v>
      </c>
      <c r="V1377" s="6" t="e">
        <f aca="false">SUM(N1377-T1377)</f>
        <v>#VALUE!</v>
      </c>
      <c r="X1377" s="7"/>
    </row>
    <row r="1378" customFormat="false" ht="13.8" hidden="false" customHeight="false" outlineLevel="0" collapsed="false">
      <c r="B1378" s="0" t="str">
        <f aca="false">IFERROR(__xludf.dummyfunction("""COMPUTED_VALUE"""),"")</f>
        <v/>
      </c>
      <c r="D1378" s="0" t="str">
        <f aca="false">IFERROR(__xludf.dummyfunction("""COMPUTED_VALUE"""),"")</f>
        <v/>
      </c>
      <c r="F1378" s="0" t="str">
        <f aca="false">IFERROR(__xludf.dummyfunction("""COMPUTED_VALUE"""),"")</f>
        <v/>
      </c>
      <c r="H1378" s="0" t="str">
        <f aca="false">IFERROR(__xludf.dummyfunction("""COMPUTED_VALUE"""),"")</f>
        <v/>
      </c>
      <c r="J1378" s="0" t="str">
        <f aca="false">IFERROR(__xludf.dummyfunction("""COMPUTED_VALUE"""),"")</f>
        <v/>
      </c>
      <c r="L1378" s="0" t="str">
        <f aca="false">IFERROR(__xludf.dummyfunction("""COMPUTED_VALUE"""),"")</f>
        <v/>
      </c>
      <c r="N1378" s="6" t="e">
        <f aca="false">SUM(L1378-J1378)</f>
        <v>#VALUE!</v>
      </c>
      <c r="P1378" s="0" t="str">
        <f aca="false">IFERROR(__xludf.dummyfunction("""COMPUTED_VALUE"""),"")</f>
        <v/>
      </c>
      <c r="R1378" s="0" t="str">
        <f aca="false">IFERROR(__xludf.dummyfunction("""COMPUTED_VALUE"""),"")</f>
        <v/>
      </c>
      <c r="T1378" s="6" t="e">
        <f aca="false">SUM(R1378-P1378)</f>
        <v>#VALUE!</v>
      </c>
      <c r="V1378" s="6" t="e">
        <f aca="false">SUM(N1378-T1378)</f>
        <v>#VALUE!</v>
      </c>
      <c r="X1378" s="7"/>
    </row>
    <row r="1379" customFormat="false" ht="13.8" hidden="false" customHeight="false" outlineLevel="0" collapsed="false">
      <c r="B1379" s="0" t="str">
        <f aca="false">IFERROR(__xludf.dummyfunction("""COMPUTED_VALUE"""),"")</f>
        <v/>
      </c>
      <c r="D1379" s="0" t="str">
        <f aca="false">IFERROR(__xludf.dummyfunction("""COMPUTED_VALUE"""),"")</f>
        <v/>
      </c>
      <c r="F1379" s="0" t="str">
        <f aca="false">IFERROR(__xludf.dummyfunction("""COMPUTED_VALUE"""),"")</f>
        <v/>
      </c>
      <c r="H1379" s="0" t="str">
        <f aca="false">IFERROR(__xludf.dummyfunction("""COMPUTED_VALUE"""),"")</f>
        <v/>
      </c>
      <c r="J1379" s="0" t="str">
        <f aca="false">IFERROR(__xludf.dummyfunction("""COMPUTED_VALUE"""),"")</f>
        <v/>
      </c>
      <c r="L1379" s="0" t="str">
        <f aca="false">IFERROR(__xludf.dummyfunction("""COMPUTED_VALUE"""),"")</f>
        <v/>
      </c>
      <c r="N1379" s="6" t="e">
        <f aca="false">SUM(L1379-J1379)</f>
        <v>#VALUE!</v>
      </c>
      <c r="P1379" s="0" t="str">
        <f aca="false">IFERROR(__xludf.dummyfunction("""COMPUTED_VALUE"""),"")</f>
        <v/>
      </c>
      <c r="R1379" s="0" t="str">
        <f aca="false">IFERROR(__xludf.dummyfunction("""COMPUTED_VALUE"""),"")</f>
        <v/>
      </c>
      <c r="T1379" s="6" t="e">
        <f aca="false">SUM(R1379-P1379)</f>
        <v>#VALUE!</v>
      </c>
      <c r="V1379" s="6" t="e">
        <f aca="false">SUM(N1379-T1379)</f>
        <v>#VALUE!</v>
      </c>
      <c r="X1379" s="7"/>
    </row>
    <row r="1380" customFormat="false" ht="13.8" hidden="false" customHeight="false" outlineLevel="0" collapsed="false">
      <c r="B1380" s="0" t="str">
        <f aca="false">IFERROR(__xludf.dummyfunction("""COMPUTED_VALUE"""),"")</f>
        <v/>
      </c>
      <c r="D1380" s="0" t="str">
        <f aca="false">IFERROR(__xludf.dummyfunction("""COMPUTED_VALUE"""),"")</f>
        <v/>
      </c>
      <c r="F1380" s="0" t="str">
        <f aca="false">IFERROR(__xludf.dummyfunction("""COMPUTED_VALUE"""),"")</f>
        <v/>
      </c>
      <c r="H1380" s="0" t="str">
        <f aca="false">IFERROR(__xludf.dummyfunction("""COMPUTED_VALUE"""),"")</f>
        <v/>
      </c>
      <c r="J1380" s="0" t="str">
        <f aca="false">IFERROR(__xludf.dummyfunction("""COMPUTED_VALUE"""),"")</f>
        <v/>
      </c>
      <c r="L1380" s="0" t="str">
        <f aca="false">IFERROR(__xludf.dummyfunction("""COMPUTED_VALUE"""),"")</f>
        <v/>
      </c>
      <c r="N1380" s="6" t="e">
        <f aca="false">SUM(L1380-J1380)</f>
        <v>#VALUE!</v>
      </c>
      <c r="P1380" s="0" t="str">
        <f aca="false">IFERROR(__xludf.dummyfunction("""COMPUTED_VALUE"""),"")</f>
        <v/>
      </c>
      <c r="R1380" s="0" t="str">
        <f aca="false">IFERROR(__xludf.dummyfunction("""COMPUTED_VALUE"""),"")</f>
        <v/>
      </c>
      <c r="T1380" s="6" t="e">
        <f aca="false">SUM(R1380-P1380)</f>
        <v>#VALUE!</v>
      </c>
      <c r="V1380" s="6" t="e">
        <f aca="false">SUM(N1380-T1380)</f>
        <v>#VALUE!</v>
      </c>
      <c r="X1380" s="7"/>
    </row>
    <row r="1381" customFormat="false" ht="13.8" hidden="false" customHeight="false" outlineLevel="0" collapsed="false">
      <c r="B1381" s="0" t="str">
        <f aca="false">IFERROR(__xludf.dummyfunction("""COMPUTED_VALUE"""),"")</f>
        <v/>
      </c>
      <c r="D1381" s="0" t="str">
        <f aca="false">IFERROR(__xludf.dummyfunction("""COMPUTED_VALUE"""),"")</f>
        <v/>
      </c>
      <c r="F1381" s="0" t="str">
        <f aca="false">IFERROR(__xludf.dummyfunction("""COMPUTED_VALUE"""),"")</f>
        <v/>
      </c>
      <c r="H1381" s="0" t="str">
        <f aca="false">IFERROR(__xludf.dummyfunction("""COMPUTED_VALUE"""),"")</f>
        <v/>
      </c>
      <c r="J1381" s="0" t="str">
        <f aca="false">IFERROR(__xludf.dummyfunction("""COMPUTED_VALUE"""),"")</f>
        <v/>
      </c>
      <c r="L1381" s="0" t="str">
        <f aca="false">IFERROR(__xludf.dummyfunction("""COMPUTED_VALUE"""),"")</f>
        <v/>
      </c>
      <c r="N1381" s="6" t="e">
        <f aca="false">SUM(L1381-J1381)</f>
        <v>#VALUE!</v>
      </c>
      <c r="P1381" s="0" t="str">
        <f aca="false">IFERROR(__xludf.dummyfunction("""COMPUTED_VALUE"""),"")</f>
        <v/>
      </c>
      <c r="R1381" s="0" t="str">
        <f aca="false">IFERROR(__xludf.dummyfunction("""COMPUTED_VALUE"""),"")</f>
        <v/>
      </c>
      <c r="T1381" s="6" t="e">
        <f aca="false">SUM(R1381-P1381)</f>
        <v>#VALUE!</v>
      </c>
      <c r="V1381" s="6" t="e">
        <f aca="false">SUM(N1381-T1381)</f>
        <v>#VALUE!</v>
      </c>
      <c r="X1381" s="7"/>
    </row>
    <row r="1382" customFormat="false" ht="13.8" hidden="false" customHeight="false" outlineLevel="0" collapsed="false">
      <c r="B1382" s="0" t="str">
        <f aca="false">IFERROR(__xludf.dummyfunction("""COMPUTED_VALUE"""),"")</f>
        <v/>
      </c>
      <c r="D1382" s="0" t="str">
        <f aca="false">IFERROR(__xludf.dummyfunction("""COMPUTED_VALUE"""),"")</f>
        <v/>
      </c>
      <c r="F1382" s="0" t="str">
        <f aca="false">IFERROR(__xludf.dummyfunction("""COMPUTED_VALUE"""),"")</f>
        <v/>
      </c>
      <c r="H1382" s="0" t="str">
        <f aca="false">IFERROR(__xludf.dummyfunction("""COMPUTED_VALUE"""),"")</f>
        <v/>
      </c>
      <c r="J1382" s="0" t="str">
        <f aca="false">IFERROR(__xludf.dummyfunction("""COMPUTED_VALUE"""),"")</f>
        <v/>
      </c>
      <c r="L1382" s="0" t="str">
        <f aca="false">IFERROR(__xludf.dummyfunction("""COMPUTED_VALUE"""),"")</f>
        <v/>
      </c>
      <c r="N1382" s="6" t="e">
        <f aca="false">SUM(L1382-J1382)</f>
        <v>#VALUE!</v>
      </c>
      <c r="P1382" s="0" t="str">
        <f aca="false">IFERROR(__xludf.dummyfunction("""COMPUTED_VALUE"""),"")</f>
        <v/>
      </c>
      <c r="R1382" s="0" t="str">
        <f aca="false">IFERROR(__xludf.dummyfunction("""COMPUTED_VALUE"""),"")</f>
        <v/>
      </c>
      <c r="T1382" s="6" t="e">
        <f aca="false">SUM(R1382-P1382)</f>
        <v>#VALUE!</v>
      </c>
      <c r="V1382" s="6" t="e">
        <f aca="false">SUM(N1382-T1382)</f>
        <v>#VALUE!</v>
      </c>
      <c r="X1382" s="7"/>
    </row>
    <row r="1383" customFormat="false" ht="13.8" hidden="false" customHeight="false" outlineLevel="0" collapsed="false">
      <c r="B1383" s="0" t="str">
        <f aca="false">IFERROR(__xludf.dummyfunction("""COMPUTED_VALUE"""),"")</f>
        <v/>
      </c>
      <c r="D1383" s="0" t="str">
        <f aca="false">IFERROR(__xludf.dummyfunction("""COMPUTED_VALUE"""),"")</f>
        <v/>
      </c>
      <c r="F1383" s="0" t="str">
        <f aca="false">IFERROR(__xludf.dummyfunction("""COMPUTED_VALUE"""),"")</f>
        <v/>
      </c>
      <c r="H1383" s="0" t="str">
        <f aca="false">IFERROR(__xludf.dummyfunction("""COMPUTED_VALUE"""),"")</f>
        <v/>
      </c>
      <c r="J1383" s="0" t="str">
        <f aca="false">IFERROR(__xludf.dummyfunction("""COMPUTED_VALUE"""),"")</f>
        <v/>
      </c>
      <c r="L1383" s="0" t="str">
        <f aca="false">IFERROR(__xludf.dummyfunction("""COMPUTED_VALUE"""),"")</f>
        <v/>
      </c>
      <c r="N1383" s="6" t="e">
        <f aca="false">SUM(L1383-J1383)</f>
        <v>#VALUE!</v>
      </c>
      <c r="P1383" s="0" t="str">
        <f aca="false">IFERROR(__xludf.dummyfunction("""COMPUTED_VALUE"""),"")</f>
        <v/>
      </c>
      <c r="R1383" s="0" t="str">
        <f aca="false">IFERROR(__xludf.dummyfunction("""COMPUTED_VALUE"""),"")</f>
        <v/>
      </c>
      <c r="T1383" s="6" t="e">
        <f aca="false">SUM(R1383-P1383)</f>
        <v>#VALUE!</v>
      </c>
      <c r="V1383" s="6" t="e">
        <f aca="false">SUM(N1383-T1383)</f>
        <v>#VALUE!</v>
      </c>
      <c r="X1383" s="7"/>
    </row>
    <row r="1384" customFormat="false" ht="13.8" hidden="false" customHeight="false" outlineLevel="0" collapsed="false">
      <c r="B1384" s="0" t="str">
        <f aca="false">IFERROR(__xludf.dummyfunction("""COMPUTED_VALUE"""),"")</f>
        <v/>
      </c>
      <c r="D1384" s="0" t="str">
        <f aca="false">IFERROR(__xludf.dummyfunction("""COMPUTED_VALUE"""),"")</f>
        <v/>
      </c>
      <c r="F1384" s="0" t="str">
        <f aca="false">IFERROR(__xludf.dummyfunction("""COMPUTED_VALUE"""),"")</f>
        <v/>
      </c>
      <c r="H1384" s="0" t="str">
        <f aca="false">IFERROR(__xludf.dummyfunction("""COMPUTED_VALUE"""),"")</f>
        <v/>
      </c>
      <c r="J1384" s="0" t="str">
        <f aca="false">IFERROR(__xludf.dummyfunction("""COMPUTED_VALUE"""),"")</f>
        <v/>
      </c>
      <c r="L1384" s="0" t="str">
        <f aca="false">IFERROR(__xludf.dummyfunction("""COMPUTED_VALUE"""),"")</f>
        <v/>
      </c>
      <c r="N1384" s="6" t="e">
        <f aca="false">SUM(L1384-J1384)</f>
        <v>#VALUE!</v>
      </c>
      <c r="P1384" s="0" t="str">
        <f aca="false">IFERROR(__xludf.dummyfunction("""COMPUTED_VALUE"""),"")</f>
        <v/>
      </c>
      <c r="R1384" s="0" t="str">
        <f aca="false">IFERROR(__xludf.dummyfunction("""COMPUTED_VALUE"""),"")</f>
        <v/>
      </c>
      <c r="T1384" s="6" t="e">
        <f aca="false">SUM(R1384-P1384)</f>
        <v>#VALUE!</v>
      </c>
      <c r="V1384" s="6" t="e">
        <f aca="false">SUM(N1384-T1384)</f>
        <v>#VALUE!</v>
      </c>
      <c r="X1384" s="7"/>
    </row>
    <row r="1385" customFormat="false" ht="13.8" hidden="false" customHeight="false" outlineLevel="0" collapsed="false">
      <c r="B1385" s="0" t="str">
        <f aca="false">IFERROR(__xludf.dummyfunction("""COMPUTED_VALUE"""),"")</f>
        <v/>
      </c>
      <c r="D1385" s="0" t="str">
        <f aca="false">IFERROR(__xludf.dummyfunction("""COMPUTED_VALUE"""),"")</f>
        <v/>
      </c>
      <c r="F1385" s="0" t="str">
        <f aca="false">IFERROR(__xludf.dummyfunction("""COMPUTED_VALUE"""),"")</f>
        <v/>
      </c>
      <c r="H1385" s="0" t="str">
        <f aca="false">IFERROR(__xludf.dummyfunction("""COMPUTED_VALUE"""),"")</f>
        <v/>
      </c>
      <c r="J1385" s="0" t="str">
        <f aca="false">IFERROR(__xludf.dummyfunction("""COMPUTED_VALUE"""),"")</f>
        <v/>
      </c>
      <c r="L1385" s="0" t="str">
        <f aca="false">IFERROR(__xludf.dummyfunction("""COMPUTED_VALUE"""),"")</f>
        <v/>
      </c>
      <c r="N1385" s="6" t="e">
        <f aca="false">SUM(L1385-J1385)</f>
        <v>#VALUE!</v>
      </c>
      <c r="P1385" s="0" t="str">
        <f aca="false">IFERROR(__xludf.dummyfunction("""COMPUTED_VALUE"""),"")</f>
        <v/>
      </c>
      <c r="R1385" s="0" t="str">
        <f aca="false">IFERROR(__xludf.dummyfunction("""COMPUTED_VALUE"""),"")</f>
        <v/>
      </c>
      <c r="T1385" s="6" t="e">
        <f aca="false">SUM(R1385-P1385)</f>
        <v>#VALUE!</v>
      </c>
      <c r="V1385" s="6" t="e">
        <f aca="false">SUM(N1385-T1385)</f>
        <v>#VALUE!</v>
      </c>
      <c r="X1385" s="7"/>
    </row>
    <row r="1386" customFormat="false" ht="13.8" hidden="false" customHeight="false" outlineLevel="0" collapsed="false">
      <c r="B1386" s="0" t="str">
        <f aca="false">IFERROR(__xludf.dummyfunction("""COMPUTED_VALUE"""),"")</f>
        <v/>
      </c>
      <c r="D1386" s="0" t="str">
        <f aca="false">IFERROR(__xludf.dummyfunction("""COMPUTED_VALUE"""),"")</f>
        <v/>
      </c>
      <c r="F1386" s="0" t="str">
        <f aca="false">IFERROR(__xludf.dummyfunction("""COMPUTED_VALUE"""),"")</f>
        <v/>
      </c>
      <c r="H1386" s="0" t="str">
        <f aca="false">IFERROR(__xludf.dummyfunction("""COMPUTED_VALUE"""),"")</f>
        <v/>
      </c>
      <c r="J1386" s="0" t="str">
        <f aca="false">IFERROR(__xludf.dummyfunction("""COMPUTED_VALUE"""),"")</f>
        <v/>
      </c>
      <c r="L1386" s="0" t="str">
        <f aca="false">IFERROR(__xludf.dummyfunction("""COMPUTED_VALUE"""),"")</f>
        <v/>
      </c>
      <c r="N1386" s="6" t="e">
        <f aca="false">SUM(L1386-J1386)</f>
        <v>#VALUE!</v>
      </c>
      <c r="P1386" s="0" t="str">
        <f aca="false">IFERROR(__xludf.dummyfunction("""COMPUTED_VALUE"""),"")</f>
        <v/>
      </c>
      <c r="R1386" s="0" t="str">
        <f aca="false">IFERROR(__xludf.dummyfunction("""COMPUTED_VALUE"""),"")</f>
        <v/>
      </c>
      <c r="T1386" s="6" t="e">
        <f aca="false">SUM(R1386-P1386)</f>
        <v>#VALUE!</v>
      </c>
      <c r="V1386" s="6" t="e">
        <f aca="false">SUM(N1386-T1386)</f>
        <v>#VALUE!</v>
      </c>
      <c r="X1386" s="7"/>
    </row>
    <row r="1387" customFormat="false" ht="13.8" hidden="false" customHeight="false" outlineLevel="0" collapsed="false">
      <c r="B1387" s="0" t="str">
        <f aca="false">IFERROR(__xludf.dummyfunction("""COMPUTED_VALUE"""),"")</f>
        <v/>
      </c>
      <c r="D1387" s="0" t="str">
        <f aca="false">IFERROR(__xludf.dummyfunction("""COMPUTED_VALUE"""),"")</f>
        <v/>
      </c>
      <c r="F1387" s="0" t="str">
        <f aca="false">IFERROR(__xludf.dummyfunction("""COMPUTED_VALUE"""),"")</f>
        <v/>
      </c>
      <c r="H1387" s="0" t="str">
        <f aca="false">IFERROR(__xludf.dummyfunction("""COMPUTED_VALUE"""),"")</f>
        <v/>
      </c>
      <c r="J1387" s="0" t="str">
        <f aca="false">IFERROR(__xludf.dummyfunction("""COMPUTED_VALUE"""),"")</f>
        <v/>
      </c>
      <c r="L1387" s="0" t="str">
        <f aca="false">IFERROR(__xludf.dummyfunction("""COMPUTED_VALUE"""),"")</f>
        <v/>
      </c>
      <c r="N1387" s="6" t="e">
        <f aca="false">SUM(L1387-J1387)</f>
        <v>#VALUE!</v>
      </c>
      <c r="P1387" s="0" t="str">
        <f aca="false">IFERROR(__xludf.dummyfunction("""COMPUTED_VALUE"""),"")</f>
        <v/>
      </c>
      <c r="R1387" s="0" t="str">
        <f aca="false">IFERROR(__xludf.dummyfunction("""COMPUTED_VALUE"""),"")</f>
        <v/>
      </c>
      <c r="T1387" s="6" t="e">
        <f aca="false">SUM(R1387-P1387)</f>
        <v>#VALUE!</v>
      </c>
      <c r="V1387" s="6" t="e">
        <f aca="false">SUM(N1387-T1387)</f>
        <v>#VALUE!</v>
      </c>
      <c r="X1387" s="7"/>
    </row>
    <row r="1388" customFormat="false" ht="13.8" hidden="false" customHeight="false" outlineLevel="0" collapsed="false">
      <c r="B1388" s="0" t="str">
        <f aca="false">IFERROR(__xludf.dummyfunction("""COMPUTED_VALUE"""),"")</f>
        <v/>
      </c>
      <c r="D1388" s="0" t="str">
        <f aca="false">IFERROR(__xludf.dummyfunction("""COMPUTED_VALUE"""),"")</f>
        <v/>
      </c>
      <c r="F1388" s="0" t="str">
        <f aca="false">IFERROR(__xludf.dummyfunction("""COMPUTED_VALUE"""),"")</f>
        <v/>
      </c>
      <c r="H1388" s="0" t="str">
        <f aca="false">IFERROR(__xludf.dummyfunction("""COMPUTED_VALUE"""),"")</f>
        <v/>
      </c>
      <c r="J1388" s="0" t="str">
        <f aca="false">IFERROR(__xludf.dummyfunction("""COMPUTED_VALUE"""),"")</f>
        <v/>
      </c>
      <c r="L1388" s="0" t="str">
        <f aca="false">IFERROR(__xludf.dummyfunction("""COMPUTED_VALUE"""),"")</f>
        <v/>
      </c>
      <c r="N1388" s="6" t="e">
        <f aca="false">SUM(L1388-J1388)</f>
        <v>#VALUE!</v>
      </c>
      <c r="P1388" s="0" t="str">
        <f aca="false">IFERROR(__xludf.dummyfunction("""COMPUTED_VALUE"""),"")</f>
        <v/>
      </c>
      <c r="R1388" s="0" t="str">
        <f aca="false">IFERROR(__xludf.dummyfunction("""COMPUTED_VALUE"""),"")</f>
        <v/>
      </c>
      <c r="T1388" s="6" t="e">
        <f aca="false">SUM(R1388-P1388)</f>
        <v>#VALUE!</v>
      </c>
      <c r="V1388" s="6" t="e">
        <f aca="false">SUM(N1388-T1388)</f>
        <v>#VALUE!</v>
      </c>
      <c r="X1388" s="7"/>
    </row>
    <row r="1389" customFormat="false" ht="13.8" hidden="false" customHeight="false" outlineLevel="0" collapsed="false">
      <c r="B1389" s="0" t="str">
        <f aca="false">IFERROR(__xludf.dummyfunction("""COMPUTED_VALUE"""),"")</f>
        <v/>
      </c>
      <c r="D1389" s="0" t="str">
        <f aca="false">IFERROR(__xludf.dummyfunction("""COMPUTED_VALUE"""),"")</f>
        <v/>
      </c>
      <c r="F1389" s="0" t="str">
        <f aca="false">IFERROR(__xludf.dummyfunction("""COMPUTED_VALUE"""),"")</f>
        <v/>
      </c>
      <c r="H1389" s="0" t="str">
        <f aca="false">IFERROR(__xludf.dummyfunction("""COMPUTED_VALUE"""),"")</f>
        <v/>
      </c>
      <c r="J1389" s="0" t="str">
        <f aca="false">IFERROR(__xludf.dummyfunction("""COMPUTED_VALUE"""),"")</f>
        <v/>
      </c>
      <c r="L1389" s="0" t="str">
        <f aca="false">IFERROR(__xludf.dummyfunction("""COMPUTED_VALUE"""),"")</f>
        <v/>
      </c>
      <c r="N1389" s="6" t="e">
        <f aca="false">SUM(L1389-J1389)</f>
        <v>#VALUE!</v>
      </c>
      <c r="P1389" s="0" t="str">
        <f aca="false">IFERROR(__xludf.dummyfunction("""COMPUTED_VALUE"""),"")</f>
        <v/>
      </c>
      <c r="R1389" s="0" t="str">
        <f aca="false">IFERROR(__xludf.dummyfunction("""COMPUTED_VALUE"""),"")</f>
        <v/>
      </c>
      <c r="T1389" s="6" t="e">
        <f aca="false">SUM(R1389-P1389)</f>
        <v>#VALUE!</v>
      </c>
      <c r="V1389" s="6" t="e">
        <f aca="false">SUM(N1389-T1389)</f>
        <v>#VALUE!</v>
      </c>
      <c r="X1389" s="7"/>
    </row>
    <row r="1390" customFormat="false" ht="13.8" hidden="false" customHeight="false" outlineLevel="0" collapsed="false">
      <c r="B1390" s="0" t="str">
        <f aca="false">IFERROR(__xludf.dummyfunction("""COMPUTED_VALUE"""),"")</f>
        <v/>
      </c>
      <c r="D1390" s="0" t="str">
        <f aca="false">IFERROR(__xludf.dummyfunction("""COMPUTED_VALUE"""),"")</f>
        <v/>
      </c>
      <c r="F1390" s="0" t="str">
        <f aca="false">IFERROR(__xludf.dummyfunction("""COMPUTED_VALUE"""),"")</f>
        <v/>
      </c>
      <c r="H1390" s="0" t="str">
        <f aca="false">IFERROR(__xludf.dummyfunction("""COMPUTED_VALUE"""),"")</f>
        <v/>
      </c>
      <c r="J1390" s="0" t="str">
        <f aca="false">IFERROR(__xludf.dummyfunction("""COMPUTED_VALUE"""),"")</f>
        <v/>
      </c>
      <c r="L1390" s="0" t="str">
        <f aca="false">IFERROR(__xludf.dummyfunction("""COMPUTED_VALUE"""),"")</f>
        <v/>
      </c>
      <c r="N1390" s="6" t="e">
        <f aca="false">SUM(L1390-J1390)</f>
        <v>#VALUE!</v>
      </c>
      <c r="P1390" s="0" t="str">
        <f aca="false">IFERROR(__xludf.dummyfunction("""COMPUTED_VALUE"""),"")</f>
        <v/>
      </c>
      <c r="R1390" s="0" t="str">
        <f aca="false">IFERROR(__xludf.dummyfunction("""COMPUTED_VALUE"""),"")</f>
        <v/>
      </c>
      <c r="T1390" s="6" t="e">
        <f aca="false">SUM(R1390-P1390)</f>
        <v>#VALUE!</v>
      </c>
      <c r="V1390" s="6" t="e">
        <f aca="false">SUM(N1390-T1390)</f>
        <v>#VALUE!</v>
      </c>
      <c r="X1390" s="7"/>
    </row>
    <row r="1391" customFormat="false" ht="13.8" hidden="false" customHeight="false" outlineLevel="0" collapsed="false">
      <c r="B1391" s="0" t="str">
        <f aca="false">IFERROR(__xludf.dummyfunction("""COMPUTED_VALUE"""),"")</f>
        <v/>
      </c>
      <c r="D1391" s="0" t="str">
        <f aca="false">IFERROR(__xludf.dummyfunction("""COMPUTED_VALUE"""),"")</f>
        <v/>
      </c>
      <c r="F1391" s="0" t="str">
        <f aca="false">IFERROR(__xludf.dummyfunction("""COMPUTED_VALUE"""),"")</f>
        <v/>
      </c>
      <c r="H1391" s="0" t="str">
        <f aca="false">IFERROR(__xludf.dummyfunction("""COMPUTED_VALUE"""),"")</f>
        <v/>
      </c>
      <c r="J1391" s="0" t="str">
        <f aca="false">IFERROR(__xludf.dummyfunction("""COMPUTED_VALUE"""),"")</f>
        <v/>
      </c>
      <c r="L1391" s="0" t="str">
        <f aca="false">IFERROR(__xludf.dummyfunction("""COMPUTED_VALUE"""),"")</f>
        <v/>
      </c>
      <c r="N1391" s="6" t="e">
        <f aca="false">SUM(L1391-J1391)</f>
        <v>#VALUE!</v>
      </c>
      <c r="P1391" s="0" t="str">
        <f aca="false">IFERROR(__xludf.dummyfunction("""COMPUTED_VALUE"""),"")</f>
        <v/>
      </c>
      <c r="R1391" s="0" t="str">
        <f aca="false">IFERROR(__xludf.dummyfunction("""COMPUTED_VALUE"""),"")</f>
        <v/>
      </c>
      <c r="T1391" s="6" t="e">
        <f aca="false">SUM(R1391-P1391)</f>
        <v>#VALUE!</v>
      </c>
      <c r="V1391" s="6" t="e">
        <f aca="false">SUM(N1391-T1391)</f>
        <v>#VALUE!</v>
      </c>
      <c r="X1391" s="7"/>
    </row>
    <row r="1392" customFormat="false" ht="13.8" hidden="false" customHeight="false" outlineLevel="0" collapsed="false">
      <c r="B1392" s="0" t="str">
        <f aca="false">IFERROR(__xludf.dummyfunction("""COMPUTED_VALUE"""),"")</f>
        <v/>
      </c>
      <c r="D1392" s="0" t="str">
        <f aca="false">IFERROR(__xludf.dummyfunction("""COMPUTED_VALUE"""),"")</f>
        <v/>
      </c>
      <c r="F1392" s="0" t="str">
        <f aca="false">IFERROR(__xludf.dummyfunction("""COMPUTED_VALUE"""),"")</f>
        <v/>
      </c>
      <c r="H1392" s="0" t="str">
        <f aca="false">IFERROR(__xludf.dummyfunction("""COMPUTED_VALUE"""),"")</f>
        <v/>
      </c>
      <c r="J1392" s="0" t="str">
        <f aca="false">IFERROR(__xludf.dummyfunction("""COMPUTED_VALUE"""),"")</f>
        <v/>
      </c>
      <c r="L1392" s="0" t="str">
        <f aca="false">IFERROR(__xludf.dummyfunction("""COMPUTED_VALUE"""),"")</f>
        <v/>
      </c>
      <c r="N1392" s="6" t="e">
        <f aca="false">SUM(L1392-J1392)</f>
        <v>#VALUE!</v>
      </c>
      <c r="P1392" s="0" t="str">
        <f aca="false">IFERROR(__xludf.dummyfunction("""COMPUTED_VALUE"""),"")</f>
        <v/>
      </c>
      <c r="R1392" s="0" t="str">
        <f aca="false">IFERROR(__xludf.dummyfunction("""COMPUTED_VALUE"""),"")</f>
        <v/>
      </c>
      <c r="T1392" s="6" t="e">
        <f aca="false">SUM(R1392-P1392)</f>
        <v>#VALUE!</v>
      </c>
      <c r="V1392" s="6" t="e">
        <f aca="false">SUM(N1392-T1392)</f>
        <v>#VALUE!</v>
      </c>
      <c r="X1392" s="7"/>
    </row>
    <row r="1393" customFormat="false" ht="13.8" hidden="false" customHeight="false" outlineLevel="0" collapsed="false">
      <c r="B1393" s="0" t="str">
        <f aca="false">IFERROR(__xludf.dummyfunction("""COMPUTED_VALUE"""),"")</f>
        <v/>
      </c>
      <c r="D1393" s="0" t="str">
        <f aca="false">IFERROR(__xludf.dummyfunction("""COMPUTED_VALUE"""),"")</f>
        <v/>
      </c>
      <c r="F1393" s="0" t="str">
        <f aca="false">IFERROR(__xludf.dummyfunction("""COMPUTED_VALUE"""),"")</f>
        <v/>
      </c>
      <c r="H1393" s="0" t="str">
        <f aca="false">IFERROR(__xludf.dummyfunction("""COMPUTED_VALUE"""),"")</f>
        <v/>
      </c>
      <c r="J1393" s="0" t="str">
        <f aca="false">IFERROR(__xludf.dummyfunction("""COMPUTED_VALUE"""),"")</f>
        <v/>
      </c>
      <c r="L1393" s="0" t="str">
        <f aca="false">IFERROR(__xludf.dummyfunction("""COMPUTED_VALUE"""),"")</f>
        <v/>
      </c>
      <c r="N1393" s="6" t="e">
        <f aca="false">SUM(L1393-J1393)</f>
        <v>#VALUE!</v>
      </c>
      <c r="P1393" s="0" t="str">
        <f aca="false">IFERROR(__xludf.dummyfunction("""COMPUTED_VALUE"""),"")</f>
        <v/>
      </c>
      <c r="R1393" s="0" t="str">
        <f aca="false">IFERROR(__xludf.dummyfunction("""COMPUTED_VALUE"""),"")</f>
        <v/>
      </c>
      <c r="T1393" s="6" t="e">
        <f aca="false">SUM(R1393-P1393)</f>
        <v>#VALUE!</v>
      </c>
      <c r="V1393" s="6" t="e">
        <f aca="false">SUM(N1393-T1393)</f>
        <v>#VALUE!</v>
      </c>
      <c r="X1393" s="7"/>
    </row>
    <row r="1394" customFormat="false" ht="13.8" hidden="false" customHeight="false" outlineLevel="0" collapsed="false">
      <c r="B1394" s="0" t="str">
        <f aca="false">IFERROR(__xludf.dummyfunction("""COMPUTED_VALUE"""),"")</f>
        <v/>
      </c>
      <c r="D1394" s="0" t="str">
        <f aca="false">IFERROR(__xludf.dummyfunction("""COMPUTED_VALUE"""),"")</f>
        <v/>
      </c>
      <c r="F1394" s="0" t="str">
        <f aca="false">IFERROR(__xludf.dummyfunction("""COMPUTED_VALUE"""),"")</f>
        <v/>
      </c>
      <c r="H1394" s="0" t="str">
        <f aca="false">IFERROR(__xludf.dummyfunction("""COMPUTED_VALUE"""),"")</f>
        <v/>
      </c>
      <c r="J1394" s="0" t="str">
        <f aca="false">IFERROR(__xludf.dummyfunction("""COMPUTED_VALUE"""),"")</f>
        <v/>
      </c>
      <c r="L1394" s="0" t="str">
        <f aca="false">IFERROR(__xludf.dummyfunction("""COMPUTED_VALUE"""),"")</f>
        <v/>
      </c>
      <c r="N1394" s="6" t="e">
        <f aca="false">SUM(L1394-J1394)</f>
        <v>#VALUE!</v>
      </c>
      <c r="P1394" s="0" t="str">
        <f aca="false">IFERROR(__xludf.dummyfunction("""COMPUTED_VALUE"""),"")</f>
        <v/>
      </c>
      <c r="R1394" s="0" t="str">
        <f aca="false">IFERROR(__xludf.dummyfunction("""COMPUTED_VALUE"""),"")</f>
        <v/>
      </c>
      <c r="T1394" s="6" t="e">
        <f aca="false">SUM(R1394-P1394)</f>
        <v>#VALUE!</v>
      </c>
      <c r="V1394" s="6" t="e">
        <f aca="false">SUM(N1394-T1394)</f>
        <v>#VALUE!</v>
      </c>
      <c r="X1394" s="7"/>
    </row>
    <row r="1395" customFormat="false" ht="13.8" hidden="false" customHeight="false" outlineLevel="0" collapsed="false">
      <c r="B1395" s="0" t="str">
        <f aca="false">IFERROR(__xludf.dummyfunction("""COMPUTED_VALUE"""),"")</f>
        <v/>
      </c>
      <c r="D1395" s="0" t="str">
        <f aca="false">IFERROR(__xludf.dummyfunction("""COMPUTED_VALUE"""),"")</f>
        <v/>
      </c>
      <c r="F1395" s="0" t="str">
        <f aca="false">IFERROR(__xludf.dummyfunction("""COMPUTED_VALUE"""),"")</f>
        <v/>
      </c>
      <c r="H1395" s="0" t="str">
        <f aca="false">IFERROR(__xludf.dummyfunction("""COMPUTED_VALUE"""),"")</f>
        <v/>
      </c>
      <c r="J1395" s="0" t="str">
        <f aca="false">IFERROR(__xludf.dummyfunction("""COMPUTED_VALUE"""),"")</f>
        <v/>
      </c>
      <c r="L1395" s="0" t="str">
        <f aca="false">IFERROR(__xludf.dummyfunction("""COMPUTED_VALUE"""),"")</f>
        <v/>
      </c>
      <c r="N1395" s="6" t="e">
        <f aca="false">SUM(L1395-J1395)</f>
        <v>#VALUE!</v>
      </c>
      <c r="P1395" s="0" t="str">
        <f aca="false">IFERROR(__xludf.dummyfunction("""COMPUTED_VALUE"""),"")</f>
        <v/>
      </c>
      <c r="R1395" s="0" t="str">
        <f aca="false">IFERROR(__xludf.dummyfunction("""COMPUTED_VALUE"""),"")</f>
        <v/>
      </c>
      <c r="T1395" s="6" t="e">
        <f aca="false">SUM(R1395-P1395)</f>
        <v>#VALUE!</v>
      </c>
      <c r="V1395" s="6" t="e">
        <f aca="false">SUM(N1395-T1395)</f>
        <v>#VALUE!</v>
      </c>
      <c r="X1395" s="7"/>
    </row>
    <row r="1396" customFormat="false" ht="13.8" hidden="false" customHeight="false" outlineLevel="0" collapsed="false">
      <c r="B1396" s="0" t="str">
        <f aca="false">IFERROR(__xludf.dummyfunction("""COMPUTED_VALUE"""),"")</f>
        <v/>
      </c>
      <c r="D1396" s="0" t="str">
        <f aca="false">IFERROR(__xludf.dummyfunction("""COMPUTED_VALUE"""),"")</f>
        <v/>
      </c>
      <c r="F1396" s="0" t="str">
        <f aca="false">IFERROR(__xludf.dummyfunction("""COMPUTED_VALUE"""),"")</f>
        <v/>
      </c>
      <c r="H1396" s="0" t="str">
        <f aca="false">IFERROR(__xludf.dummyfunction("""COMPUTED_VALUE"""),"")</f>
        <v/>
      </c>
      <c r="J1396" s="0" t="str">
        <f aca="false">IFERROR(__xludf.dummyfunction("""COMPUTED_VALUE"""),"")</f>
        <v/>
      </c>
      <c r="L1396" s="0" t="str">
        <f aca="false">IFERROR(__xludf.dummyfunction("""COMPUTED_VALUE"""),"")</f>
        <v/>
      </c>
      <c r="N1396" s="6" t="e">
        <f aca="false">SUM(L1396-J1396)</f>
        <v>#VALUE!</v>
      </c>
      <c r="P1396" s="0" t="str">
        <f aca="false">IFERROR(__xludf.dummyfunction("""COMPUTED_VALUE"""),"")</f>
        <v/>
      </c>
      <c r="R1396" s="0" t="str">
        <f aca="false">IFERROR(__xludf.dummyfunction("""COMPUTED_VALUE"""),"")</f>
        <v/>
      </c>
      <c r="T1396" s="6" t="e">
        <f aca="false">SUM(R1396-P1396)</f>
        <v>#VALUE!</v>
      </c>
      <c r="V1396" s="6" t="e">
        <f aca="false">SUM(N1396-T1396)</f>
        <v>#VALUE!</v>
      </c>
      <c r="X1396" s="7"/>
    </row>
    <row r="1397" customFormat="false" ht="13.8" hidden="false" customHeight="false" outlineLevel="0" collapsed="false">
      <c r="B1397" s="0" t="str">
        <f aca="false">IFERROR(__xludf.dummyfunction("""COMPUTED_VALUE"""),"")</f>
        <v/>
      </c>
      <c r="D1397" s="0" t="str">
        <f aca="false">IFERROR(__xludf.dummyfunction("""COMPUTED_VALUE"""),"")</f>
        <v/>
      </c>
      <c r="F1397" s="0" t="str">
        <f aca="false">IFERROR(__xludf.dummyfunction("""COMPUTED_VALUE"""),"")</f>
        <v/>
      </c>
      <c r="H1397" s="0" t="str">
        <f aca="false">IFERROR(__xludf.dummyfunction("""COMPUTED_VALUE"""),"")</f>
        <v/>
      </c>
      <c r="J1397" s="0" t="str">
        <f aca="false">IFERROR(__xludf.dummyfunction("""COMPUTED_VALUE"""),"")</f>
        <v/>
      </c>
      <c r="L1397" s="0" t="str">
        <f aca="false">IFERROR(__xludf.dummyfunction("""COMPUTED_VALUE"""),"")</f>
        <v/>
      </c>
      <c r="N1397" s="6" t="e">
        <f aca="false">SUM(L1397-J1397)</f>
        <v>#VALUE!</v>
      </c>
      <c r="P1397" s="0" t="str">
        <f aca="false">IFERROR(__xludf.dummyfunction("""COMPUTED_VALUE"""),"")</f>
        <v/>
      </c>
      <c r="R1397" s="0" t="str">
        <f aca="false">IFERROR(__xludf.dummyfunction("""COMPUTED_VALUE"""),"")</f>
        <v/>
      </c>
      <c r="T1397" s="6" t="e">
        <f aca="false">SUM(R1397-P1397)</f>
        <v>#VALUE!</v>
      </c>
      <c r="V1397" s="6" t="e">
        <f aca="false">SUM(N1397-T1397)</f>
        <v>#VALUE!</v>
      </c>
      <c r="X1397" s="7"/>
    </row>
    <row r="1398" customFormat="false" ht="13.8" hidden="false" customHeight="false" outlineLevel="0" collapsed="false">
      <c r="B1398" s="0" t="str">
        <f aca="false">IFERROR(__xludf.dummyfunction("""COMPUTED_VALUE"""),"")</f>
        <v/>
      </c>
      <c r="D1398" s="0" t="str">
        <f aca="false">IFERROR(__xludf.dummyfunction("""COMPUTED_VALUE"""),"")</f>
        <v/>
      </c>
      <c r="F1398" s="0" t="str">
        <f aca="false">IFERROR(__xludf.dummyfunction("""COMPUTED_VALUE"""),"")</f>
        <v/>
      </c>
      <c r="H1398" s="0" t="str">
        <f aca="false">IFERROR(__xludf.dummyfunction("""COMPUTED_VALUE"""),"")</f>
        <v/>
      </c>
      <c r="J1398" s="0" t="str">
        <f aca="false">IFERROR(__xludf.dummyfunction("""COMPUTED_VALUE"""),"")</f>
        <v/>
      </c>
      <c r="L1398" s="0" t="str">
        <f aca="false">IFERROR(__xludf.dummyfunction("""COMPUTED_VALUE"""),"")</f>
        <v/>
      </c>
      <c r="N1398" s="6" t="e">
        <f aca="false">SUM(L1398-J1398)</f>
        <v>#VALUE!</v>
      </c>
      <c r="P1398" s="0" t="str">
        <f aca="false">IFERROR(__xludf.dummyfunction("""COMPUTED_VALUE"""),"")</f>
        <v/>
      </c>
      <c r="R1398" s="0" t="str">
        <f aca="false">IFERROR(__xludf.dummyfunction("""COMPUTED_VALUE"""),"")</f>
        <v/>
      </c>
      <c r="T1398" s="6" t="e">
        <f aca="false">SUM(R1398-P1398)</f>
        <v>#VALUE!</v>
      </c>
      <c r="V1398" s="6" t="e">
        <f aca="false">SUM(N1398-T1398)</f>
        <v>#VALUE!</v>
      </c>
      <c r="X1398" s="7"/>
    </row>
    <row r="1399" customFormat="false" ht="13.8" hidden="false" customHeight="false" outlineLevel="0" collapsed="false">
      <c r="B1399" s="0" t="str">
        <f aca="false">IFERROR(__xludf.dummyfunction("""COMPUTED_VALUE"""),"")</f>
        <v/>
      </c>
      <c r="D1399" s="0" t="str">
        <f aca="false">IFERROR(__xludf.dummyfunction("""COMPUTED_VALUE"""),"")</f>
        <v/>
      </c>
      <c r="F1399" s="0" t="str">
        <f aca="false">IFERROR(__xludf.dummyfunction("""COMPUTED_VALUE"""),"")</f>
        <v/>
      </c>
      <c r="H1399" s="0" t="str">
        <f aca="false">IFERROR(__xludf.dummyfunction("""COMPUTED_VALUE"""),"")</f>
        <v/>
      </c>
      <c r="J1399" s="0" t="str">
        <f aca="false">IFERROR(__xludf.dummyfunction("""COMPUTED_VALUE"""),"")</f>
        <v/>
      </c>
      <c r="L1399" s="0" t="str">
        <f aca="false">IFERROR(__xludf.dummyfunction("""COMPUTED_VALUE"""),"")</f>
        <v/>
      </c>
      <c r="N1399" s="6" t="e">
        <f aca="false">SUM(L1399-J1399)</f>
        <v>#VALUE!</v>
      </c>
      <c r="P1399" s="0" t="str">
        <f aca="false">IFERROR(__xludf.dummyfunction("""COMPUTED_VALUE"""),"")</f>
        <v/>
      </c>
      <c r="R1399" s="0" t="str">
        <f aca="false">IFERROR(__xludf.dummyfunction("""COMPUTED_VALUE"""),"")</f>
        <v/>
      </c>
      <c r="T1399" s="6" t="e">
        <f aca="false">SUM(R1399-P1399)</f>
        <v>#VALUE!</v>
      </c>
      <c r="V1399" s="6" t="e">
        <f aca="false">SUM(N1399-T1399)</f>
        <v>#VALUE!</v>
      </c>
      <c r="X1399" s="7"/>
    </row>
    <row r="1400" customFormat="false" ht="13.8" hidden="false" customHeight="false" outlineLevel="0" collapsed="false">
      <c r="B1400" s="0" t="str">
        <f aca="false">IFERROR(__xludf.dummyfunction("""COMPUTED_VALUE"""),"")</f>
        <v/>
      </c>
      <c r="D1400" s="0" t="str">
        <f aca="false">IFERROR(__xludf.dummyfunction("""COMPUTED_VALUE"""),"")</f>
        <v/>
      </c>
      <c r="F1400" s="0" t="str">
        <f aca="false">IFERROR(__xludf.dummyfunction("""COMPUTED_VALUE"""),"")</f>
        <v/>
      </c>
      <c r="H1400" s="0" t="str">
        <f aca="false">IFERROR(__xludf.dummyfunction("""COMPUTED_VALUE"""),"")</f>
        <v/>
      </c>
      <c r="J1400" s="0" t="str">
        <f aca="false">IFERROR(__xludf.dummyfunction("""COMPUTED_VALUE"""),"")</f>
        <v/>
      </c>
      <c r="L1400" s="0" t="str">
        <f aca="false">IFERROR(__xludf.dummyfunction("""COMPUTED_VALUE"""),"")</f>
        <v/>
      </c>
      <c r="N1400" s="6" t="e">
        <f aca="false">SUM(L1400-J1400)</f>
        <v>#VALUE!</v>
      </c>
      <c r="P1400" s="0" t="str">
        <f aca="false">IFERROR(__xludf.dummyfunction("""COMPUTED_VALUE"""),"")</f>
        <v/>
      </c>
      <c r="R1400" s="0" t="str">
        <f aca="false">IFERROR(__xludf.dummyfunction("""COMPUTED_VALUE"""),"")</f>
        <v/>
      </c>
      <c r="T1400" s="6" t="e">
        <f aca="false">SUM(R1400-P1400)</f>
        <v>#VALUE!</v>
      </c>
      <c r="V1400" s="6" t="e">
        <f aca="false">SUM(N1400-T1400)</f>
        <v>#VALUE!</v>
      </c>
      <c r="X1400" s="7"/>
    </row>
    <row r="1401" customFormat="false" ht="13.8" hidden="false" customHeight="false" outlineLevel="0" collapsed="false">
      <c r="B1401" s="0" t="str">
        <f aca="false">IFERROR(__xludf.dummyfunction("""COMPUTED_VALUE"""),"")</f>
        <v/>
      </c>
      <c r="D1401" s="0" t="str">
        <f aca="false">IFERROR(__xludf.dummyfunction("""COMPUTED_VALUE"""),"")</f>
        <v/>
      </c>
      <c r="F1401" s="0" t="str">
        <f aca="false">IFERROR(__xludf.dummyfunction("""COMPUTED_VALUE"""),"")</f>
        <v/>
      </c>
      <c r="H1401" s="0" t="str">
        <f aca="false">IFERROR(__xludf.dummyfunction("""COMPUTED_VALUE"""),"")</f>
        <v/>
      </c>
      <c r="J1401" s="0" t="str">
        <f aca="false">IFERROR(__xludf.dummyfunction("""COMPUTED_VALUE"""),"")</f>
        <v/>
      </c>
      <c r="L1401" s="0" t="str">
        <f aca="false">IFERROR(__xludf.dummyfunction("""COMPUTED_VALUE"""),"")</f>
        <v/>
      </c>
      <c r="N1401" s="6" t="e">
        <f aca="false">SUM(L1401-J1401)</f>
        <v>#VALUE!</v>
      </c>
      <c r="P1401" s="0" t="str">
        <f aca="false">IFERROR(__xludf.dummyfunction("""COMPUTED_VALUE"""),"")</f>
        <v/>
      </c>
      <c r="R1401" s="0" t="str">
        <f aca="false">IFERROR(__xludf.dummyfunction("""COMPUTED_VALUE"""),"")</f>
        <v/>
      </c>
      <c r="T1401" s="6" t="e">
        <f aca="false">SUM(R1401-P1401)</f>
        <v>#VALUE!</v>
      </c>
      <c r="V1401" s="6" t="e">
        <f aca="false">SUM(N1401-T1401)</f>
        <v>#VALUE!</v>
      </c>
      <c r="X1401" s="7"/>
    </row>
    <row r="1402" customFormat="false" ht="13.8" hidden="false" customHeight="false" outlineLevel="0" collapsed="false">
      <c r="B1402" s="0" t="str">
        <f aca="false">IFERROR(__xludf.dummyfunction("""COMPUTED_VALUE"""),"")</f>
        <v/>
      </c>
      <c r="D1402" s="0" t="str">
        <f aca="false">IFERROR(__xludf.dummyfunction("""COMPUTED_VALUE"""),"")</f>
        <v/>
      </c>
      <c r="F1402" s="0" t="str">
        <f aca="false">IFERROR(__xludf.dummyfunction("""COMPUTED_VALUE"""),"")</f>
        <v/>
      </c>
      <c r="H1402" s="0" t="str">
        <f aca="false">IFERROR(__xludf.dummyfunction("""COMPUTED_VALUE"""),"")</f>
        <v/>
      </c>
      <c r="J1402" s="0" t="str">
        <f aca="false">IFERROR(__xludf.dummyfunction("""COMPUTED_VALUE"""),"")</f>
        <v/>
      </c>
      <c r="L1402" s="0" t="str">
        <f aca="false">IFERROR(__xludf.dummyfunction("""COMPUTED_VALUE"""),"")</f>
        <v/>
      </c>
      <c r="N1402" s="6" t="e">
        <f aca="false">SUM(L1402-J1402)</f>
        <v>#VALUE!</v>
      </c>
      <c r="P1402" s="0" t="str">
        <f aca="false">IFERROR(__xludf.dummyfunction("""COMPUTED_VALUE"""),"")</f>
        <v/>
      </c>
      <c r="R1402" s="0" t="str">
        <f aca="false">IFERROR(__xludf.dummyfunction("""COMPUTED_VALUE"""),"")</f>
        <v/>
      </c>
      <c r="T1402" s="6" t="e">
        <f aca="false">SUM(R1402-P1402)</f>
        <v>#VALUE!</v>
      </c>
      <c r="V1402" s="6" t="e">
        <f aca="false">SUM(N1402-T1402)</f>
        <v>#VALUE!</v>
      </c>
      <c r="X1402" s="7"/>
    </row>
    <row r="1403" customFormat="false" ht="13.8" hidden="false" customHeight="false" outlineLevel="0" collapsed="false">
      <c r="B1403" s="0" t="str">
        <f aca="false">IFERROR(__xludf.dummyfunction("""COMPUTED_VALUE"""),"")</f>
        <v/>
      </c>
      <c r="D1403" s="0" t="str">
        <f aca="false">IFERROR(__xludf.dummyfunction("""COMPUTED_VALUE"""),"")</f>
        <v/>
      </c>
      <c r="F1403" s="0" t="str">
        <f aca="false">IFERROR(__xludf.dummyfunction("""COMPUTED_VALUE"""),"")</f>
        <v/>
      </c>
      <c r="H1403" s="0" t="str">
        <f aca="false">IFERROR(__xludf.dummyfunction("""COMPUTED_VALUE"""),"")</f>
        <v/>
      </c>
      <c r="J1403" s="0" t="str">
        <f aca="false">IFERROR(__xludf.dummyfunction("""COMPUTED_VALUE"""),"")</f>
        <v/>
      </c>
      <c r="L1403" s="0" t="str">
        <f aca="false">IFERROR(__xludf.dummyfunction("""COMPUTED_VALUE"""),"")</f>
        <v/>
      </c>
      <c r="N1403" s="6" t="e">
        <f aca="false">SUM(L1403-J1403)</f>
        <v>#VALUE!</v>
      </c>
      <c r="P1403" s="0" t="str">
        <f aca="false">IFERROR(__xludf.dummyfunction("""COMPUTED_VALUE"""),"")</f>
        <v/>
      </c>
      <c r="R1403" s="0" t="str">
        <f aca="false">IFERROR(__xludf.dummyfunction("""COMPUTED_VALUE"""),"")</f>
        <v/>
      </c>
      <c r="T1403" s="6" t="e">
        <f aca="false">SUM(R1403-P1403)</f>
        <v>#VALUE!</v>
      </c>
      <c r="V1403" s="6" t="e">
        <f aca="false">SUM(N1403-T1403)</f>
        <v>#VALUE!</v>
      </c>
      <c r="X1403" s="7"/>
    </row>
    <row r="1404" customFormat="false" ht="13.8" hidden="false" customHeight="false" outlineLevel="0" collapsed="false">
      <c r="B1404" s="0" t="str">
        <f aca="false">IFERROR(__xludf.dummyfunction("""COMPUTED_VALUE"""),"")</f>
        <v/>
      </c>
      <c r="D1404" s="0" t="str">
        <f aca="false">IFERROR(__xludf.dummyfunction("""COMPUTED_VALUE"""),"")</f>
        <v/>
      </c>
      <c r="F1404" s="0" t="str">
        <f aca="false">IFERROR(__xludf.dummyfunction("""COMPUTED_VALUE"""),"")</f>
        <v/>
      </c>
      <c r="H1404" s="0" t="str">
        <f aca="false">IFERROR(__xludf.dummyfunction("""COMPUTED_VALUE"""),"")</f>
        <v/>
      </c>
      <c r="J1404" s="0" t="str">
        <f aca="false">IFERROR(__xludf.dummyfunction("""COMPUTED_VALUE"""),"")</f>
        <v/>
      </c>
      <c r="L1404" s="0" t="str">
        <f aca="false">IFERROR(__xludf.dummyfunction("""COMPUTED_VALUE"""),"")</f>
        <v/>
      </c>
      <c r="N1404" s="6" t="e">
        <f aca="false">SUM(L1404-J1404)</f>
        <v>#VALUE!</v>
      </c>
      <c r="P1404" s="0" t="str">
        <f aca="false">IFERROR(__xludf.dummyfunction("""COMPUTED_VALUE"""),"")</f>
        <v/>
      </c>
      <c r="R1404" s="0" t="str">
        <f aca="false">IFERROR(__xludf.dummyfunction("""COMPUTED_VALUE"""),"")</f>
        <v/>
      </c>
      <c r="T1404" s="6" t="e">
        <f aca="false">SUM(R1404-P1404)</f>
        <v>#VALUE!</v>
      </c>
      <c r="V1404" s="6" t="e">
        <f aca="false">SUM(N1404-T1404)</f>
        <v>#VALUE!</v>
      </c>
      <c r="X1404" s="7"/>
    </row>
    <row r="1405" customFormat="false" ht="13.8" hidden="false" customHeight="false" outlineLevel="0" collapsed="false">
      <c r="B1405" s="0" t="str">
        <f aca="false">IFERROR(__xludf.dummyfunction("""COMPUTED_VALUE"""),"")</f>
        <v/>
      </c>
      <c r="D1405" s="0" t="str">
        <f aca="false">IFERROR(__xludf.dummyfunction("""COMPUTED_VALUE"""),"")</f>
        <v/>
      </c>
      <c r="F1405" s="0" t="str">
        <f aca="false">IFERROR(__xludf.dummyfunction("""COMPUTED_VALUE"""),"")</f>
        <v/>
      </c>
      <c r="H1405" s="0" t="str">
        <f aca="false">IFERROR(__xludf.dummyfunction("""COMPUTED_VALUE"""),"")</f>
        <v/>
      </c>
      <c r="J1405" s="0" t="str">
        <f aca="false">IFERROR(__xludf.dummyfunction("""COMPUTED_VALUE"""),"")</f>
        <v/>
      </c>
      <c r="L1405" s="0" t="str">
        <f aca="false">IFERROR(__xludf.dummyfunction("""COMPUTED_VALUE"""),"")</f>
        <v/>
      </c>
      <c r="N1405" s="6" t="e">
        <f aca="false">SUM(L1405-J1405)</f>
        <v>#VALUE!</v>
      </c>
      <c r="P1405" s="0" t="str">
        <f aca="false">IFERROR(__xludf.dummyfunction("""COMPUTED_VALUE"""),"")</f>
        <v/>
      </c>
      <c r="R1405" s="0" t="str">
        <f aca="false">IFERROR(__xludf.dummyfunction("""COMPUTED_VALUE"""),"")</f>
        <v/>
      </c>
      <c r="T1405" s="6" t="e">
        <f aca="false">SUM(R1405-P1405)</f>
        <v>#VALUE!</v>
      </c>
      <c r="V1405" s="6" t="e">
        <f aca="false">SUM(N1405-T1405)</f>
        <v>#VALUE!</v>
      </c>
      <c r="X1405" s="7"/>
    </row>
    <row r="1406" customFormat="false" ht="13.8" hidden="false" customHeight="false" outlineLevel="0" collapsed="false">
      <c r="B1406" s="0" t="str">
        <f aca="false">IFERROR(__xludf.dummyfunction("""COMPUTED_VALUE"""),"")</f>
        <v/>
      </c>
      <c r="D1406" s="0" t="str">
        <f aca="false">IFERROR(__xludf.dummyfunction("""COMPUTED_VALUE"""),"")</f>
        <v/>
      </c>
      <c r="F1406" s="0" t="str">
        <f aca="false">IFERROR(__xludf.dummyfunction("""COMPUTED_VALUE"""),"")</f>
        <v/>
      </c>
      <c r="H1406" s="0" t="str">
        <f aca="false">IFERROR(__xludf.dummyfunction("""COMPUTED_VALUE"""),"")</f>
        <v/>
      </c>
      <c r="J1406" s="0" t="str">
        <f aca="false">IFERROR(__xludf.dummyfunction("""COMPUTED_VALUE"""),"")</f>
        <v/>
      </c>
      <c r="L1406" s="0" t="str">
        <f aca="false">IFERROR(__xludf.dummyfunction("""COMPUTED_VALUE"""),"")</f>
        <v/>
      </c>
      <c r="N1406" s="6" t="e">
        <f aca="false">SUM(L1406-J1406)</f>
        <v>#VALUE!</v>
      </c>
      <c r="P1406" s="0" t="str">
        <f aca="false">IFERROR(__xludf.dummyfunction("""COMPUTED_VALUE"""),"")</f>
        <v/>
      </c>
      <c r="R1406" s="0" t="str">
        <f aca="false">IFERROR(__xludf.dummyfunction("""COMPUTED_VALUE"""),"")</f>
        <v/>
      </c>
      <c r="T1406" s="6" t="e">
        <f aca="false">SUM(R1406-P1406)</f>
        <v>#VALUE!</v>
      </c>
      <c r="V1406" s="6" t="e">
        <f aca="false">SUM(N1406-T1406)</f>
        <v>#VALUE!</v>
      </c>
      <c r="X1406" s="7"/>
    </row>
    <row r="1407" customFormat="false" ht="13.8" hidden="false" customHeight="false" outlineLevel="0" collapsed="false">
      <c r="B1407" s="0" t="str">
        <f aca="false">IFERROR(__xludf.dummyfunction("""COMPUTED_VALUE"""),"")</f>
        <v/>
      </c>
      <c r="D1407" s="0" t="str">
        <f aca="false">IFERROR(__xludf.dummyfunction("""COMPUTED_VALUE"""),"")</f>
        <v/>
      </c>
      <c r="F1407" s="0" t="str">
        <f aca="false">IFERROR(__xludf.dummyfunction("""COMPUTED_VALUE"""),"")</f>
        <v/>
      </c>
      <c r="H1407" s="0" t="str">
        <f aca="false">IFERROR(__xludf.dummyfunction("""COMPUTED_VALUE"""),"")</f>
        <v/>
      </c>
      <c r="J1407" s="0" t="str">
        <f aca="false">IFERROR(__xludf.dummyfunction("""COMPUTED_VALUE"""),"")</f>
        <v/>
      </c>
      <c r="L1407" s="0" t="str">
        <f aca="false">IFERROR(__xludf.dummyfunction("""COMPUTED_VALUE"""),"")</f>
        <v/>
      </c>
      <c r="N1407" s="6" t="e">
        <f aca="false">SUM(L1407-J1407)</f>
        <v>#VALUE!</v>
      </c>
      <c r="P1407" s="0" t="str">
        <f aca="false">IFERROR(__xludf.dummyfunction("""COMPUTED_VALUE"""),"")</f>
        <v/>
      </c>
      <c r="R1407" s="0" t="str">
        <f aca="false">IFERROR(__xludf.dummyfunction("""COMPUTED_VALUE"""),"")</f>
        <v/>
      </c>
      <c r="T1407" s="6" t="e">
        <f aca="false">SUM(R1407-P1407)</f>
        <v>#VALUE!</v>
      </c>
      <c r="V1407" s="6" t="e">
        <f aca="false">SUM(N1407-T1407)</f>
        <v>#VALUE!</v>
      </c>
      <c r="X1407" s="7"/>
    </row>
    <row r="1408" customFormat="false" ht="13.8" hidden="false" customHeight="false" outlineLevel="0" collapsed="false">
      <c r="B1408" s="0" t="str">
        <f aca="false">IFERROR(__xludf.dummyfunction("""COMPUTED_VALUE"""),"")</f>
        <v/>
      </c>
      <c r="D1408" s="0" t="str">
        <f aca="false">IFERROR(__xludf.dummyfunction("""COMPUTED_VALUE"""),"")</f>
        <v/>
      </c>
      <c r="F1408" s="0" t="str">
        <f aca="false">IFERROR(__xludf.dummyfunction("""COMPUTED_VALUE"""),"")</f>
        <v/>
      </c>
      <c r="H1408" s="0" t="str">
        <f aca="false">IFERROR(__xludf.dummyfunction("""COMPUTED_VALUE"""),"")</f>
        <v/>
      </c>
      <c r="J1408" s="0" t="str">
        <f aca="false">IFERROR(__xludf.dummyfunction("""COMPUTED_VALUE"""),"")</f>
        <v/>
      </c>
      <c r="L1408" s="0" t="str">
        <f aca="false">IFERROR(__xludf.dummyfunction("""COMPUTED_VALUE"""),"")</f>
        <v/>
      </c>
      <c r="N1408" s="6" t="e">
        <f aca="false">SUM(L1408-J1408)</f>
        <v>#VALUE!</v>
      </c>
      <c r="P1408" s="0" t="str">
        <f aca="false">IFERROR(__xludf.dummyfunction("""COMPUTED_VALUE"""),"")</f>
        <v/>
      </c>
      <c r="R1408" s="0" t="str">
        <f aca="false">IFERROR(__xludf.dummyfunction("""COMPUTED_VALUE"""),"")</f>
        <v/>
      </c>
      <c r="T1408" s="6" t="e">
        <f aca="false">SUM(R1408-P1408)</f>
        <v>#VALUE!</v>
      </c>
      <c r="V1408" s="6" t="e">
        <f aca="false">SUM(N1408-T1408)</f>
        <v>#VALUE!</v>
      </c>
      <c r="X1408" s="7"/>
    </row>
    <row r="1409" customFormat="false" ht="13.8" hidden="false" customHeight="false" outlineLevel="0" collapsed="false">
      <c r="B1409" s="0" t="str">
        <f aca="false">IFERROR(__xludf.dummyfunction("""COMPUTED_VALUE"""),"")</f>
        <v/>
      </c>
      <c r="D1409" s="0" t="str">
        <f aca="false">IFERROR(__xludf.dummyfunction("""COMPUTED_VALUE"""),"")</f>
        <v/>
      </c>
      <c r="F1409" s="0" t="str">
        <f aca="false">IFERROR(__xludf.dummyfunction("""COMPUTED_VALUE"""),"")</f>
        <v/>
      </c>
      <c r="H1409" s="0" t="str">
        <f aca="false">IFERROR(__xludf.dummyfunction("""COMPUTED_VALUE"""),"")</f>
        <v/>
      </c>
      <c r="J1409" s="0" t="str">
        <f aca="false">IFERROR(__xludf.dummyfunction("""COMPUTED_VALUE"""),"")</f>
        <v/>
      </c>
      <c r="L1409" s="0" t="str">
        <f aca="false">IFERROR(__xludf.dummyfunction("""COMPUTED_VALUE"""),"")</f>
        <v/>
      </c>
      <c r="N1409" s="6" t="e">
        <f aca="false">SUM(L1409-J1409)</f>
        <v>#VALUE!</v>
      </c>
      <c r="P1409" s="0" t="str">
        <f aca="false">IFERROR(__xludf.dummyfunction("""COMPUTED_VALUE"""),"")</f>
        <v/>
      </c>
      <c r="R1409" s="0" t="str">
        <f aca="false">IFERROR(__xludf.dummyfunction("""COMPUTED_VALUE"""),"")</f>
        <v/>
      </c>
      <c r="T1409" s="6" t="e">
        <f aca="false">SUM(R1409-P1409)</f>
        <v>#VALUE!</v>
      </c>
      <c r="V1409" s="6" t="e">
        <f aca="false">SUM(N1409-T1409)</f>
        <v>#VALUE!</v>
      </c>
      <c r="X1409" s="7"/>
    </row>
    <row r="1410" customFormat="false" ht="13.8" hidden="false" customHeight="false" outlineLevel="0" collapsed="false">
      <c r="B1410" s="0" t="str">
        <f aca="false">IFERROR(__xludf.dummyfunction("""COMPUTED_VALUE"""),"")</f>
        <v/>
      </c>
      <c r="D1410" s="0" t="str">
        <f aca="false">IFERROR(__xludf.dummyfunction("""COMPUTED_VALUE"""),"")</f>
        <v/>
      </c>
      <c r="F1410" s="0" t="str">
        <f aca="false">IFERROR(__xludf.dummyfunction("""COMPUTED_VALUE"""),"")</f>
        <v/>
      </c>
      <c r="H1410" s="0" t="str">
        <f aca="false">IFERROR(__xludf.dummyfunction("""COMPUTED_VALUE"""),"")</f>
        <v/>
      </c>
      <c r="J1410" s="0" t="str">
        <f aca="false">IFERROR(__xludf.dummyfunction("""COMPUTED_VALUE"""),"")</f>
        <v/>
      </c>
      <c r="L1410" s="0" t="str">
        <f aca="false">IFERROR(__xludf.dummyfunction("""COMPUTED_VALUE"""),"")</f>
        <v/>
      </c>
      <c r="N1410" s="6" t="e">
        <f aca="false">SUM(L1410-J1410)</f>
        <v>#VALUE!</v>
      </c>
      <c r="P1410" s="0" t="str">
        <f aca="false">IFERROR(__xludf.dummyfunction("""COMPUTED_VALUE"""),"")</f>
        <v/>
      </c>
      <c r="R1410" s="0" t="str">
        <f aca="false">IFERROR(__xludf.dummyfunction("""COMPUTED_VALUE"""),"")</f>
        <v/>
      </c>
      <c r="T1410" s="6" t="e">
        <f aca="false">SUM(R1410-P1410)</f>
        <v>#VALUE!</v>
      </c>
      <c r="V1410" s="6" t="e">
        <f aca="false">SUM(N1410-T1410)</f>
        <v>#VALUE!</v>
      </c>
      <c r="X1410" s="7"/>
    </row>
    <row r="1411" customFormat="false" ht="13.8" hidden="false" customHeight="false" outlineLevel="0" collapsed="false">
      <c r="B1411" s="0" t="str">
        <f aca="false">IFERROR(__xludf.dummyfunction("""COMPUTED_VALUE"""),"")</f>
        <v/>
      </c>
      <c r="D1411" s="0" t="str">
        <f aca="false">IFERROR(__xludf.dummyfunction("""COMPUTED_VALUE"""),"")</f>
        <v/>
      </c>
      <c r="F1411" s="0" t="str">
        <f aca="false">IFERROR(__xludf.dummyfunction("""COMPUTED_VALUE"""),"")</f>
        <v/>
      </c>
      <c r="H1411" s="0" t="str">
        <f aca="false">IFERROR(__xludf.dummyfunction("""COMPUTED_VALUE"""),"")</f>
        <v/>
      </c>
      <c r="J1411" s="0" t="str">
        <f aca="false">IFERROR(__xludf.dummyfunction("""COMPUTED_VALUE"""),"")</f>
        <v/>
      </c>
      <c r="L1411" s="0" t="str">
        <f aca="false">IFERROR(__xludf.dummyfunction("""COMPUTED_VALUE"""),"")</f>
        <v/>
      </c>
      <c r="N1411" s="6" t="e">
        <f aca="false">SUM(L1411-J1411)</f>
        <v>#VALUE!</v>
      </c>
      <c r="P1411" s="0" t="str">
        <f aca="false">IFERROR(__xludf.dummyfunction("""COMPUTED_VALUE"""),"")</f>
        <v/>
      </c>
      <c r="R1411" s="0" t="str">
        <f aca="false">IFERROR(__xludf.dummyfunction("""COMPUTED_VALUE"""),"")</f>
        <v/>
      </c>
      <c r="T1411" s="6" t="e">
        <f aca="false">SUM(R1411-P1411)</f>
        <v>#VALUE!</v>
      </c>
      <c r="V1411" s="6" t="e">
        <f aca="false">SUM(N1411-T1411)</f>
        <v>#VALUE!</v>
      </c>
      <c r="X1411" s="7"/>
    </row>
    <row r="1412" customFormat="false" ht="13.8" hidden="false" customHeight="false" outlineLevel="0" collapsed="false">
      <c r="B1412" s="0" t="str">
        <f aca="false">IFERROR(__xludf.dummyfunction("""COMPUTED_VALUE"""),"")</f>
        <v/>
      </c>
      <c r="D1412" s="0" t="str">
        <f aca="false">IFERROR(__xludf.dummyfunction("""COMPUTED_VALUE"""),"")</f>
        <v/>
      </c>
      <c r="F1412" s="0" t="str">
        <f aca="false">IFERROR(__xludf.dummyfunction("""COMPUTED_VALUE"""),"")</f>
        <v/>
      </c>
      <c r="H1412" s="0" t="str">
        <f aca="false">IFERROR(__xludf.dummyfunction("""COMPUTED_VALUE"""),"")</f>
        <v/>
      </c>
      <c r="J1412" s="0" t="str">
        <f aca="false">IFERROR(__xludf.dummyfunction("""COMPUTED_VALUE"""),"")</f>
        <v/>
      </c>
      <c r="L1412" s="0" t="str">
        <f aca="false">IFERROR(__xludf.dummyfunction("""COMPUTED_VALUE"""),"")</f>
        <v/>
      </c>
      <c r="N1412" s="6" t="e">
        <f aca="false">SUM(L1412-J1412)</f>
        <v>#VALUE!</v>
      </c>
      <c r="P1412" s="0" t="str">
        <f aca="false">IFERROR(__xludf.dummyfunction("""COMPUTED_VALUE"""),"")</f>
        <v/>
      </c>
      <c r="R1412" s="0" t="str">
        <f aca="false">IFERROR(__xludf.dummyfunction("""COMPUTED_VALUE"""),"")</f>
        <v/>
      </c>
      <c r="T1412" s="6" t="e">
        <f aca="false">SUM(R1412-P1412)</f>
        <v>#VALUE!</v>
      </c>
      <c r="V1412" s="6" t="e">
        <f aca="false">SUM(N1412-T1412)</f>
        <v>#VALUE!</v>
      </c>
      <c r="X1412" s="7"/>
    </row>
    <row r="1413" customFormat="false" ht="13.8" hidden="false" customHeight="false" outlineLevel="0" collapsed="false">
      <c r="B1413" s="0" t="str">
        <f aca="false">IFERROR(__xludf.dummyfunction("""COMPUTED_VALUE"""),"")</f>
        <v/>
      </c>
      <c r="D1413" s="0" t="str">
        <f aca="false">IFERROR(__xludf.dummyfunction("""COMPUTED_VALUE"""),"")</f>
        <v/>
      </c>
      <c r="F1413" s="0" t="str">
        <f aca="false">IFERROR(__xludf.dummyfunction("""COMPUTED_VALUE"""),"")</f>
        <v/>
      </c>
      <c r="H1413" s="0" t="str">
        <f aca="false">IFERROR(__xludf.dummyfunction("""COMPUTED_VALUE"""),"")</f>
        <v/>
      </c>
      <c r="J1413" s="0" t="str">
        <f aca="false">IFERROR(__xludf.dummyfunction("""COMPUTED_VALUE"""),"")</f>
        <v/>
      </c>
      <c r="L1413" s="0" t="str">
        <f aca="false">IFERROR(__xludf.dummyfunction("""COMPUTED_VALUE"""),"")</f>
        <v/>
      </c>
      <c r="N1413" s="6" t="e">
        <f aca="false">SUM(L1413-J1413)</f>
        <v>#VALUE!</v>
      </c>
      <c r="P1413" s="0" t="str">
        <f aca="false">IFERROR(__xludf.dummyfunction("""COMPUTED_VALUE"""),"")</f>
        <v/>
      </c>
      <c r="R1413" s="0" t="str">
        <f aca="false">IFERROR(__xludf.dummyfunction("""COMPUTED_VALUE"""),"")</f>
        <v/>
      </c>
      <c r="T1413" s="6" t="e">
        <f aca="false">SUM(R1413-P1413)</f>
        <v>#VALUE!</v>
      </c>
      <c r="V1413" s="6" t="e">
        <f aca="false">SUM(N1413-T1413)</f>
        <v>#VALUE!</v>
      </c>
      <c r="X1413" s="7"/>
    </row>
    <row r="1414" customFormat="false" ht="13.8" hidden="false" customHeight="false" outlineLevel="0" collapsed="false">
      <c r="B1414" s="0" t="str">
        <f aca="false">IFERROR(__xludf.dummyfunction("""COMPUTED_VALUE"""),"")</f>
        <v/>
      </c>
      <c r="D1414" s="0" t="str">
        <f aca="false">IFERROR(__xludf.dummyfunction("""COMPUTED_VALUE"""),"")</f>
        <v/>
      </c>
      <c r="F1414" s="0" t="str">
        <f aca="false">IFERROR(__xludf.dummyfunction("""COMPUTED_VALUE"""),"")</f>
        <v/>
      </c>
      <c r="H1414" s="0" t="str">
        <f aca="false">IFERROR(__xludf.dummyfunction("""COMPUTED_VALUE"""),"")</f>
        <v/>
      </c>
      <c r="J1414" s="0" t="str">
        <f aca="false">IFERROR(__xludf.dummyfunction("""COMPUTED_VALUE"""),"")</f>
        <v/>
      </c>
      <c r="L1414" s="0" t="str">
        <f aca="false">IFERROR(__xludf.dummyfunction("""COMPUTED_VALUE"""),"")</f>
        <v/>
      </c>
      <c r="N1414" s="6" t="e">
        <f aca="false">SUM(L1414-J1414)</f>
        <v>#VALUE!</v>
      </c>
      <c r="P1414" s="0" t="str">
        <f aca="false">IFERROR(__xludf.dummyfunction("""COMPUTED_VALUE"""),"")</f>
        <v/>
      </c>
      <c r="R1414" s="0" t="str">
        <f aca="false">IFERROR(__xludf.dummyfunction("""COMPUTED_VALUE"""),"")</f>
        <v/>
      </c>
      <c r="T1414" s="6" t="e">
        <f aca="false">SUM(R1414-P1414)</f>
        <v>#VALUE!</v>
      </c>
      <c r="V1414" s="6" t="e">
        <f aca="false">SUM(N1414-T1414)</f>
        <v>#VALUE!</v>
      </c>
      <c r="X1414" s="7"/>
    </row>
    <row r="1415" customFormat="false" ht="13.8" hidden="false" customHeight="false" outlineLevel="0" collapsed="false">
      <c r="B1415" s="0" t="str">
        <f aca="false">IFERROR(__xludf.dummyfunction("""COMPUTED_VALUE"""),"")</f>
        <v/>
      </c>
      <c r="D1415" s="0" t="str">
        <f aca="false">IFERROR(__xludf.dummyfunction("""COMPUTED_VALUE"""),"")</f>
        <v/>
      </c>
      <c r="F1415" s="0" t="str">
        <f aca="false">IFERROR(__xludf.dummyfunction("""COMPUTED_VALUE"""),"")</f>
        <v/>
      </c>
      <c r="H1415" s="0" t="str">
        <f aca="false">IFERROR(__xludf.dummyfunction("""COMPUTED_VALUE"""),"")</f>
        <v/>
      </c>
      <c r="J1415" s="0" t="str">
        <f aca="false">IFERROR(__xludf.dummyfunction("""COMPUTED_VALUE"""),"")</f>
        <v/>
      </c>
      <c r="L1415" s="0" t="str">
        <f aca="false">IFERROR(__xludf.dummyfunction("""COMPUTED_VALUE"""),"")</f>
        <v/>
      </c>
      <c r="N1415" s="6" t="e">
        <f aca="false">SUM(L1415-J1415)</f>
        <v>#VALUE!</v>
      </c>
      <c r="P1415" s="0" t="str">
        <f aca="false">IFERROR(__xludf.dummyfunction("""COMPUTED_VALUE"""),"")</f>
        <v/>
      </c>
      <c r="R1415" s="0" t="str">
        <f aca="false">IFERROR(__xludf.dummyfunction("""COMPUTED_VALUE"""),"")</f>
        <v/>
      </c>
      <c r="T1415" s="6" t="e">
        <f aca="false">SUM(R1415-P1415)</f>
        <v>#VALUE!</v>
      </c>
      <c r="V1415" s="6" t="e">
        <f aca="false">SUM(N1415-T1415)</f>
        <v>#VALUE!</v>
      </c>
      <c r="X1415" s="7"/>
    </row>
    <row r="1416" customFormat="false" ht="13.8" hidden="false" customHeight="false" outlineLevel="0" collapsed="false">
      <c r="B1416" s="0" t="str">
        <f aca="false">IFERROR(__xludf.dummyfunction("""COMPUTED_VALUE"""),"")</f>
        <v/>
      </c>
      <c r="D1416" s="0" t="str">
        <f aca="false">IFERROR(__xludf.dummyfunction("""COMPUTED_VALUE"""),"")</f>
        <v/>
      </c>
      <c r="F1416" s="0" t="str">
        <f aca="false">IFERROR(__xludf.dummyfunction("""COMPUTED_VALUE"""),"")</f>
        <v/>
      </c>
      <c r="H1416" s="0" t="str">
        <f aca="false">IFERROR(__xludf.dummyfunction("""COMPUTED_VALUE"""),"")</f>
        <v/>
      </c>
      <c r="J1416" s="0" t="str">
        <f aca="false">IFERROR(__xludf.dummyfunction("""COMPUTED_VALUE"""),"")</f>
        <v/>
      </c>
      <c r="L1416" s="0" t="str">
        <f aca="false">IFERROR(__xludf.dummyfunction("""COMPUTED_VALUE"""),"")</f>
        <v/>
      </c>
      <c r="N1416" s="6" t="e">
        <f aca="false">SUM(L1416-J1416)</f>
        <v>#VALUE!</v>
      </c>
      <c r="P1416" s="0" t="str">
        <f aca="false">IFERROR(__xludf.dummyfunction("""COMPUTED_VALUE"""),"")</f>
        <v/>
      </c>
      <c r="R1416" s="0" t="str">
        <f aca="false">IFERROR(__xludf.dummyfunction("""COMPUTED_VALUE"""),"")</f>
        <v/>
      </c>
      <c r="T1416" s="6" t="e">
        <f aca="false">SUM(R1416-P1416)</f>
        <v>#VALUE!</v>
      </c>
      <c r="V1416" s="6" t="e">
        <f aca="false">SUM(N1416-T1416)</f>
        <v>#VALUE!</v>
      </c>
      <c r="X1416" s="7"/>
    </row>
    <row r="1417" customFormat="false" ht="13.8" hidden="false" customHeight="false" outlineLevel="0" collapsed="false">
      <c r="B1417" s="0" t="str">
        <f aca="false">IFERROR(__xludf.dummyfunction("""COMPUTED_VALUE"""),"")</f>
        <v/>
      </c>
      <c r="D1417" s="0" t="str">
        <f aca="false">IFERROR(__xludf.dummyfunction("""COMPUTED_VALUE"""),"")</f>
        <v/>
      </c>
      <c r="F1417" s="0" t="str">
        <f aca="false">IFERROR(__xludf.dummyfunction("""COMPUTED_VALUE"""),"")</f>
        <v/>
      </c>
      <c r="H1417" s="0" t="str">
        <f aca="false">IFERROR(__xludf.dummyfunction("""COMPUTED_VALUE"""),"")</f>
        <v/>
      </c>
      <c r="J1417" s="0" t="str">
        <f aca="false">IFERROR(__xludf.dummyfunction("""COMPUTED_VALUE"""),"")</f>
        <v/>
      </c>
      <c r="L1417" s="0" t="str">
        <f aca="false">IFERROR(__xludf.dummyfunction("""COMPUTED_VALUE"""),"")</f>
        <v/>
      </c>
      <c r="N1417" s="6" t="e">
        <f aca="false">SUM(L1417-J1417)</f>
        <v>#VALUE!</v>
      </c>
      <c r="P1417" s="0" t="str">
        <f aca="false">IFERROR(__xludf.dummyfunction("""COMPUTED_VALUE"""),"")</f>
        <v/>
      </c>
      <c r="R1417" s="0" t="str">
        <f aca="false">IFERROR(__xludf.dummyfunction("""COMPUTED_VALUE"""),"")</f>
        <v/>
      </c>
      <c r="T1417" s="6" t="e">
        <f aca="false">SUM(R1417-P1417)</f>
        <v>#VALUE!</v>
      </c>
      <c r="V1417" s="6" t="e">
        <f aca="false">SUM(N1417-T1417)</f>
        <v>#VALUE!</v>
      </c>
      <c r="X1417" s="7"/>
    </row>
    <row r="1418" customFormat="false" ht="13.8" hidden="false" customHeight="false" outlineLevel="0" collapsed="false">
      <c r="B1418" s="0" t="str">
        <f aca="false">IFERROR(__xludf.dummyfunction("""COMPUTED_VALUE"""),"")</f>
        <v/>
      </c>
      <c r="D1418" s="0" t="str">
        <f aca="false">IFERROR(__xludf.dummyfunction("""COMPUTED_VALUE"""),"")</f>
        <v/>
      </c>
      <c r="F1418" s="0" t="str">
        <f aca="false">IFERROR(__xludf.dummyfunction("""COMPUTED_VALUE"""),"")</f>
        <v/>
      </c>
      <c r="H1418" s="0" t="str">
        <f aca="false">IFERROR(__xludf.dummyfunction("""COMPUTED_VALUE"""),"")</f>
        <v/>
      </c>
      <c r="J1418" s="0" t="str">
        <f aca="false">IFERROR(__xludf.dummyfunction("""COMPUTED_VALUE"""),"")</f>
        <v/>
      </c>
      <c r="L1418" s="0" t="str">
        <f aca="false">IFERROR(__xludf.dummyfunction("""COMPUTED_VALUE"""),"")</f>
        <v/>
      </c>
      <c r="N1418" s="6" t="e">
        <f aca="false">SUM(L1418-J1418)</f>
        <v>#VALUE!</v>
      </c>
      <c r="P1418" s="0" t="str">
        <f aca="false">IFERROR(__xludf.dummyfunction("""COMPUTED_VALUE"""),"")</f>
        <v/>
      </c>
      <c r="R1418" s="0" t="str">
        <f aca="false">IFERROR(__xludf.dummyfunction("""COMPUTED_VALUE"""),"")</f>
        <v/>
      </c>
      <c r="T1418" s="6" t="e">
        <f aca="false">SUM(R1418-P1418)</f>
        <v>#VALUE!</v>
      </c>
      <c r="V1418" s="6" t="e">
        <f aca="false">SUM(N1418-T1418)</f>
        <v>#VALUE!</v>
      </c>
      <c r="X1418" s="7"/>
    </row>
    <row r="1419" customFormat="false" ht="13.8" hidden="false" customHeight="false" outlineLevel="0" collapsed="false">
      <c r="B1419" s="0" t="str">
        <f aca="false">IFERROR(__xludf.dummyfunction("""COMPUTED_VALUE"""),"")</f>
        <v/>
      </c>
      <c r="D1419" s="0" t="str">
        <f aca="false">IFERROR(__xludf.dummyfunction("""COMPUTED_VALUE"""),"")</f>
        <v/>
      </c>
      <c r="F1419" s="0" t="str">
        <f aca="false">IFERROR(__xludf.dummyfunction("""COMPUTED_VALUE"""),"")</f>
        <v/>
      </c>
      <c r="H1419" s="0" t="str">
        <f aca="false">IFERROR(__xludf.dummyfunction("""COMPUTED_VALUE"""),"")</f>
        <v/>
      </c>
      <c r="J1419" s="0" t="str">
        <f aca="false">IFERROR(__xludf.dummyfunction("""COMPUTED_VALUE"""),"")</f>
        <v/>
      </c>
      <c r="L1419" s="0" t="str">
        <f aca="false">IFERROR(__xludf.dummyfunction("""COMPUTED_VALUE"""),"")</f>
        <v/>
      </c>
      <c r="N1419" s="6" t="e">
        <f aca="false">SUM(L1419-J1419)</f>
        <v>#VALUE!</v>
      </c>
      <c r="P1419" s="0" t="str">
        <f aca="false">IFERROR(__xludf.dummyfunction("""COMPUTED_VALUE"""),"")</f>
        <v/>
      </c>
      <c r="R1419" s="0" t="str">
        <f aca="false">IFERROR(__xludf.dummyfunction("""COMPUTED_VALUE"""),"")</f>
        <v/>
      </c>
      <c r="T1419" s="6" t="e">
        <f aca="false">SUM(R1419-P1419)</f>
        <v>#VALUE!</v>
      </c>
      <c r="V1419" s="6" t="e">
        <f aca="false">SUM(N1419-T1419)</f>
        <v>#VALUE!</v>
      </c>
      <c r="X1419" s="7"/>
    </row>
    <row r="1420" customFormat="false" ht="13.8" hidden="false" customHeight="false" outlineLevel="0" collapsed="false">
      <c r="B1420" s="0" t="str">
        <f aca="false">IFERROR(__xludf.dummyfunction("""COMPUTED_VALUE"""),"")</f>
        <v/>
      </c>
      <c r="D1420" s="0" t="str">
        <f aca="false">IFERROR(__xludf.dummyfunction("""COMPUTED_VALUE"""),"")</f>
        <v/>
      </c>
      <c r="F1420" s="0" t="str">
        <f aca="false">IFERROR(__xludf.dummyfunction("""COMPUTED_VALUE"""),"")</f>
        <v/>
      </c>
      <c r="H1420" s="0" t="str">
        <f aca="false">IFERROR(__xludf.dummyfunction("""COMPUTED_VALUE"""),"")</f>
        <v/>
      </c>
      <c r="J1420" s="0" t="str">
        <f aca="false">IFERROR(__xludf.dummyfunction("""COMPUTED_VALUE"""),"")</f>
        <v/>
      </c>
      <c r="L1420" s="0" t="str">
        <f aca="false">IFERROR(__xludf.dummyfunction("""COMPUTED_VALUE"""),"")</f>
        <v/>
      </c>
      <c r="N1420" s="6" t="e">
        <f aca="false">SUM(L1420-J1420)</f>
        <v>#VALUE!</v>
      </c>
      <c r="P1420" s="0" t="str">
        <f aca="false">IFERROR(__xludf.dummyfunction("""COMPUTED_VALUE"""),"")</f>
        <v/>
      </c>
      <c r="R1420" s="0" t="str">
        <f aca="false">IFERROR(__xludf.dummyfunction("""COMPUTED_VALUE"""),"")</f>
        <v/>
      </c>
      <c r="T1420" s="6" t="e">
        <f aca="false">SUM(R1420-P1420)</f>
        <v>#VALUE!</v>
      </c>
      <c r="V1420" s="6" t="e">
        <f aca="false">SUM(N1420-T1420)</f>
        <v>#VALUE!</v>
      </c>
      <c r="X1420" s="7"/>
    </row>
    <row r="1421" customFormat="false" ht="13.8" hidden="false" customHeight="false" outlineLevel="0" collapsed="false">
      <c r="B1421" s="0" t="str">
        <f aca="false">IFERROR(__xludf.dummyfunction("""COMPUTED_VALUE"""),"")</f>
        <v/>
      </c>
      <c r="D1421" s="0" t="str">
        <f aca="false">IFERROR(__xludf.dummyfunction("""COMPUTED_VALUE"""),"")</f>
        <v/>
      </c>
      <c r="F1421" s="0" t="str">
        <f aca="false">IFERROR(__xludf.dummyfunction("""COMPUTED_VALUE"""),"")</f>
        <v/>
      </c>
      <c r="H1421" s="0" t="str">
        <f aca="false">IFERROR(__xludf.dummyfunction("""COMPUTED_VALUE"""),"")</f>
        <v/>
      </c>
      <c r="J1421" s="0" t="str">
        <f aca="false">IFERROR(__xludf.dummyfunction("""COMPUTED_VALUE"""),"")</f>
        <v/>
      </c>
      <c r="L1421" s="0" t="str">
        <f aca="false">IFERROR(__xludf.dummyfunction("""COMPUTED_VALUE"""),"")</f>
        <v/>
      </c>
      <c r="N1421" s="6" t="e">
        <f aca="false">SUM(L1421-J1421)</f>
        <v>#VALUE!</v>
      </c>
      <c r="P1421" s="0" t="str">
        <f aca="false">IFERROR(__xludf.dummyfunction("""COMPUTED_VALUE"""),"")</f>
        <v/>
      </c>
      <c r="R1421" s="0" t="str">
        <f aca="false">IFERROR(__xludf.dummyfunction("""COMPUTED_VALUE"""),"")</f>
        <v/>
      </c>
      <c r="T1421" s="6" t="e">
        <f aca="false">SUM(R1421-P1421)</f>
        <v>#VALUE!</v>
      </c>
      <c r="V1421" s="6" t="e">
        <f aca="false">SUM(N1421-T1421)</f>
        <v>#VALUE!</v>
      </c>
      <c r="X1421" s="7"/>
    </row>
    <row r="1422" customFormat="false" ht="13.8" hidden="false" customHeight="false" outlineLevel="0" collapsed="false">
      <c r="B1422" s="0" t="str">
        <f aca="false">IFERROR(__xludf.dummyfunction("""COMPUTED_VALUE"""),"")</f>
        <v/>
      </c>
      <c r="D1422" s="0" t="str">
        <f aca="false">IFERROR(__xludf.dummyfunction("""COMPUTED_VALUE"""),"")</f>
        <v/>
      </c>
      <c r="F1422" s="0" t="str">
        <f aca="false">IFERROR(__xludf.dummyfunction("""COMPUTED_VALUE"""),"")</f>
        <v/>
      </c>
      <c r="H1422" s="0" t="str">
        <f aca="false">IFERROR(__xludf.dummyfunction("""COMPUTED_VALUE"""),"")</f>
        <v/>
      </c>
      <c r="J1422" s="0" t="str">
        <f aca="false">IFERROR(__xludf.dummyfunction("""COMPUTED_VALUE"""),"")</f>
        <v/>
      </c>
      <c r="L1422" s="0" t="str">
        <f aca="false">IFERROR(__xludf.dummyfunction("""COMPUTED_VALUE"""),"")</f>
        <v/>
      </c>
      <c r="N1422" s="6" t="e">
        <f aca="false">SUM(L1422-J1422)</f>
        <v>#VALUE!</v>
      </c>
      <c r="P1422" s="0" t="str">
        <f aca="false">IFERROR(__xludf.dummyfunction("""COMPUTED_VALUE"""),"")</f>
        <v/>
      </c>
      <c r="R1422" s="0" t="str">
        <f aca="false">IFERROR(__xludf.dummyfunction("""COMPUTED_VALUE"""),"")</f>
        <v/>
      </c>
      <c r="T1422" s="6" t="e">
        <f aca="false">SUM(R1422-P1422)</f>
        <v>#VALUE!</v>
      </c>
      <c r="V1422" s="6" t="e">
        <f aca="false">SUM(N1422-T1422)</f>
        <v>#VALUE!</v>
      </c>
      <c r="X1422" s="7"/>
    </row>
    <row r="1423" customFormat="false" ht="13.8" hidden="false" customHeight="false" outlineLevel="0" collapsed="false">
      <c r="B1423" s="0" t="str">
        <f aca="false">IFERROR(__xludf.dummyfunction("""COMPUTED_VALUE"""),"")</f>
        <v/>
      </c>
      <c r="D1423" s="0" t="str">
        <f aca="false">IFERROR(__xludf.dummyfunction("""COMPUTED_VALUE"""),"")</f>
        <v/>
      </c>
      <c r="F1423" s="0" t="str">
        <f aca="false">IFERROR(__xludf.dummyfunction("""COMPUTED_VALUE"""),"")</f>
        <v/>
      </c>
      <c r="H1423" s="0" t="str">
        <f aca="false">IFERROR(__xludf.dummyfunction("""COMPUTED_VALUE"""),"")</f>
        <v/>
      </c>
      <c r="J1423" s="0" t="str">
        <f aca="false">IFERROR(__xludf.dummyfunction("""COMPUTED_VALUE"""),"")</f>
        <v/>
      </c>
      <c r="L1423" s="0" t="str">
        <f aca="false">IFERROR(__xludf.dummyfunction("""COMPUTED_VALUE"""),"")</f>
        <v/>
      </c>
      <c r="N1423" s="6" t="e">
        <f aca="false">SUM(L1423-J1423)</f>
        <v>#VALUE!</v>
      </c>
      <c r="P1423" s="0" t="str">
        <f aca="false">IFERROR(__xludf.dummyfunction("""COMPUTED_VALUE"""),"")</f>
        <v/>
      </c>
      <c r="R1423" s="0" t="str">
        <f aca="false">IFERROR(__xludf.dummyfunction("""COMPUTED_VALUE"""),"")</f>
        <v/>
      </c>
      <c r="T1423" s="6" t="e">
        <f aca="false">SUM(R1423-P1423)</f>
        <v>#VALUE!</v>
      </c>
      <c r="V1423" s="6" t="e">
        <f aca="false">SUM(N1423-T1423)</f>
        <v>#VALUE!</v>
      </c>
      <c r="X1423" s="7"/>
    </row>
    <row r="1424" customFormat="false" ht="13.8" hidden="false" customHeight="false" outlineLevel="0" collapsed="false">
      <c r="B1424" s="0" t="str">
        <f aca="false">IFERROR(__xludf.dummyfunction("""COMPUTED_VALUE"""),"")</f>
        <v/>
      </c>
      <c r="D1424" s="0" t="str">
        <f aca="false">IFERROR(__xludf.dummyfunction("""COMPUTED_VALUE"""),"")</f>
        <v/>
      </c>
      <c r="F1424" s="0" t="str">
        <f aca="false">IFERROR(__xludf.dummyfunction("""COMPUTED_VALUE"""),"")</f>
        <v/>
      </c>
      <c r="H1424" s="0" t="str">
        <f aca="false">IFERROR(__xludf.dummyfunction("""COMPUTED_VALUE"""),"")</f>
        <v/>
      </c>
      <c r="J1424" s="0" t="str">
        <f aca="false">IFERROR(__xludf.dummyfunction("""COMPUTED_VALUE"""),"")</f>
        <v/>
      </c>
      <c r="L1424" s="0" t="str">
        <f aca="false">IFERROR(__xludf.dummyfunction("""COMPUTED_VALUE"""),"")</f>
        <v/>
      </c>
      <c r="N1424" s="6" t="e">
        <f aca="false">SUM(L1424-J1424)</f>
        <v>#VALUE!</v>
      </c>
      <c r="P1424" s="0" t="str">
        <f aca="false">IFERROR(__xludf.dummyfunction("""COMPUTED_VALUE"""),"")</f>
        <v/>
      </c>
      <c r="R1424" s="0" t="str">
        <f aca="false">IFERROR(__xludf.dummyfunction("""COMPUTED_VALUE"""),"")</f>
        <v/>
      </c>
      <c r="T1424" s="6" t="e">
        <f aca="false">SUM(R1424-P1424)</f>
        <v>#VALUE!</v>
      </c>
      <c r="V1424" s="6" t="e">
        <f aca="false">SUM(N1424-T1424)</f>
        <v>#VALUE!</v>
      </c>
      <c r="X1424" s="7"/>
    </row>
    <row r="1425" customFormat="false" ht="13.8" hidden="false" customHeight="false" outlineLevel="0" collapsed="false">
      <c r="B1425" s="0" t="str">
        <f aca="false">IFERROR(__xludf.dummyfunction("""COMPUTED_VALUE"""),"")</f>
        <v/>
      </c>
      <c r="D1425" s="0" t="str">
        <f aca="false">IFERROR(__xludf.dummyfunction("""COMPUTED_VALUE"""),"")</f>
        <v/>
      </c>
      <c r="F1425" s="0" t="str">
        <f aca="false">IFERROR(__xludf.dummyfunction("""COMPUTED_VALUE"""),"")</f>
        <v/>
      </c>
      <c r="H1425" s="0" t="str">
        <f aca="false">IFERROR(__xludf.dummyfunction("""COMPUTED_VALUE"""),"")</f>
        <v/>
      </c>
      <c r="J1425" s="0" t="str">
        <f aca="false">IFERROR(__xludf.dummyfunction("""COMPUTED_VALUE"""),"")</f>
        <v/>
      </c>
      <c r="L1425" s="0" t="str">
        <f aca="false">IFERROR(__xludf.dummyfunction("""COMPUTED_VALUE"""),"")</f>
        <v/>
      </c>
      <c r="N1425" s="6" t="e">
        <f aca="false">SUM(L1425-J1425)</f>
        <v>#VALUE!</v>
      </c>
      <c r="P1425" s="0" t="str">
        <f aca="false">IFERROR(__xludf.dummyfunction("""COMPUTED_VALUE"""),"")</f>
        <v/>
      </c>
      <c r="R1425" s="0" t="str">
        <f aca="false">IFERROR(__xludf.dummyfunction("""COMPUTED_VALUE"""),"")</f>
        <v/>
      </c>
      <c r="T1425" s="6" t="e">
        <f aca="false">SUM(R1425-P1425)</f>
        <v>#VALUE!</v>
      </c>
      <c r="V1425" s="6" t="e">
        <f aca="false">SUM(N1425-T1425)</f>
        <v>#VALUE!</v>
      </c>
      <c r="X1425" s="7"/>
    </row>
    <row r="1426" customFormat="false" ht="13.8" hidden="false" customHeight="false" outlineLevel="0" collapsed="false">
      <c r="B1426" s="0" t="str">
        <f aca="false">IFERROR(__xludf.dummyfunction("""COMPUTED_VALUE"""),"")</f>
        <v/>
      </c>
      <c r="D1426" s="0" t="str">
        <f aca="false">IFERROR(__xludf.dummyfunction("""COMPUTED_VALUE"""),"")</f>
        <v/>
      </c>
      <c r="F1426" s="0" t="str">
        <f aca="false">IFERROR(__xludf.dummyfunction("""COMPUTED_VALUE"""),"")</f>
        <v/>
      </c>
      <c r="H1426" s="0" t="str">
        <f aca="false">IFERROR(__xludf.dummyfunction("""COMPUTED_VALUE"""),"")</f>
        <v/>
      </c>
      <c r="J1426" s="0" t="str">
        <f aca="false">IFERROR(__xludf.dummyfunction("""COMPUTED_VALUE"""),"")</f>
        <v/>
      </c>
      <c r="L1426" s="0" t="str">
        <f aca="false">IFERROR(__xludf.dummyfunction("""COMPUTED_VALUE"""),"")</f>
        <v/>
      </c>
      <c r="N1426" s="6" t="e">
        <f aca="false">SUM(L1426-J1426)</f>
        <v>#VALUE!</v>
      </c>
      <c r="P1426" s="0" t="str">
        <f aca="false">IFERROR(__xludf.dummyfunction("""COMPUTED_VALUE"""),"")</f>
        <v/>
      </c>
      <c r="R1426" s="0" t="str">
        <f aca="false">IFERROR(__xludf.dummyfunction("""COMPUTED_VALUE"""),"")</f>
        <v/>
      </c>
      <c r="T1426" s="6" t="e">
        <f aca="false">SUM(R1426-P1426)</f>
        <v>#VALUE!</v>
      </c>
      <c r="V1426" s="6" t="e">
        <f aca="false">SUM(N1426-T1426)</f>
        <v>#VALUE!</v>
      </c>
      <c r="X1426" s="7"/>
    </row>
    <row r="1427" customFormat="false" ht="13.8" hidden="false" customHeight="false" outlineLevel="0" collapsed="false">
      <c r="B1427" s="0" t="str">
        <f aca="false">IFERROR(__xludf.dummyfunction("""COMPUTED_VALUE"""),"")</f>
        <v/>
      </c>
      <c r="D1427" s="0" t="str">
        <f aca="false">IFERROR(__xludf.dummyfunction("""COMPUTED_VALUE"""),"")</f>
        <v/>
      </c>
      <c r="F1427" s="0" t="str">
        <f aca="false">IFERROR(__xludf.dummyfunction("""COMPUTED_VALUE"""),"")</f>
        <v/>
      </c>
      <c r="H1427" s="0" t="str">
        <f aca="false">IFERROR(__xludf.dummyfunction("""COMPUTED_VALUE"""),"")</f>
        <v/>
      </c>
      <c r="J1427" s="0" t="str">
        <f aca="false">IFERROR(__xludf.dummyfunction("""COMPUTED_VALUE"""),"")</f>
        <v/>
      </c>
      <c r="L1427" s="0" t="str">
        <f aca="false">IFERROR(__xludf.dummyfunction("""COMPUTED_VALUE"""),"")</f>
        <v/>
      </c>
      <c r="N1427" s="6" t="e">
        <f aca="false">SUM(L1427-J1427)</f>
        <v>#VALUE!</v>
      </c>
      <c r="P1427" s="0" t="str">
        <f aca="false">IFERROR(__xludf.dummyfunction("""COMPUTED_VALUE"""),"")</f>
        <v/>
      </c>
      <c r="R1427" s="0" t="str">
        <f aca="false">IFERROR(__xludf.dummyfunction("""COMPUTED_VALUE"""),"")</f>
        <v/>
      </c>
      <c r="T1427" s="6" t="e">
        <f aca="false">SUM(R1427-P1427)</f>
        <v>#VALUE!</v>
      </c>
      <c r="V1427" s="6" t="e">
        <f aca="false">SUM(N1427-T1427)</f>
        <v>#VALUE!</v>
      </c>
      <c r="X1427" s="7"/>
    </row>
    <row r="1428" customFormat="false" ht="13.8" hidden="false" customHeight="false" outlineLevel="0" collapsed="false">
      <c r="B1428" s="0" t="str">
        <f aca="false">IFERROR(__xludf.dummyfunction("""COMPUTED_VALUE"""),"")</f>
        <v/>
      </c>
      <c r="D1428" s="0" t="str">
        <f aca="false">IFERROR(__xludf.dummyfunction("""COMPUTED_VALUE"""),"")</f>
        <v/>
      </c>
      <c r="F1428" s="0" t="str">
        <f aca="false">IFERROR(__xludf.dummyfunction("""COMPUTED_VALUE"""),"")</f>
        <v/>
      </c>
      <c r="H1428" s="0" t="str">
        <f aca="false">IFERROR(__xludf.dummyfunction("""COMPUTED_VALUE"""),"")</f>
        <v/>
      </c>
      <c r="J1428" s="0" t="str">
        <f aca="false">IFERROR(__xludf.dummyfunction("""COMPUTED_VALUE"""),"")</f>
        <v/>
      </c>
      <c r="L1428" s="0" t="str">
        <f aca="false">IFERROR(__xludf.dummyfunction("""COMPUTED_VALUE"""),"")</f>
        <v/>
      </c>
      <c r="N1428" s="6" t="e">
        <f aca="false">SUM(L1428-J1428)</f>
        <v>#VALUE!</v>
      </c>
      <c r="P1428" s="0" t="str">
        <f aca="false">IFERROR(__xludf.dummyfunction("""COMPUTED_VALUE"""),"")</f>
        <v/>
      </c>
      <c r="R1428" s="0" t="str">
        <f aca="false">IFERROR(__xludf.dummyfunction("""COMPUTED_VALUE"""),"")</f>
        <v/>
      </c>
      <c r="T1428" s="6" t="e">
        <f aca="false">SUM(R1428-P1428)</f>
        <v>#VALUE!</v>
      </c>
      <c r="V1428" s="6" t="e">
        <f aca="false">SUM(N1428-T1428)</f>
        <v>#VALUE!</v>
      </c>
      <c r="X1428" s="7"/>
    </row>
    <row r="1429" customFormat="false" ht="13.8" hidden="false" customHeight="false" outlineLevel="0" collapsed="false">
      <c r="B1429" s="0" t="str">
        <f aca="false">IFERROR(__xludf.dummyfunction("""COMPUTED_VALUE"""),"")</f>
        <v/>
      </c>
      <c r="D1429" s="0" t="str">
        <f aca="false">IFERROR(__xludf.dummyfunction("""COMPUTED_VALUE"""),"")</f>
        <v/>
      </c>
      <c r="F1429" s="0" t="str">
        <f aca="false">IFERROR(__xludf.dummyfunction("""COMPUTED_VALUE"""),"")</f>
        <v/>
      </c>
      <c r="H1429" s="0" t="str">
        <f aca="false">IFERROR(__xludf.dummyfunction("""COMPUTED_VALUE"""),"")</f>
        <v/>
      </c>
      <c r="J1429" s="0" t="str">
        <f aca="false">IFERROR(__xludf.dummyfunction("""COMPUTED_VALUE"""),"")</f>
        <v/>
      </c>
      <c r="L1429" s="0" t="str">
        <f aca="false">IFERROR(__xludf.dummyfunction("""COMPUTED_VALUE"""),"")</f>
        <v/>
      </c>
      <c r="N1429" s="6" t="e">
        <f aca="false">SUM(L1429-J1429)</f>
        <v>#VALUE!</v>
      </c>
      <c r="P1429" s="0" t="str">
        <f aca="false">IFERROR(__xludf.dummyfunction("""COMPUTED_VALUE"""),"")</f>
        <v/>
      </c>
      <c r="R1429" s="0" t="str">
        <f aca="false">IFERROR(__xludf.dummyfunction("""COMPUTED_VALUE"""),"")</f>
        <v/>
      </c>
      <c r="T1429" s="6" t="e">
        <f aca="false">SUM(R1429-P1429)</f>
        <v>#VALUE!</v>
      </c>
      <c r="V1429" s="6" t="e">
        <f aca="false">SUM(N1429-T1429)</f>
        <v>#VALUE!</v>
      </c>
      <c r="X1429" s="7"/>
    </row>
    <row r="1430" customFormat="false" ht="13.8" hidden="false" customHeight="false" outlineLevel="0" collapsed="false">
      <c r="B1430" s="0" t="str">
        <f aca="false">IFERROR(__xludf.dummyfunction("""COMPUTED_VALUE"""),"")</f>
        <v/>
      </c>
      <c r="D1430" s="0" t="str">
        <f aca="false">IFERROR(__xludf.dummyfunction("""COMPUTED_VALUE"""),"")</f>
        <v/>
      </c>
      <c r="F1430" s="0" t="str">
        <f aca="false">IFERROR(__xludf.dummyfunction("""COMPUTED_VALUE"""),"")</f>
        <v/>
      </c>
      <c r="H1430" s="0" t="str">
        <f aca="false">IFERROR(__xludf.dummyfunction("""COMPUTED_VALUE"""),"")</f>
        <v/>
      </c>
      <c r="J1430" s="0" t="str">
        <f aca="false">IFERROR(__xludf.dummyfunction("""COMPUTED_VALUE"""),"")</f>
        <v/>
      </c>
      <c r="L1430" s="0" t="str">
        <f aca="false">IFERROR(__xludf.dummyfunction("""COMPUTED_VALUE"""),"")</f>
        <v/>
      </c>
      <c r="N1430" s="6" t="e">
        <f aca="false">SUM(L1430-J1430)</f>
        <v>#VALUE!</v>
      </c>
      <c r="P1430" s="0" t="str">
        <f aca="false">IFERROR(__xludf.dummyfunction("""COMPUTED_VALUE"""),"")</f>
        <v/>
      </c>
      <c r="R1430" s="0" t="str">
        <f aca="false">IFERROR(__xludf.dummyfunction("""COMPUTED_VALUE"""),"")</f>
        <v/>
      </c>
      <c r="T1430" s="6" t="e">
        <f aca="false">SUM(R1430-P1430)</f>
        <v>#VALUE!</v>
      </c>
      <c r="V1430" s="6" t="e">
        <f aca="false">SUM(N1430-T1430)</f>
        <v>#VALUE!</v>
      </c>
      <c r="X1430" s="7"/>
    </row>
    <row r="1431" customFormat="false" ht="13.8" hidden="false" customHeight="false" outlineLevel="0" collapsed="false">
      <c r="B1431" s="0" t="str">
        <f aca="false">IFERROR(__xludf.dummyfunction("""COMPUTED_VALUE"""),"")</f>
        <v/>
      </c>
      <c r="D1431" s="0" t="str">
        <f aca="false">IFERROR(__xludf.dummyfunction("""COMPUTED_VALUE"""),"")</f>
        <v/>
      </c>
      <c r="F1431" s="0" t="str">
        <f aca="false">IFERROR(__xludf.dummyfunction("""COMPUTED_VALUE"""),"")</f>
        <v/>
      </c>
      <c r="H1431" s="0" t="str">
        <f aca="false">IFERROR(__xludf.dummyfunction("""COMPUTED_VALUE"""),"")</f>
        <v/>
      </c>
      <c r="J1431" s="0" t="str">
        <f aca="false">IFERROR(__xludf.dummyfunction("""COMPUTED_VALUE"""),"")</f>
        <v/>
      </c>
      <c r="L1431" s="0" t="str">
        <f aca="false">IFERROR(__xludf.dummyfunction("""COMPUTED_VALUE"""),"")</f>
        <v/>
      </c>
      <c r="N1431" s="6" t="e">
        <f aca="false">SUM(L1431-J1431)</f>
        <v>#VALUE!</v>
      </c>
      <c r="P1431" s="0" t="str">
        <f aca="false">IFERROR(__xludf.dummyfunction("""COMPUTED_VALUE"""),"")</f>
        <v/>
      </c>
      <c r="R1431" s="0" t="str">
        <f aca="false">IFERROR(__xludf.dummyfunction("""COMPUTED_VALUE"""),"")</f>
        <v/>
      </c>
      <c r="T1431" s="6" t="e">
        <f aca="false">SUM(R1431-P1431)</f>
        <v>#VALUE!</v>
      </c>
      <c r="V1431" s="6" t="e">
        <f aca="false">SUM(N1431-T1431)</f>
        <v>#VALUE!</v>
      </c>
      <c r="X1431" s="7"/>
    </row>
    <row r="1432" customFormat="false" ht="13.8" hidden="false" customHeight="false" outlineLevel="0" collapsed="false">
      <c r="B1432" s="0" t="str">
        <f aca="false">IFERROR(__xludf.dummyfunction("""COMPUTED_VALUE"""),"")</f>
        <v/>
      </c>
      <c r="D1432" s="0" t="str">
        <f aca="false">IFERROR(__xludf.dummyfunction("""COMPUTED_VALUE"""),"")</f>
        <v/>
      </c>
      <c r="F1432" s="0" t="str">
        <f aca="false">IFERROR(__xludf.dummyfunction("""COMPUTED_VALUE"""),"")</f>
        <v/>
      </c>
      <c r="H1432" s="0" t="str">
        <f aca="false">IFERROR(__xludf.dummyfunction("""COMPUTED_VALUE"""),"")</f>
        <v/>
      </c>
      <c r="J1432" s="0" t="str">
        <f aca="false">IFERROR(__xludf.dummyfunction("""COMPUTED_VALUE"""),"")</f>
        <v/>
      </c>
      <c r="L1432" s="0" t="str">
        <f aca="false">IFERROR(__xludf.dummyfunction("""COMPUTED_VALUE"""),"")</f>
        <v/>
      </c>
      <c r="N1432" s="6" t="e">
        <f aca="false">SUM(L1432-J1432)</f>
        <v>#VALUE!</v>
      </c>
      <c r="P1432" s="0" t="str">
        <f aca="false">IFERROR(__xludf.dummyfunction("""COMPUTED_VALUE"""),"")</f>
        <v/>
      </c>
      <c r="R1432" s="0" t="str">
        <f aca="false">IFERROR(__xludf.dummyfunction("""COMPUTED_VALUE"""),"")</f>
        <v/>
      </c>
      <c r="T1432" s="6" t="e">
        <f aca="false">SUM(R1432-P1432)</f>
        <v>#VALUE!</v>
      </c>
      <c r="V1432" s="6" t="e">
        <f aca="false">SUM(N1432-T1432)</f>
        <v>#VALUE!</v>
      </c>
      <c r="X1432" s="7"/>
    </row>
    <row r="1433" customFormat="false" ht="13.8" hidden="false" customHeight="false" outlineLevel="0" collapsed="false">
      <c r="B1433" s="0" t="str">
        <f aca="false">IFERROR(__xludf.dummyfunction("""COMPUTED_VALUE"""),"")</f>
        <v/>
      </c>
      <c r="D1433" s="0" t="str">
        <f aca="false">IFERROR(__xludf.dummyfunction("""COMPUTED_VALUE"""),"")</f>
        <v/>
      </c>
      <c r="F1433" s="0" t="str">
        <f aca="false">IFERROR(__xludf.dummyfunction("""COMPUTED_VALUE"""),"")</f>
        <v/>
      </c>
      <c r="H1433" s="0" t="str">
        <f aca="false">IFERROR(__xludf.dummyfunction("""COMPUTED_VALUE"""),"")</f>
        <v/>
      </c>
      <c r="J1433" s="0" t="str">
        <f aca="false">IFERROR(__xludf.dummyfunction("""COMPUTED_VALUE"""),"")</f>
        <v/>
      </c>
      <c r="L1433" s="0" t="str">
        <f aca="false">IFERROR(__xludf.dummyfunction("""COMPUTED_VALUE"""),"")</f>
        <v/>
      </c>
      <c r="N1433" s="6" t="e">
        <f aca="false">SUM(L1433-J1433)</f>
        <v>#VALUE!</v>
      </c>
      <c r="P1433" s="0" t="str">
        <f aca="false">IFERROR(__xludf.dummyfunction("""COMPUTED_VALUE"""),"")</f>
        <v/>
      </c>
      <c r="R1433" s="0" t="str">
        <f aca="false">IFERROR(__xludf.dummyfunction("""COMPUTED_VALUE"""),"")</f>
        <v/>
      </c>
      <c r="T1433" s="6" t="e">
        <f aca="false">SUM(R1433-P1433)</f>
        <v>#VALUE!</v>
      </c>
      <c r="V1433" s="6" t="e">
        <f aca="false">SUM(N1433-T1433)</f>
        <v>#VALUE!</v>
      </c>
      <c r="X1433" s="7"/>
    </row>
    <row r="1434" customFormat="false" ht="13.8" hidden="false" customHeight="false" outlineLevel="0" collapsed="false">
      <c r="B1434" s="0" t="str">
        <f aca="false">IFERROR(__xludf.dummyfunction("""COMPUTED_VALUE"""),"")</f>
        <v/>
      </c>
      <c r="D1434" s="0" t="str">
        <f aca="false">IFERROR(__xludf.dummyfunction("""COMPUTED_VALUE"""),"")</f>
        <v/>
      </c>
      <c r="F1434" s="0" t="str">
        <f aca="false">IFERROR(__xludf.dummyfunction("""COMPUTED_VALUE"""),"")</f>
        <v/>
      </c>
      <c r="H1434" s="0" t="str">
        <f aca="false">IFERROR(__xludf.dummyfunction("""COMPUTED_VALUE"""),"")</f>
        <v/>
      </c>
      <c r="J1434" s="0" t="str">
        <f aca="false">IFERROR(__xludf.dummyfunction("""COMPUTED_VALUE"""),"")</f>
        <v/>
      </c>
      <c r="L1434" s="0" t="str">
        <f aca="false">IFERROR(__xludf.dummyfunction("""COMPUTED_VALUE"""),"")</f>
        <v/>
      </c>
      <c r="N1434" s="6" t="e">
        <f aca="false">SUM(L1434-J1434)</f>
        <v>#VALUE!</v>
      </c>
      <c r="P1434" s="0" t="str">
        <f aca="false">IFERROR(__xludf.dummyfunction("""COMPUTED_VALUE"""),"")</f>
        <v/>
      </c>
      <c r="R1434" s="0" t="str">
        <f aca="false">IFERROR(__xludf.dummyfunction("""COMPUTED_VALUE"""),"")</f>
        <v/>
      </c>
      <c r="T1434" s="6" t="e">
        <f aca="false">SUM(R1434-P1434)</f>
        <v>#VALUE!</v>
      </c>
      <c r="V1434" s="6" t="e">
        <f aca="false">SUM(N1434-T1434)</f>
        <v>#VALUE!</v>
      </c>
      <c r="X1434" s="7"/>
    </row>
    <row r="1435" customFormat="false" ht="13.8" hidden="false" customHeight="false" outlineLevel="0" collapsed="false">
      <c r="B1435" s="0" t="str">
        <f aca="false">IFERROR(__xludf.dummyfunction("""COMPUTED_VALUE"""),"")</f>
        <v/>
      </c>
      <c r="D1435" s="0" t="str">
        <f aca="false">IFERROR(__xludf.dummyfunction("""COMPUTED_VALUE"""),"")</f>
        <v/>
      </c>
      <c r="F1435" s="0" t="str">
        <f aca="false">IFERROR(__xludf.dummyfunction("""COMPUTED_VALUE"""),"")</f>
        <v/>
      </c>
      <c r="H1435" s="0" t="str">
        <f aca="false">IFERROR(__xludf.dummyfunction("""COMPUTED_VALUE"""),"")</f>
        <v/>
      </c>
      <c r="J1435" s="0" t="str">
        <f aca="false">IFERROR(__xludf.dummyfunction("""COMPUTED_VALUE"""),"")</f>
        <v/>
      </c>
      <c r="L1435" s="0" t="str">
        <f aca="false">IFERROR(__xludf.dummyfunction("""COMPUTED_VALUE"""),"")</f>
        <v/>
      </c>
      <c r="N1435" s="6" t="e">
        <f aca="false">SUM(L1435-J1435)</f>
        <v>#VALUE!</v>
      </c>
      <c r="P1435" s="0" t="str">
        <f aca="false">IFERROR(__xludf.dummyfunction("""COMPUTED_VALUE"""),"")</f>
        <v/>
      </c>
      <c r="R1435" s="0" t="str">
        <f aca="false">IFERROR(__xludf.dummyfunction("""COMPUTED_VALUE"""),"")</f>
        <v/>
      </c>
      <c r="T1435" s="6" t="e">
        <f aca="false">SUM(R1435-P1435)</f>
        <v>#VALUE!</v>
      </c>
      <c r="V1435" s="6" t="e">
        <f aca="false">SUM(N1435-T1435)</f>
        <v>#VALUE!</v>
      </c>
      <c r="X1435" s="7"/>
    </row>
    <row r="1436" customFormat="false" ht="13.8" hidden="false" customHeight="false" outlineLevel="0" collapsed="false">
      <c r="B1436" s="0" t="str">
        <f aca="false">IFERROR(__xludf.dummyfunction("""COMPUTED_VALUE"""),"")</f>
        <v/>
      </c>
      <c r="D1436" s="0" t="str">
        <f aca="false">IFERROR(__xludf.dummyfunction("""COMPUTED_VALUE"""),"")</f>
        <v/>
      </c>
      <c r="F1436" s="0" t="str">
        <f aca="false">IFERROR(__xludf.dummyfunction("""COMPUTED_VALUE"""),"")</f>
        <v/>
      </c>
      <c r="H1436" s="0" t="str">
        <f aca="false">IFERROR(__xludf.dummyfunction("""COMPUTED_VALUE"""),"")</f>
        <v/>
      </c>
      <c r="J1436" s="0" t="str">
        <f aca="false">IFERROR(__xludf.dummyfunction("""COMPUTED_VALUE"""),"")</f>
        <v/>
      </c>
      <c r="L1436" s="0" t="str">
        <f aca="false">IFERROR(__xludf.dummyfunction("""COMPUTED_VALUE"""),"")</f>
        <v/>
      </c>
      <c r="N1436" s="6" t="e">
        <f aca="false">SUM(L1436-J1436)</f>
        <v>#VALUE!</v>
      </c>
      <c r="P1436" s="0" t="str">
        <f aca="false">IFERROR(__xludf.dummyfunction("""COMPUTED_VALUE"""),"")</f>
        <v/>
      </c>
      <c r="R1436" s="0" t="str">
        <f aca="false">IFERROR(__xludf.dummyfunction("""COMPUTED_VALUE"""),"")</f>
        <v/>
      </c>
      <c r="T1436" s="6" t="e">
        <f aca="false">SUM(R1436-P1436)</f>
        <v>#VALUE!</v>
      </c>
      <c r="V1436" s="6" t="e">
        <f aca="false">SUM(N1436-T1436)</f>
        <v>#VALUE!</v>
      </c>
      <c r="X1436" s="7"/>
    </row>
    <row r="1437" customFormat="false" ht="13.8" hidden="false" customHeight="false" outlineLevel="0" collapsed="false">
      <c r="B1437" s="0" t="str">
        <f aca="false">IFERROR(__xludf.dummyfunction("""COMPUTED_VALUE"""),"")</f>
        <v/>
      </c>
      <c r="D1437" s="0" t="str">
        <f aca="false">IFERROR(__xludf.dummyfunction("""COMPUTED_VALUE"""),"")</f>
        <v/>
      </c>
      <c r="F1437" s="0" t="str">
        <f aca="false">IFERROR(__xludf.dummyfunction("""COMPUTED_VALUE"""),"")</f>
        <v/>
      </c>
      <c r="H1437" s="0" t="str">
        <f aca="false">IFERROR(__xludf.dummyfunction("""COMPUTED_VALUE"""),"")</f>
        <v/>
      </c>
      <c r="J1437" s="0" t="str">
        <f aca="false">IFERROR(__xludf.dummyfunction("""COMPUTED_VALUE"""),"")</f>
        <v/>
      </c>
      <c r="L1437" s="0" t="str">
        <f aca="false">IFERROR(__xludf.dummyfunction("""COMPUTED_VALUE"""),"")</f>
        <v/>
      </c>
      <c r="N1437" s="6" t="e">
        <f aca="false">SUM(L1437-J1437)</f>
        <v>#VALUE!</v>
      </c>
      <c r="P1437" s="0" t="str">
        <f aca="false">IFERROR(__xludf.dummyfunction("""COMPUTED_VALUE"""),"")</f>
        <v/>
      </c>
      <c r="R1437" s="0" t="str">
        <f aca="false">IFERROR(__xludf.dummyfunction("""COMPUTED_VALUE"""),"")</f>
        <v/>
      </c>
      <c r="T1437" s="6" t="e">
        <f aca="false">SUM(R1437-P1437)</f>
        <v>#VALUE!</v>
      </c>
      <c r="V1437" s="6" t="e">
        <f aca="false">SUM(N1437-T1437)</f>
        <v>#VALUE!</v>
      </c>
      <c r="X1437" s="7"/>
    </row>
    <row r="1438" customFormat="false" ht="13.8" hidden="false" customHeight="false" outlineLevel="0" collapsed="false">
      <c r="B1438" s="0" t="str">
        <f aca="false">IFERROR(__xludf.dummyfunction("""COMPUTED_VALUE"""),"")</f>
        <v/>
      </c>
      <c r="D1438" s="0" t="str">
        <f aca="false">IFERROR(__xludf.dummyfunction("""COMPUTED_VALUE"""),"")</f>
        <v/>
      </c>
      <c r="F1438" s="0" t="str">
        <f aca="false">IFERROR(__xludf.dummyfunction("""COMPUTED_VALUE"""),"")</f>
        <v/>
      </c>
      <c r="H1438" s="0" t="str">
        <f aca="false">IFERROR(__xludf.dummyfunction("""COMPUTED_VALUE"""),"")</f>
        <v/>
      </c>
      <c r="J1438" s="0" t="str">
        <f aca="false">IFERROR(__xludf.dummyfunction("""COMPUTED_VALUE"""),"")</f>
        <v/>
      </c>
      <c r="L1438" s="0" t="str">
        <f aca="false">IFERROR(__xludf.dummyfunction("""COMPUTED_VALUE"""),"")</f>
        <v/>
      </c>
      <c r="N1438" s="6" t="e">
        <f aca="false">SUM(L1438-J1438)</f>
        <v>#VALUE!</v>
      </c>
      <c r="P1438" s="0" t="str">
        <f aca="false">IFERROR(__xludf.dummyfunction("""COMPUTED_VALUE"""),"")</f>
        <v/>
      </c>
      <c r="R1438" s="0" t="str">
        <f aca="false">IFERROR(__xludf.dummyfunction("""COMPUTED_VALUE"""),"")</f>
        <v/>
      </c>
      <c r="T1438" s="6" t="e">
        <f aca="false">SUM(R1438-P1438)</f>
        <v>#VALUE!</v>
      </c>
      <c r="V1438" s="6" t="e">
        <f aca="false">SUM(N1438-T1438)</f>
        <v>#VALUE!</v>
      </c>
      <c r="X1438" s="7"/>
    </row>
    <row r="1439" customFormat="false" ht="13.8" hidden="false" customHeight="false" outlineLevel="0" collapsed="false">
      <c r="B1439" s="0" t="str">
        <f aca="false">IFERROR(__xludf.dummyfunction("""COMPUTED_VALUE"""),"")</f>
        <v/>
      </c>
      <c r="D1439" s="0" t="str">
        <f aca="false">IFERROR(__xludf.dummyfunction("""COMPUTED_VALUE"""),"")</f>
        <v/>
      </c>
      <c r="F1439" s="0" t="str">
        <f aca="false">IFERROR(__xludf.dummyfunction("""COMPUTED_VALUE"""),"")</f>
        <v/>
      </c>
      <c r="H1439" s="0" t="str">
        <f aca="false">IFERROR(__xludf.dummyfunction("""COMPUTED_VALUE"""),"")</f>
        <v/>
      </c>
      <c r="J1439" s="0" t="str">
        <f aca="false">IFERROR(__xludf.dummyfunction("""COMPUTED_VALUE"""),"")</f>
        <v/>
      </c>
      <c r="L1439" s="0" t="str">
        <f aca="false">IFERROR(__xludf.dummyfunction("""COMPUTED_VALUE"""),"")</f>
        <v/>
      </c>
      <c r="N1439" s="6" t="e">
        <f aca="false">SUM(L1439-J1439)</f>
        <v>#VALUE!</v>
      </c>
      <c r="P1439" s="0" t="str">
        <f aca="false">IFERROR(__xludf.dummyfunction("""COMPUTED_VALUE"""),"")</f>
        <v/>
      </c>
      <c r="R1439" s="0" t="str">
        <f aca="false">IFERROR(__xludf.dummyfunction("""COMPUTED_VALUE"""),"")</f>
        <v/>
      </c>
      <c r="T1439" s="6" t="e">
        <f aca="false">SUM(R1439-P1439)</f>
        <v>#VALUE!</v>
      </c>
      <c r="V1439" s="6" t="e">
        <f aca="false">SUM(N1439-T1439)</f>
        <v>#VALUE!</v>
      </c>
      <c r="X1439" s="7"/>
    </row>
    <row r="1440" customFormat="false" ht="13.8" hidden="false" customHeight="false" outlineLevel="0" collapsed="false">
      <c r="B1440" s="0" t="str">
        <f aca="false">IFERROR(__xludf.dummyfunction("""COMPUTED_VALUE"""),"")</f>
        <v/>
      </c>
      <c r="D1440" s="0" t="str">
        <f aca="false">IFERROR(__xludf.dummyfunction("""COMPUTED_VALUE"""),"")</f>
        <v/>
      </c>
      <c r="F1440" s="0" t="str">
        <f aca="false">IFERROR(__xludf.dummyfunction("""COMPUTED_VALUE"""),"")</f>
        <v/>
      </c>
      <c r="H1440" s="0" t="str">
        <f aca="false">IFERROR(__xludf.dummyfunction("""COMPUTED_VALUE"""),"")</f>
        <v/>
      </c>
      <c r="J1440" s="0" t="str">
        <f aca="false">IFERROR(__xludf.dummyfunction("""COMPUTED_VALUE"""),"")</f>
        <v/>
      </c>
      <c r="L1440" s="0" t="str">
        <f aca="false">IFERROR(__xludf.dummyfunction("""COMPUTED_VALUE"""),"")</f>
        <v/>
      </c>
      <c r="N1440" s="6" t="e">
        <f aca="false">SUM(L1440-J1440)</f>
        <v>#VALUE!</v>
      </c>
      <c r="P1440" s="0" t="str">
        <f aca="false">IFERROR(__xludf.dummyfunction("""COMPUTED_VALUE"""),"")</f>
        <v/>
      </c>
      <c r="R1440" s="0" t="str">
        <f aca="false">IFERROR(__xludf.dummyfunction("""COMPUTED_VALUE"""),"")</f>
        <v/>
      </c>
      <c r="T1440" s="6" t="e">
        <f aca="false">SUM(R1440-P1440)</f>
        <v>#VALUE!</v>
      </c>
      <c r="V1440" s="6" t="e">
        <f aca="false">SUM(N1440-T1440)</f>
        <v>#VALUE!</v>
      </c>
      <c r="X1440" s="7"/>
    </row>
    <row r="1441" customFormat="false" ht="13.8" hidden="false" customHeight="false" outlineLevel="0" collapsed="false">
      <c r="B1441" s="0" t="str">
        <f aca="false">IFERROR(__xludf.dummyfunction("""COMPUTED_VALUE"""),"")</f>
        <v/>
      </c>
      <c r="D1441" s="0" t="str">
        <f aca="false">IFERROR(__xludf.dummyfunction("""COMPUTED_VALUE"""),"")</f>
        <v/>
      </c>
      <c r="F1441" s="0" t="str">
        <f aca="false">IFERROR(__xludf.dummyfunction("""COMPUTED_VALUE"""),"")</f>
        <v/>
      </c>
      <c r="H1441" s="0" t="str">
        <f aca="false">IFERROR(__xludf.dummyfunction("""COMPUTED_VALUE"""),"")</f>
        <v/>
      </c>
      <c r="J1441" s="0" t="str">
        <f aca="false">IFERROR(__xludf.dummyfunction("""COMPUTED_VALUE"""),"")</f>
        <v/>
      </c>
      <c r="L1441" s="0" t="str">
        <f aca="false">IFERROR(__xludf.dummyfunction("""COMPUTED_VALUE"""),"")</f>
        <v/>
      </c>
      <c r="N1441" s="6" t="e">
        <f aca="false">SUM(L1441-J1441)</f>
        <v>#VALUE!</v>
      </c>
      <c r="P1441" s="0" t="str">
        <f aca="false">IFERROR(__xludf.dummyfunction("""COMPUTED_VALUE"""),"")</f>
        <v/>
      </c>
      <c r="R1441" s="0" t="str">
        <f aca="false">IFERROR(__xludf.dummyfunction("""COMPUTED_VALUE"""),"")</f>
        <v/>
      </c>
      <c r="T1441" s="6" t="e">
        <f aca="false">SUM(R1441-P1441)</f>
        <v>#VALUE!</v>
      </c>
      <c r="V1441" s="6" t="e">
        <f aca="false">SUM(N1441-T1441)</f>
        <v>#VALUE!</v>
      </c>
      <c r="X1441" s="7"/>
    </row>
    <row r="1442" customFormat="false" ht="13.8" hidden="false" customHeight="false" outlineLevel="0" collapsed="false">
      <c r="B1442" s="0" t="str">
        <f aca="false">IFERROR(__xludf.dummyfunction("""COMPUTED_VALUE"""),"")</f>
        <v/>
      </c>
      <c r="D1442" s="0" t="str">
        <f aca="false">IFERROR(__xludf.dummyfunction("""COMPUTED_VALUE"""),"")</f>
        <v/>
      </c>
      <c r="F1442" s="0" t="str">
        <f aca="false">IFERROR(__xludf.dummyfunction("""COMPUTED_VALUE"""),"")</f>
        <v/>
      </c>
      <c r="H1442" s="0" t="str">
        <f aca="false">IFERROR(__xludf.dummyfunction("""COMPUTED_VALUE"""),"")</f>
        <v/>
      </c>
      <c r="J1442" s="0" t="str">
        <f aca="false">IFERROR(__xludf.dummyfunction("""COMPUTED_VALUE"""),"")</f>
        <v/>
      </c>
      <c r="L1442" s="0" t="str">
        <f aca="false">IFERROR(__xludf.dummyfunction("""COMPUTED_VALUE"""),"")</f>
        <v/>
      </c>
      <c r="N1442" s="6" t="e">
        <f aca="false">SUM(L1442-J1442)</f>
        <v>#VALUE!</v>
      </c>
      <c r="P1442" s="0" t="str">
        <f aca="false">IFERROR(__xludf.dummyfunction("""COMPUTED_VALUE"""),"")</f>
        <v/>
      </c>
      <c r="R1442" s="0" t="str">
        <f aca="false">IFERROR(__xludf.dummyfunction("""COMPUTED_VALUE"""),"")</f>
        <v/>
      </c>
      <c r="T1442" s="6" t="e">
        <f aca="false">SUM(R1442-P1442)</f>
        <v>#VALUE!</v>
      </c>
      <c r="V1442" s="6" t="e">
        <f aca="false">SUM(N1442-T1442)</f>
        <v>#VALUE!</v>
      </c>
      <c r="X1442" s="7"/>
    </row>
    <row r="1443" customFormat="false" ht="13.8" hidden="false" customHeight="false" outlineLevel="0" collapsed="false">
      <c r="B1443" s="0" t="str">
        <f aca="false">IFERROR(__xludf.dummyfunction("""COMPUTED_VALUE"""),"")</f>
        <v/>
      </c>
      <c r="D1443" s="0" t="str">
        <f aca="false">IFERROR(__xludf.dummyfunction("""COMPUTED_VALUE"""),"")</f>
        <v/>
      </c>
      <c r="F1443" s="0" t="str">
        <f aca="false">IFERROR(__xludf.dummyfunction("""COMPUTED_VALUE"""),"")</f>
        <v/>
      </c>
      <c r="H1443" s="0" t="str">
        <f aca="false">IFERROR(__xludf.dummyfunction("""COMPUTED_VALUE"""),"")</f>
        <v/>
      </c>
      <c r="J1443" s="0" t="str">
        <f aca="false">IFERROR(__xludf.dummyfunction("""COMPUTED_VALUE"""),"")</f>
        <v/>
      </c>
      <c r="L1443" s="0" t="str">
        <f aca="false">IFERROR(__xludf.dummyfunction("""COMPUTED_VALUE"""),"")</f>
        <v/>
      </c>
      <c r="N1443" s="6" t="e">
        <f aca="false">SUM(L1443-J1443)</f>
        <v>#VALUE!</v>
      </c>
      <c r="P1443" s="0" t="str">
        <f aca="false">IFERROR(__xludf.dummyfunction("""COMPUTED_VALUE"""),"")</f>
        <v/>
      </c>
      <c r="R1443" s="0" t="str">
        <f aca="false">IFERROR(__xludf.dummyfunction("""COMPUTED_VALUE"""),"")</f>
        <v/>
      </c>
      <c r="T1443" s="6" t="e">
        <f aca="false">SUM(R1443-P1443)</f>
        <v>#VALUE!</v>
      </c>
      <c r="V1443" s="6" t="e">
        <f aca="false">SUM(N1443-T1443)</f>
        <v>#VALUE!</v>
      </c>
      <c r="X1443" s="7"/>
    </row>
    <row r="1444" customFormat="false" ht="13.8" hidden="false" customHeight="false" outlineLevel="0" collapsed="false">
      <c r="B1444" s="0" t="str">
        <f aca="false">IFERROR(__xludf.dummyfunction("""COMPUTED_VALUE"""),"")</f>
        <v/>
      </c>
      <c r="D1444" s="0" t="str">
        <f aca="false">IFERROR(__xludf.dummyfunction("""COMPUTED_VALUE"""),"")</f>
        <v/>
      </c>
      <c r="F1444" s="0" t="str">
        <f aca="false">IFERROR(__xludf.dummyfunction("""COMPUTED_VALUE"""),"")</f>
        <v/>
      </c>
      <c r="H1444" s="0" t="str">
        <f aca="false">IFERROR(__xludf.dummyfunction("""COMPUTED_VALUE"""),"")</f>
        <v/>
      </c>
      <c r="J1444" s="0" t="str">
        <f aca="false">IFERROR(__xludf.dummyfunction("""COMPUTED_VALUE"""),"")</f>
        <v/>
      </c>
      <c r="L1444" s="0" t="str">
        <f aca="false">IFERROR(__xludf.dummyfunction("""COMPUTED_VALUE"""),"")</f>
        <v/>
      </c>
      <c r="N1444" s="6" t="e">
        <f aca="false">SUM(L1444-J1444)</f>
        <v>#VALUE!</v>
      </c>
      <c r="P1444" s="0" t="str">
        <f aca="false">IFERROR(__xludf.dummyfunction("""COMPUTED_VALUE"""),"")</f>
        <v/>
      </c>
      <c r="R1444" s="0" t="str">
        <f aca="false">IFERROR(__xludf.dummyfunction("""COMPUTED_VALUE"""),"")</f>
        <v/>
      </c>
      <c r="T1444" s="6" t="e">
        <f aca="false">SUM(R1444-P1444)</f>
        <v>#VALUE!</v>
      </c>
      <c r="V1444" s="6" t="e">
        <f aca="false">SUM(N1444-T1444)</f>
        <v>#VALUE!</v>
      </c>
      <c r="X1444" s="7"/>
    </row>
    <row r="1445" customFormat="false" ht="13.8" hidden="false" customHeight="false" outlineLevel="0" collapsed="false">
      <c r="B1445" s="0" t="str">
        <f aca="false">IFERROR(__xludf.dummyfunction("""COMPUTED_VALUE"""),"")</f>
        <v/>
      </c>
      <c r="D1445" s="0" t="str">
        <f aca="false">IFERROR(__xludf.dummyfunction("""COMPUTED_VALUE"""),"")</f>
        <v/>
      </c>
      <c r="F1445" s="0" t="str">
        <f aca="false">IFERROR(__xludf.dummyfunction("""COMPUTED_VALUE"""),"")</f>
        <v/>
      </c>
      <c r="H1445" s="0" t="str">
        <f aca="false">IFERROR(__xludf.dummyfunction("""COMPUTED_VALUE"""),"")</f>
        <v/>
      </c>
      <c r="J1445" s="0" t="str">
        <f aca="false">IFERROR(__xludf.dummyfunction("""COMPUTED_VALUE"""),"")</f>
        <v/>
      </c>
      <c r="L1445" s="0" t="str">
        <f aca="false">IFERROR(__xludf.dummyfunction("""COMPUTED_VALUE"""),"")</f>
        <v/>
      </c>
      <c r="N1445" s="6" t="e">
        <f aca="false">SUM(L1445-J1445)</f>
        <v>#VALUE!</v>
      </c>
      <c r="P1445" s="0" t="str">
        <f aca="false">IFERROR(__xludf.dummyfunction("""COMPUTED_VALUE"""),"")</f>
        <v/>
      </c>
      <c r="R1445" s="0" t="str">
        <f aca="false">IFERROR(__xludf.dummyfunction("""COMPUTED_VALUE"""),"")</f>
        <v/>
      </c>
      <c r="T1445" s="6" t="e">
        <f aca="false">SUM(R1445-P1445)</f>
        <v>#VALUE!</v>
      </c>
      <c r="V1445" s="6" t="e">
        <f aca="false">SUM(N1445-T1445)</f>
        <v>#VALUE!</v>
      </c>
      <c r="X1445" s="7"/>
    </row>
    <row r="1446" customFormat="false" ht="13.8" hidden="false" customHeight="false" outlineLevel="0" collapsed="false">
      <c r="B1446" s="0" t="str">
        <f aca="false">IFERROR(__xludf.dummyfunction("""COMPUTED_VALUE"""),"")</f>
        <v/>
      </c>
      <c r="D1446" s="0" t="str">
        <f aca="false">IFERROR(__xludf.dummyfunction("""COMPUTED_VALUE"""),"")</f>
        <v/>
      </c>
      <c r="F1446" s="0" t="str">
        <f aca="false">IFERROR(__xludf.dummyfunction("""COMPUTED_VALUE"""),"")</f>
        <v/>
      </c>
      <c r="H1446" s="0" t="str">
        <f aca="false">IFERROR(__xludf.dummyfunction("""COMPUTED_VALUE"""),"")</f>
        <v/>
      </c>
      <c r="J1446" s="0" t="str">
        <f aca="false">IFERROR(__xludf.dummyfunction("""COMPUTED_VALUE"""),"")</f>
        <v/>
      </c>
      <c r="L1446" s="0" t="str">
        <f aca="false">IFERROR(__xludf.dummyfunction("""COMPUTED_VALUE"""),"")</f>
        <v/>
      </c>
      <c r="N1446" s="6" t="e">
        <f aca="false">SUM(L1446-J1446)</f>
        <v>#VALUE!</v>
      </c>
      <c r="P1446" s="0" t="str">
        <f aca="false">IFERROR(__xludf.dummyfunction("""COMPUTED_VALUE"""),"")</f>
        <v/>
      </c>
      <c r="R1446" s="0" t="str">
        <f aca="false">IFERROR(__xludf.dummyfunction("""COMPUTED_VALUE"""),"")</f>
        <v/>
      </c>
      <c r="T1446" s="6" t="e">
        <f aca="false">SUM(R1446-P1446)</f>
        <v>#VALUE!</v>
      </c>
      <c r="V1446" s="6" t="e">
        <f aca="false">SUM(N1446-T1446)</f>
        <v>#VALUE!</v>
      </c>
      <c r="X1446" s="7"/>
    </row>
    <row r="1447" customFormat="false" ht="13.8" hidden="false" customHeight="false" outlineLevel="0" collapsed="false">
      <c r="B1447" s="0" t="str">
        <f aca="false">IFERROR(__xludf.dummyfunction("""COMPUTED_VALUE"""),"")</f>
        <v/>
      </c>
      <c r="D1447" s="0" t="str">
        <f aca="false">IFERROR(__xludf.dummyfunction("""COMPUTED_VALUE"""),"")</f>
        <v/>
      </c>
      <c r="F1447" s="0" t="str">
        <f aca="false">IFERROR(__xludf.dummyfunction("""COMPUTED_VALUE"""),"")</f>
        <v/>
      </c>
      <c r="H1447" s="0" t="str">
        <f aca="false">IFERROR(__xludf.dummyfunction("""COMPUTED_VALUE"""),"")</f>
        <v/>
      </c>
      <c r="J1447" s="0" t="str">
        <f aca="false">IFERROR(__xludf.dummyfunction("""COMPUTED_VALUE"""),"")</f>
        <v/>
      </c>
      <c r="L1447" s="0" t="str">
        <f aca="false">IFERROR(__xludf.dummyfunction("""COMPUTED_VALUE"""),"")</f>
        <v/>
      </c>
      <c r="N1447" s="6" t="e">
        <f aca="false">SUM(L1447-J1447)</f>
        <v>#VALUE!</v>
      </c>
      <c r="P1447" s="0" t="str">
        <f aca="false">IFERROR(__xludf.dummyfunction("""COMPUTED_VALUE"""),"")</f>
        <v/>
      </c>
      <c r="R1447" s="0" t="str">
        <f aca="false">IFERROR(__xludf.dummyfunction("""COMPUTED_VALUE"""),"")</f>
        <v/>
      </c>
      <c r="T1447" s="6" t="e">
        <f aca="false">SUM(R1447-P1447)</f>
        <v>#VALUE!</v>
      </c>
      <c r="V1447" s="6" t="e">
        <f aca="false">SUM(N1447-T1447)</f>
        <v>#VALUE!</v>
      </c>
      <c r="X1447" s="7"/>
    </row>
    <row r="1448" customFormat="false" ht="13.8" hidden="false" customHeight="false" outlineLevel="0" collapsed="false">
      <c r="B1448" s="0" t="str">
        <f aca="false">IFERROR(__xludf.dummyfunction("""COMPUTED_VALUE"""),"")</f>
        <v/>
      </c>
      <c r="D1448" s="0" t="str">
        <f aca="false">IFERROR(__xludf.dummyfunction("""COMPUTED_VALUE"""),"")</f>
        <v/>
      </c>
      <c r="F1448" s="0" t="str">
        <f aca="false">IFERROR(__xludf.dummyfunction("""COMPUTED_VALUE"""),"")</f>
        <v/>
      </c>
      <c r="H1448" s="0" t="str">
        <f aca="false">IFERROR(__xludf.dummyfunction("""COMPUTED_VALUE"""),"")</f>
        <v/>
      </c>
      <c r="J1448" s="0" t="str">
        <f aca="false">IFERROR(__xludf.dummyfunction("""COMPUTED_VALUE"""),"")</f>
        <v/>
      </c>
      <c r="L1448" s="0" t="str">
        <f aca="false">IFERROR(__xludf.dummyfunction("""COMPUTED_VALUE"""),"")</f>
        <v/>
      </c>
      <c r="N1448" s="6" t="e">
        <f aca="false">SUM(L1448-J1448)</f>
        <v>#VALUE!</v>
      </c>
      <c r="P1448" s="0" t="str">
        <f aca="false">IFERROR(__xludf.dummyfunction("""COMPUTED_VALUE"""),"")</f>
        <v/>
      </c>
      <c r="R1448" s="0" t="str">
        <f aca="false">IFERROR(__xludf.dummyfunction("""COMPUTED_VALUE"""),"")</f>
        <v/>
      </c>
      <c r="T1448" s="6" t="e">
        <f aca="false">SUM(R1448-P1448)</f>
        <v>#VALUE!</v>
      </c>
      <c r="V1448" s="6" t="e">
        <f aca="false">SUM(N1448-T1448)</f>
        <v>#VALUE!</v>
      </c>
      <c r="X1448" s="7"/>
    </row>
    <row r="1449" customFormat="false" ht="13.8" hidden="false" customHeight="false" outlineLevel="0" collapsed="false">
      <c r="B1449" s="0" t="str">
        <f aca="false">IFERROR(__xludf.dummyfunction("""COMPUTED_VALUE"""),"")</f>
        <v/>
      </c>
      <c r="D1449" s="0" t="str">
        <f aca="false">IFERROR(__xludf.dummyfunction("""COMPUTED_VALUE"""),"")</f>
        <v/>
      </c>
      <c r="F1449" s="0" t="str">
        <f aca="false">IFERROR(__xludf.dummyfunction("""COMPUTED_VALUE"""),"")</f>
        <v/>
      </c>
      <c r="H1449" s="0" t="str">
        <f aca="false">IFERROR(__xludf.dummyfunction("""COMPUTED_VALUE"""),"")</f>
        <v/>
      </c>
      <c r="J1449" s="0" t="str">
        <f aca="false">IFERROR(__xludf.dummyfunction("""COMPUTED_VALUE"""),"")</f>
        <v/>
      </c>
      <c r="L1449" s="0" t="str">
        <f aca="false">IFERROR(__xludf.dummyfunction("""COMPUTED_VALUE"""),"")</f>
        <v/>
      </c>
      <c r="N1449" s="6" t="e">
        <f aca="false">SUM(L1449-J1449)</f>
        <v>#VALUE!</v>
      </c>
      <c r="P1449" s="0" t="str">
        <f aca="false">IFERROR(__xludf.dummyfunction("""COMPUTED_VALUE"""),"")</f>
        <v/>
      </c>
      <c r="R1449" s="0" t="str">
        <f aca="false">IFERROR(__xludf.dummyfunction("""COMPUTED_VALUE"""),"")</f>
        <v/>
      </c>
      <c r="T1449" s="6" t="e">
        <f aca="false">SUM(R1449-P1449)</f>
        <v>#VALUE!</v>
      </c>
      <c r="V1449" s="6" t="e">
        <f aca="false">SUM(N1449-T1449)</f>
        <v>#VALUE!</v>
      </c>
      <c r="X1449" s="7"/>
    </row>
    <row r="1450" customFormat="false" ht="13.8" hidden="false" customHeight="false" outlineLevel="0" collapsed="false">
      <c r="B1450" s="0" t="str">
        <f aca="false">IFERROR(__xludf.dummyfunction("""COMPUTED_VALUE"""),"")</f>
        <v/>
      </c>
      <c r="D1450" s="0" t="str">
        <f aca="false">IFERROR(__xludf.dummyfunction("""COMPUTED_VALUE"""),"")</f>
        <v/>
      </c>
      <c r="F1450" s="0" t="str">
        <f aca="false">IFERROR(__xludf.dummyfunction("""COMPUTED_VALUE"""),"")</f>
        <v/>
      </c>
      <c r="H1450" s="0" t="str">
        <f aca="false">IFERROR(__xludf.dummyfunction("""COMPUTED_VALUE"""),"")</f>
        <v/>
      </c>
      <c r="J1450" s="0" t="str">
        <f aca="false">IFERROR(__xludf.dummyfunction("""COMPUTED_VALUE"""),"")</f>
        <v/>
      </c>
      <c r="L1450" s="0" t="str">
        <f aca="false">IFERROR(__xludf.dummyfunction("""COMPUTED_VALUE"""),"")</f>
        <v/>
      </c>
      <c r="N1450" s="6" t="e">
        <f aca="false">SUM(L1450-J1450)</f>
        <v>#VALUE!</v>
      </c>
      <c r="P1450" s="0" t="str">
        <f aca="false">IFERROR(__xludf.dummyfunction("""COMPUTED_VALUE"""),"")</f>
        <v/>
      </c>
      <c r="R1450" s="0" t="str">
        <f aca="false">IFERROR(__xludf.dummyfunction("""COMPUTED_VALUE"""),"")</f>
        <v/>
      </c>
      <c r="T1450" s="6" t="e">
        <f aca="false">SUM(R1450-P1450)</f>
        <v>#VALUE!</v>
      </c>
      <c r="V1450" s="6" t="e">
        <f aca="false">SUM(N1450-T1450)</f>
        <v>#VALUE!</v>
      </c>
      <c r="X1450" s="7"/>
    </row>
    <row r="1451" customFormat="false" ht="13.8" hidden="false" customHeight="false" outlineLevel="0" collapsed="false">
      <c r="B1451" s="0" t="str">
        <f aca="false">IFERROR(__xludf.dummyfunction("""COMPUTED_VALUE"""),"")</f>
        <v/>
      </c>
      <c r="D1451" s="0" t="str">
        <f aca="false">IFERROR(__xludf.dummyfunction("""COMPUTED_VALUE"""),"")</f>
        <v/>
      </c>
      <c r="F1451" s="0" t="str">
        <f aca="false">IFERROR(__xludf.dummyfunction("""COMPUTED_VALUE"""),"")</f>
        <v/>
      </c>
      <c r="H1451" s="0" t="str">
        <f aca="false">IFERROR(__xludf.dummyfunction("""COMPUTED_VALUE"""),"")</f>
        <v/>
      </c>
      <c r="J1451" s="0" t="str">
        <f aca="false">IFERROR(__xludf.dummyfunction("""COMPUTED_VALUE"""),"")</f>
        <v/>
      </c>
      <c r="L1451" s="0" t="str">
        <f aca="false">IFERROR(__xludf.dummyfunction("""COMPUTED_VALUE"""),"")</f>
        <v/>
      </c>
      <c r="N1451" s="6" t="e">
        <f aca="false">SUM(L1451-J1451)</f>
        <v>#VALUE!</v>
      </c>
      <c r="P1451" s="0" t="str">
        <f aca="false">IFERROR(__xludf.dummyfunction("""COMPUTED_VALUE"""),"")</f>
        <v/>
      </c>
      <c r="R1451" s="0" t="str">
        <f aca="false">IFERROR(__xludf.dummyfunction("""COMPUTED_VALUE"""),"")</f>
        <v/>
      </c>
      <c r="T1451" s="6" t="e">
        <f aca="false">SUM(R1451-P1451)</f>
        <v>#VALUE!</v>
      </c>
      <c r="V1451" s="6" t="e">
        <f aca="false">SUM(N1451-T1451)</f>
        <v>#VALUE!</v>
      </c>
      <c r="X1451" s="7"/>
    </row>
    <row r="1452" customFormat="false" ht="13.8" hidden="false" customHeight="false" outlineLevel="0" collapsed="false">
      <c r="B1452" s="0" t="str">
        <f aca="false">IFERROR(__xludf.dummyfunction("""COMPUTED_VALUE"""),"")</f>
        <v/>
      </c>
      <c r="D1452" s="0" t="str">
        <f aca="false">IFERROR(__xludf.dummyfunction("""COMPUTED_VALUE"""),"")</f>
        <v/>
      </c>
      <c r="F1452" s="0" t="str">
        <f aca="false">IFERROR(__xludf.dummyfunction("""COMPUTED_VALUE"""),"")</f>
        <v/>
      </c>
      <c r="H1452" s="0" t="str">
        <f aca="false">IFERROR(__xludf.dummyfunction("""COMPUTED_VALUE"""),"")</f>
        <v/>
      </c>
      <c r="J1452" s="0" t="str">
        <f aca="false">IFERROR(__xludf.dummyfunction("""COMPUTED_VALUE"""),"")</f>
        <v/>
      </c>
      <c r="L1452" s="0" t="str">
        <f aca="false">IFERROR(__xludf.dummyfunction("""COMPUTED_VALUE"""),"")</f>
        <v/>
      </c>
      <c r="N1452" s="6" t="e">
        <f aca="false">SUM(L1452-J1452)</f>
        <v>#VALUE!</v>
      </c>
      <c r="P1452" s="0" t="str">
        <f aca="false">IFERROR(__xludf.dummyfunction("""COMPUTED_VALUE"""),"")</f>
        <v/>
      </c>
      <c r="R1452" s="0" t="str">
        <f aca="false">IFERROR(__xludf.dummyfunction("""COMPUTED_VALUE"""),"")</f>
        <v/>
      </c>
      <c r="T1452" s="6" t="e">
        <f aca="false">SUM(R1452-P1452)</f>
        <v>#VALUE!</v>
      </c>
      <c r="V1452" s="6" t="e">
        <f aca="false">SUM(N1452-T1452)</f>
        <v>#VALUE!</v>
      </c>
      <c r="X1452" s="7"/>
    </row>
    <row r="1453" customFormat="false" ht="13.8" hidden="false" customHeight="false" outlineLevel="0" collapsed="false">
      <c r="B1453" s="0" t="str">
        <f aca="false">IFERROR(__xludf.dummyfunction("""COMPUTED_VALUE"""),"")</f>
        <v/>
      </c>
      <c r="D1453" s="0" t="str">
        <f aca="false">IFERROR(__xludf.dummyfunction("""COMPUTED_VALUE"""),"")</f>
        <v/>
      </c>
      <c r="F1453" s="0" t="str">
        <f aca="false">IFERROR(__xludf.dummyfunction("""COMPUTED_VALUE"""),"")</f>
        <v/>
      </c>
      <c r="H1453" s="0" t="str">
        <f aca="false">IFERROR(__xludf.dummyfunction("""COMPUTED_VALUE"""),"")</f>
        <v/>
      </c>
      <c r="J1453" s="0" t="str">
        <f aca="false">IFERROR(__xludf.dummyfunction("""COMPUTED_VALUE"""),"")</f>
        <v/>
      </c>
      <c r="L1453" s="0" t="str">
        <f aca="false">IFERROR(__xludf.dummyfunction("""COMPUTED_VALUE"""),"")</f>
        <v/>
      </c>
      <c r="N1453" s="6" t="e">
        <f aca="false">SUM(L1453-J1453)</f>
        <v>#VALUE!</v>
      </c>
      <c r="P1453" s="0" t="str">
        <f aca="false">IFERROR(__xludf.dummyfunction("""COMPUTED_VALUE"""),"")</f>
        <v/>
      </c>
      <c r="R1453" s="0" t="str">
        <f aca="false">IFERROR(__xludf.dummyfunction("""COMPUTED_VALUE"""),"")</f>
        <v/>
      </c>
      <c r="T1453" s="6" t="e">
        <f aca="false">SUM(R1453-P1453)</f>
        <v>#VALUE!</v>
      </c>
      <c r="V1453" s="6" t="e">
        <f aca="false">SUM(N1453-T1453)</f>
        <v>#VALUE!</v>
      </c>
      <c r="X1453" s="7"/>
    </row>
    <row r="1454" customFormat="false" ht="13.8" hidden="false" customHeight="false" outlineLevel="0" collapsed="false">
      <c r="B1454" s="0" t="str">
        <f aca="false">IFERROR(__xludf.dummyfunction("""COMPUTED_VALUE"""),"")</f>
        <v/>
      </c>
      <c r="D1454" s="0" t="str">
        <f aca="false">IFERROR(__xludf.dummyfunction("""COMPUTED_VALUE"""),"")</f>
        <v/>
      </c>
      <c r="F1454" s="0" t="str">
        <f aca="false">IFERROR(__xludf.dummyfunction("""COMPUTED_VALUE"""),"")</f>
        <v/>
      </c>
      <c r="H1454" s="0" t="str">
        <f aca="false">IFERROR(__xludf.dummyfunction("""COMPUTED_VALUE"""),"")</f>
        <v/>
      </c>
      <c r="J1454" s="0" t="str">
        <f aca="false">IFERROR(__xludf.dummyfunction("""COMPUTED_VALUE"""),"")</f>
        <v/>
      </c>
      <c r="L1454" s="0" t="str">
        <f aca="false">IFERROR(__xludf.dummyfunction("""COMPUTED_VALUE"""),"")</f>
        <v/>
      </c>
      <c r="N1454" s="6" t="e">
        <f aca="false">SUM(L1454-J1454)</f>
        <v>#VALUE!</v>
      </c>
      <c r="P1454" s="0" t="str">
        <f aca="false">IFERROR(__xludf.dummyfunction("""COMPUTED_VALUE"""),"")</f>
        <v/>
      </c>
      <c r="R1454" s="0" t="str">
        <f aca="false">IFERROR(__xludf.dummyfunction("""COMPUTED_VALUE"""),"")</f>
        <v/>
      </c>
      <c r="T1454" s="6" t="e">
        <f aca="false">SUM(R1454-P1454)</f>
        <v>#VALUE!</v>
      </c>
      <c r="V1454" s="6" t="e">
        <f aca="false">SUM(N1454-T1454)</f>
        <v>#VALUE!</v>
      </c>
      <c r="X1454" s="7"/>
    </row>
    <row r="1455" customFormat="false" ht="13.8" hidden="false" customHeight="false" outlineLevel="0" collapsed="false">
      <c r="B1455" s="0" t="str">
        <f aca="false">IFERROR(__xludf.dummyfunction("""COMPUTED_VALUE"""),"")</f>
        <v/>
      </c>
      <c r="D1455" s="0" t="str">
        <f aca="false">IFERROR(__xludf.dummyfunction("""COMPUTED_VALUE"""),"")</f>
        <v/>
      </c>
      <c r="F1455" s="0" t="str">
        <f aca="false">IFERROR(__xludf.dummyfunction("""COMPUTED_VALUE"""),"")</f>
        <v/>
      </c>
      <c r="H1455" s="0" t="str">
        <f aca="false">IFERROR(__xludf.dummyfunction("""COMPUTED_VALUE"""),"")</f>
        <v/>
      </c>
      <c r="J1455" s="0" t="str">
        <f aca="false">IFERROR(__xludf.dummyfunction("""COMPUTED_VALUE"""),"")</f>
        <v/>
      </c>
      <c r="L1455" s="0" t="str">
        <f aca="false">IFERROR(__xludf.dummyfunction("""COMPUTED_VALUE"""),"")</f>
        <v/>
      </c>
      <c r="N1455" s="6" t="e">
        <f aca="false">SUM(L1455-J1455)</f>
        <v>#VALUE!</v>
      </c>
      <c r="P1455" s="0" t="str">
        <f aca="false">IFERROR(__xludf.dummyfunction("""COMPUTED_VALUE"""),"")</f>
        <v/>
      </c>
      <c r="R1455" s="0" t="str">
        <f aca="false">IFERROR(__xludf.dummyfunction("""COMPUTED_VALUE"""),"")</f>
        <v/>
      </c>
      <c r="T1455" s="6" t="e">
        <f aca="false">SUM(R1455-P1455)</f>
        <v>#VALUE!</v>
      </c>
      <c r="V1455" s="6" t="e">
        <f aca="false">SUM(N1455-T1455)</f>
        <v>#VALUE!</v>
      </c>
      <c r="X1455" s="7"/>
    </row>
    <row r="1456" customFormat="false" ht="13.8" hidden="false" customHeight="false" outlineLevel="0" collapsed="false">
      <c r="B1456" s="0" t="str">
        <f aca="false">IFERROR(__xludf.dummyfunction("""COMPUTED_VALUE"""),"")</f>
        <v/>
      </c>
      <c r="D1456" s="0" t="str">
        <f aca="false">IFERROR(__xludf.dummyfunction("""COMPUTED_VALUE"""),"")</f>
        <v/>
      </c>
      <c r="F1456" s="0" t="str">
        <f aca="false">IFERROR(__xludf.dummyfunction("""COMPUTED_VALUE"""),"")</f>
        <v/>
      </c>
      <c r="H1456" s="0" t="str">
        <f aca="false">IFERROR(__xludf.dummyfunction("""COMPUTED_VALUE"""),"")</f>
        <v/>
      </c>
      <c r="J1456" s="0" t="str">
        <f aca="false">IFERROR(__xludf.dummyfunction("""COMPUTED_VALUE"""),"")</f>
        <v/>
      </c>
      <c r="L1456" s="0" t="str">
        <f aca="false">IFERROR(__xludf.dummyfunction("""COMPUTED_VALUE"""),"")</f>
        <v/>
      </c>
      <c r="N1456" s="6" t="e">
        <f aca="false">SUM(L1456-J1456)</f>
        <v>#VALUE!</v>
      </c>
      <c r="P1456" s="0" t="str">
        <f aca="false">IFERROR(__xludf.dummyfunction("""COMPUTED_VALUE"""),"")</f>
        <v/>
      </c>
      <c r="R1456" s="0" t="str">
        <f aca="false">IFERROR(__xludf.dummyfunction("""COMPUTED_VALUE"""),"")</f>
        <v/>
      </c>
      <c r="T1456" s="6" t="e">
        <f aca="false">SUM(R1456-P1456)</f>
        <v>#VALUE!</v>
      </c>
      <c r="V1456" s="6" t="e">
        <f aca="false">SUM(N1456-T1456)</f>
        <v>#VALUE!</v>
      </c>
      <c r="X1456" s="7"/>
    </row>
    <row r="1457" customFormat="false" ht="13.8" hidden="false" customHeight="false" outlineLevel="0" collapsed="false">
      <c r="B1457" s="0" t="str">
        <f aca="false">IFERROR(__xludf.dummyfunction("""COMPUTED_VALUE"""),"")</f>
        <v/>
      </c>
      <c r="D1457" s="0" t="str">
        <f aca="false">IFERROR(__xludf.dummyfunction("""COMPUTED_VALUE"""),"")</f>
        <v/>
      </c>
      <c r="F1457" s="0" t="str">
        <f aca="false">IFERROR(__xludf.dummyfunction("""COMPUTED_VALUE"""),"")</f>
        <v/>
      </c>
      <c r="H1457" s="0" t="str">
        <f aca="false">IFERROR(__xludf.dummyfunction("""COMPUTED_VALUE"""),"")</f>
        <v/>
      </c>
      <c r="J1457" s="0" t="str">
        <f aca="false">IFERROR(__xludf.dummyfunction("""COMPUTED_VALUE"""),"")</f>
        <v/>
      </c>
      <c r="L1457" s="0" t="str">
        <f aca="false">IFERROR(__xludf.dummyfunction("""COMPUTED_VALUE"""),"")</f>
        <v/>
      </c>
      <c r="N1457" s="6" t="e">
        <f aca="false">SUM(L1457-J1457)</f>
        <v>#VALUE!</v>
      </c>
      <c r="P1457" s="0" t="str">
        <f aca="false">IFERROR(__xludf.dummyfunction("""COMPUTED_VALUE"""),"")</f>
        <v/>
      </c>
      <c r="R1457" s="0" t="str">
        <f aca="false">IFERROR(__xludf.dummyfunction("""COMPUTED_VALUE"""),"")</f>
        <v/>
      </c>
      <c r="T1457" s="6" t="e">
        <f aca="false">SUM(R1457-P1457)</f>
        <v>#VALUE!</v>
      </c>
      <c r="V1457" s="6" t="e">
        <f aca="false">SUM(N1457-T1457)</f>
        <v>#VALUE!</v>
      </c>
      <c r="X1457" s="7"/>
    </row>
    <row r="1458" customFormat="false" ht="13.8" hidden="false" customHeight="false" outlineLevel="0" collapsed="false">
      <c r="B1458" s="0" t="str">
        <f aca="false">IFERROR(__xludf.dummyfunction("""COMPUTED_VALUE"""),"")</f>
        <v/>
      </c>
      <c r="D1458" s="0" t="str">
        <f aca="false">IFERROR(__xludf.dummyfunction("""COMPUTED_VALUE"""),"")</f>
        <v/>
      </c>
      <c r="F1458" s="0" t="str">
        <f aca="false">IFERROR(__xludf.dummyfunction("""COMPUTED_VALUE"""),"")</f>
        <v/>
      </c>
      <c r="H1458" s="0" t="str">
        <f aca="false">IFERROR(__xludf.dummyfunction("""COMPUTED_VALUE"""),"")</f>
        <v/>
      </c>
      <c r="J1458" s="0" t="str">
        <f aca="false">IFERROR(__xludf.dummyfunction("""COMPUTED_VALUE"""),"")</f>
        <v/>
      </c>
      <c r="L1458" s="0" t="str">
        <f aca="false">IFERROR(__xludf.dummyfunction("""COMPUTED_VALUE"""),"")</f>
        <v/>
      </c>
      <c r="N1458" s="6" t="e">
        <f aca="false">SUM(L1458-J1458)</f>
        <v>#VALUE!</v>
      </c>
      <c r="P1458" s="0" t="str">
        <f aca="false">IFERROR(__xludf.dummyfunction("""COMPUTED_VALUE"""),"")</f>
        <v/>
      </c>
      <c r="R1458" s="0" t="str">
        <f aca="false">IFERROR(__xludf.dummyfunction("""COMPUTED_VALUE"""),"")</f>
        <v/>
      </c>
      <c r="T1458" s="6" t="e">
        <f aca="false">SUM(R1458-P1458)</f>
        <v>#VALUE!</v>
      </c>
      <c r="V1458" s="6" t="e">
        <f aca="false">SUM(N1458-T1458)</f>
        <v>#VALUE!</v>
      </c>
      <c r="X1458" s="7"/>
    </row>
    <row r="1459" customFormat="false" ht="13.8" hidden="false" customHeight="false" outlineLevel="0" collapsed="false">
      <c r="B1459" s="0" t="str">
        <f aca="false">IFERROR(__xludf.dummyfunction("""COMPUTED_VALUE"""),"")</f>
        <v/>
      </c>
      <c r="D1459" s="0" t="str">
        <f aca="false">IFERROR(__xludf.dummyfunction("""COMPUTED_VALUE"""),"")</f>
        <v/>
      </c>
      <c r="F1459" s="0" t="str">
        <f aca="false">IFERROR(__xludf.dummyfunction("""COMPUTED_VALUE"""),"")</f>
        <v/>
      </c>
      <c r="H1459" s="0" t="str">
        <f aca="false">IFERROR(__xludf.dummyfunction("""COMPUTED_VALUE"""),"")</f>
        <v/>
      </c>
      <c r="J1459" s="0" t="str">
        <f aca="false">IFERROR(__xludf.dummyfunction("""COMPUTED_VALUE"""),"")</f>
        <v/>
      </c>
      <c r="L1459" s="0" t="str">
        <f aca="false">IFERROR(__xludf.dummyfunction("""COMPUTED_VALUE"""),"")</f>
        <v/>
      </c>
      <c r="N1459" s="6" t="e">
        <f aca="false">SUM(L1459-J1459)</f>
        <v>#VALUE!</v>
      </c>
      <c r="P1459" s="0" t="str">
        <f aca="false">IFERROR(__xludf.dummyfunction("""COMPUTED_VALUE"""),"")</f>
        <v/>
      </c>
      <c r="R1459" s="0" t="str">
        <f aca="false">IFERROR(__xludf.dummyfunction("""COMPUTED_VALUE"""),"")</f>
        <v/>
      </c>
      <c r="T1459" s="6" t="e">
        <f aca="false">SUM(R1459-P1459)</f>
        <v>#VALUE!</v>
      </c>
      <c r="V1459" s="6" t="e">
        <f aca="false">SUM(N1459-T1459)</f>
        <v>#VALUE!</v>
      </c>
      <c r="X1459" s="7"/>
    </row>
    <row r="1460" customFormat="false" ht="13.8" hidden="false" customHeight="false" outlineLevel="0" collapsed="false">
      <c r="B1460" s="0" t="str">
        <f aca="false">IFERROR(__xludf.dummyfunction("""COMPUTED_VALUE"""),"")</f>
        <v/>
      </c>
      <c r="D1460" s="0" t="str">
        <f aca="false">IFERROR(__xludf.dummyfunction("""COMPUTED_VALUE"""),"")</f>
        <v/>
      </c>
      <c r="F1460" s="0" t="str">
        <f aca="false">IFERROR(__xludf.dummyfunction("""COMPUTED_VALUE"""),"")</f>
        <v/>
      </c>
      <c r="H1460" s="0" t="str">
        <f aca="false">IFERROR(__xludf.dummyfunction("""COMPUTED_VALUE"""),"")</f>
        <v/>
      </c>
      <c r="J1460" s="0" t="str">
        <f aca="false">IFERROR(__xludf.dummyfunction("""COMPUTED_VALUE"""),"")</f>
        <v/>
      </c>
      <c r="L1460" s="0" t="str">
        <f aca="false">IFERROR(__xludf.dummyfunction("""COMPUTED_VALUE"""),"")</f>
        <v/>
      </c>
      <c r="N1460" s="6" t="e">
        <f aca="false">SUM(L1460-J1460)</f>
        <v>#VALUE!</v>
      </c>
      <c r="P1460" s="0" t="str">
        <f aca="false">IFERROR(__xludf.dummyfunction("""COMPUTED_VALUE"""),"")</f>
        <v/>
      </c>
      <c r="R1460" s="0" t="str">
        <f aca="false">IFERROR(__xludf.dummyfunction("""COMPUTED_VALUE"""),"")</f>
        <v/>
      </c>
      <c r="T1460" s="6" t="e">
        <f aca="false">SUM(R1460-P1460)</f>
        <v>#VALUE!</v>
      </c>
      <c r="V1460" s="6" t="e">
        <f aca="false">SUM(N1460-T1460)</f>
        <v>#VALUE!</v>
      </c>
      <c r="X1460" s="7"/>
    </row>
    <row r="1461" customFormat="false" ht="13.8" hidden="false" customHeight="false" outlineLevel="0" collapsed="false">
      <c r="B1461" s="0" t="str">
        <f aca="false">IFERROR(__xludf.dummyfunction("""COMPUTED_VALUE"""),"")</f>
        <v/>
      </c>
      <c r="D1461" s="0" t="str">
        <f aca="false">IFERROR(__xludf.dummyfunction("""COMPUTED_VALUE"""),"")</f>
        <v/>
      </c>
      <c r="F1461" s="0" t="str">
        <f aca="false">IFERROR(__xludf.dummyfunction("""COMPUTED_VALUE"""),"")</f>
        <v/>
      </c>
      <c r="H1461" s="0" t="str">
        <f aca="false">IFERROR(__xludf.dummyfunction("""COMPUTED_VALUE"""),"")</f>
        <v/>
      </c>
      <c r="J1461" s="0" t="str">
        <f aca="false">IFERROR(__xludf.dummyfunction("""COMPUTED_VALUE"""),"")</f>
        <v/>
      </c>
      <c r="L1461" s="0" t="str">
        <f aca="false">IFERROR(__xludf.dummyfunction("""COMPUTED_VALUE"""),"")</f>
        <v/>
      </c>
      <c r="N1461" s="6" t="e">
        <f aca="false">SUM(L1461-J1461)</f>
        <v>#VALUE!</v>
      </c>
      <c r="P1461" s="0" t="str">
        <f aca="false">IFERROR(__xludf.dummyfunction("""COMPUTED_VALUE"""),"")</f>
        <v/>
      </c>
      <c r="R1461" s="0" t="str">
        <f aca="false">IFERROR(__xludf.dummyfunction("""COMPUTED_VALUE"""),"")</f>
        <v/>
      </c>
      <c r="T1461" s="6" t="e">
        <f aca="false">SUM(R1461-P1461)</f>
        <v>#VALUE!</v>
      </c>
      <c r="V1461" s="6" t="e">
        <f aca="false">SUM(N1461-T1461)</f>
        <v>#VALUE!</v>
      </c>
      <c r="X1461" s="7"/>
    </row>
    <row r="1462" customFormat="false" ht="13.8" hidden="false" customHeight="false" outlineLevel="0" collapsed="false">
      <c r="B1462" s="0" t="str">
        <f aca="false">IFERROR(__xludf.dummyfunction("""COMPUTED_VALUE"""),"")</f>
        <v/>
      </c>
      <c r="D1462" s="0" t="str">
        <f aca="false">IFERROR(__xludf.dummyfunction("""COMPUTED_VALUE"""),"")</f>
        <v/>
      </c>
      <c r="F1462" s="0" t="str">
        <f aca="false">IFERROR(__xludf.dummyfunction("""COMPUTED_VALUE"""),"")</f>
        <v/>
      </c>
      <c r="H1462" s="0" t="str">
        <f aca="false">IFERROR(__xludf.dummyfunction("""COMPUTED_VALUE"""),"")</f>
        <v/>
      </c>
      <c r="J1462" s="0" t="str">
        <f aca="false">IFERROR(__xludf.dummyfunction("""COMPUTED_VALUE"""),"")</f>
        <v/>
      </c>
      <c r="L1462" s="0" t="str">
        <f aca="false">IFERROR(__xludf.dummyfunction("""COMPUTED_VALUE"""),"")</f>
        <v/>
      </c>
      <c r="N1462" s="6" t="e">
        <f aca="false">SUM(L1462-J1462)</f>
        <v>#VALUE!</v>
      </c>
      <c r="P1462" s="0" t="str">
        <f aca="false">IFERROR(__xludf.dummyfunction("""COMPUTED_VALUE"""),"")</f>
        <v/>
      </c>
      <c r="R1462" s="0" t="str">
        <f aca="false">IFERROR(__xludf.dummyfunction("""COMPUTED_VALUE"""),"")</f>
        <v/>
      </c>
      <c r="T1462" s="6" t="e">
        <f aca="false">SUM(R1462-P1462)</f>
        <v>#VALUE!</v>
      </c>
      <c r="V1462" s="6" t="e">
        <f aca="false">SUM(N1462-T1462)</f>
        <v>#VALUE!</v>
      </c>
      <c r="X1462" s="7"/>
    </row>
    <row r="1463" customFormat="false" ht="13.8" hidden="false" customHeight="false" outlineLevel="0" collapsed="false">
      <c r="B1463" s="0" t="str">
        <f aca="false">IFERROR(__xludf.dummyfunction("""COMPUTED_VALUE"""),"")</f>
        <v/>
      </c>
      <c r="D1463" s="0" t="str">
        <f aca="false">IFERROR(__xludf.dummyfunction("""COMPUTED_VALUE"""),"")</f>
        <v/>
      </c>
      <c r="F1463" s="0" t="str">
        <f aca="false">IFERROR(__xludf.dummyfunction("""COMPUTED_VALUE"""),"")</f>
        <v/>
      </c>
      <c r="H1463" s="0" t="str">
        <f aca="false">IFERROR(__xludf.dummyfunction("""COMPUTED_VALUE"""),"")</f>
        <v/>
      </c>
      <c r="J1463" s="0" t="str">
        <f aca="false">IFERROR(__xludf.dummyfunction("""COMPUTED_VALUE"""),"")</f>
        <v/>
      </c>
      <c r="L1463" s="0" t="str">
        <f aca="false">IFERROR(__xludf.dummyfunction("""COMPUTED_VALUE"""),"")</f>
        <v/>
      </c>
      <c r="N1463" s="6" t="e">
        <f aca="false">SUM(L1463-J1463)</f>
        <v>#VALUE!</v>
      </c>
      <c r="P1463" s="0" t="str">
        <f aca="false">IFERROR(__xludf.dummyfunction("""COMPUTED_VALUE"""),"")</f>
        <v/>
      </c>
      <c r="R1463" s="0" t="str">
        <f aca="false">IFERROR(__xludf.dummyfunction("""COMPUTED_VALUE"""),"")</f>
        <v/>
      </c>
      <c r="T1463" s="6" t="e">
        <f aca="false">SUM(R1463-P1463)</f>
        <v>#VALUE!</v>
      </c>
      <c r="V1463" s="6" t="e">
        <f aca="false">SUM(N1463-T1463)</f>
        <v>#VALUE!</v>
      </c>
      <c r="X1463" s="7"/>
    </row>
    <row r="1464" customFormat="false" ht="13.8" hidden="false" customHeight="false" outlineLevel="0" collapsed="false">
      <c r="B1464" s="0" t="str">
        <f aca="false">IFERROR(__xludf.dummyfunction("""COMPUTED_VALUE"""),"")</f>
        <v/>
      </c>
      <c r="D1464" s="0" t="str">
        <f aca="false">IFERROR(__xludf.dummyfunction("""COMPUTED_VALUE"""),"")</f>
        <v/>
      </c>
      <c r="F1464" s="0" t="str">
        <f aca="false">IFERROR(__xludf.dummyfunction("""COMPUTED_VALUE"""),"")</f>
        <v/>
      </c>
      <c r="H1464" s="0" t="str">
        <f aca="false">IFERROR(__xludf.dummyfunction("""COMPUTED_VALUE"""),"")</f>
        <v/>
      </c>
      <c r="J1464" s="0" t="str">
        <f aca="false">IFERROR(__xludf.dummyfunction("""COMPUTED_VALUE"""),"")</f>
        <v/>
      </c>
      <c r="L1464" s="0" t="str">
        <f aca="false">IFERROR(__xludf.dummyfunction("""COMPUTED_VALUE"""),"")</f>
        <v/>
      </c>
      <c r="N1464" s="6" t="e">
        <f aca="false">SUM(L1464-J1464)</f>
        <v>#VALUE!</v>
      </c>
      <c r="P1464" s="0" t="str">
        <f aca="false">IFERROR(__xludf.dummyfunction("""COMPUTED_VALUE"""),"")</f>
        <v/>
      </c>
      <c r="R1464" s="0" t="str">
        <f aca="false">IFERROR(__xludf.dummyfunction("""COMPUTED_VALUE"""),"")</f>
        <v/>
      </c>
      <c r="T1464" s="6" t="e">
        <f aca="false">SUM(R1464-P1464)</f>
        <v>#VALUE!</v>
      </c>
      <c r="V1464" s="6" t="e">
        <f aca="false">SUM(N1464-T1464)</f>
        <v>#VALUE!</v>
      </c>
      <c r="X1464" s="7"/>
    </row>
    <row r="1465" customFormat="false" ht="13.8" hidden="false" customHeight="false" outlineLevel="0" collapsed="false">
      <c r="B1465" s="0" t="str">
        <f aca="false">IFERROR(__xludf.dummyfunction("""COMPUTED_VALUE"""),"")</f>
        <v/>
      </c>
      <c r="D1465" s="0" t="str">
        <f aca="false">IFERROR(__xludf.dummyfunction("""COMPUTED_VALUE"""),"")</f>
        <v/>
      </c>
      <c r="F1465" s="0" t="str">
        <f aca="false">IFERROR(__xludf.dummyfunction("""COMPUTED_VALUE"""),"")</f>
        <v/>
      </c>
      <c r="H1465" s="0" t="str">
        <f aca="false">IFERROR(__xludf.dummyfunction("""COMPUTED_VALUE"""),"")</f>
        <v/>
      </c>
      <c r="J1465" s="0" t="str">
        <f aca="false">IFERROR(__xludf.dummyfunction("""COMPUTED_VALUE"""),"")</f>
        <v/>
      </c>
      <c r="L1465" s="0" t="str">
        <f aca="false">IFERROR(__xludf.dummyfunction("""COMPUTED_VALUE"""),"")</f>
        <v/>
      </c>
      <c r="N1465" s="6" t="e">
        <f aca="false">SUM(L1465-J1465)</f>
        <v>#VALUE!</v>
      </c>
      <c r="P1465" s="0" t="str">
        <f aca="false">IFERROR(__xludf.dummyfunction("""COMPUTED_VALUE"""),"")</f>
        <v/>
      </c>
      <c r="R1465" s="0" t="str">
        <f aca="false">IFERROR(__xludf.dummyfunction("""COMPUTED_VALUE"""),"")</f>
        <v/>
      </c>
      <c r="T1465" s="6" t="e">
        <f aca="false">SUM(R1465-P1465)</f>
        <v>#VALUE!</v>
      </c>
      <c r="V1465" s="6" t="e">
        <f aca="false">SUM(N1465-T1465)</f>
        <v>#VALUE!</v>
      </c>
      <c r="X1465" s="7"/>
    </row>
    <row r="1466" customFormat="false" ht="13.8" hidden="false" customHeight="false" outlineLevel="0" collapsed="false">
      <c r="B1466" s="0" t="str">
        <f aca="false">IFERROR(__xludf.dummyfunction("""COMPUTED_VALUE"""),"")</f>
        <v/>
      </c>
      <c r="D1466" s="0" t="str">
        <f aca="false">IFERROR(__xludf.dummyfunction("""COMPUTED_VALUE"""),"")</f>
        <v/>
      </c>
      <c r="F1466" s="0" t="str">
        <f aca="false">IFERROR(__xludf.dummyfunction("""COMPUTED_VALUE"""),"")</f>
        <v/>
      </c>
      <c r="H1466" s="0" t="str">
        <f aca="false">IFERROR(__xludf.dummyfunction("""COMPUTED_VALUE"""),"")</f>
        <v/>
      </c>
      <c r="J1466" s="0" t="str">
        <f aca="false">IFERROR(__xludf.dummyfunction("""COMPUTED_VALUE"""),"")</f>
        <v/>
      </c>
      <c r="L1466" s="0" t="str">
        <f aca="false">IFERROR(__xludf.dummyfunction("""COMPUTED_VALUE"""),"")</f>
        <v/>
      </c>
      <c r="N1466" s="6" t="e">
        <f aca="false">SUM(L1466-J1466)</f>
        <v>#VALUE!</v>
      </c>
      <c r="P1466" s="0" t="str">
        <f aca="false">IFERROR(__xludf.dummyfunction("""COMPUTED_VALUE"""),"")</f>
        <v/>
      </c>
      <c r="R1466" s="0" t="str">
        <f aca="false">IFERROR(__xludf.dummyfunction("""COMPUTED_VALUE"""),"")</f>
        <v/>
      </c>
      <c r="T1466" s="6" t="e">
        <f aca="false">SUM(R1466-P1466)</f>
        <v>#VALUE!</v>
      </c>
      <c r="V1466" s="6" t="e">
        <f aca="false">SUM(N1466-T1466)</f>
        <v>#VALUE!</v>
      </c>
      <c r="X1466" s="7"/>
    </row>
    <row r="1467" customFormat="false" ht="13.8" hidden="false" customHeight="false" outlineLevel="0" collapsed="false">
      <c r="B1467" s="0" t="str">
        <f aca="false">IFERROR(__xludf.dummyfunction("""COMPUTED_VALUE"""),"")</f>
        <v/>
      </c>
      <c r="D1467" s="0" t="str">
        <f aca="false">IFERROR(__xludf.dummyfunction("""COMPUTED_VALUE"""),"")</f>
        <v/>
      </c>
      <c r="F1467" s="0" t="str">
        <f aca="false">IFERROR(__xludf.dummyfunction("""COMPUTED_VALUE"""),"")</f>
        <v/>
      </c>
      <c r="H1467" s="0" t="str">
        <f aca="false">IFERROR(__xludf.dummyfunction("""COMPUTED_VALUE"""),"")</f>
        <v/>
      </c>
      <c r="J1467" s="0" t="str">
        <f aca="false">IFERROR(__xludf.dummyfunction("""COMPUTED_VALUE"""),"")</f>
        <v/>
      </c>
      <c r="L1467" s="0" t="str">
        <f aca="false">IFERROR(__xludf.dummyfunction("""COMPUTED_VALUE"""),"")</f>
        <v/>
      </c>
      <c r="N1467" s="6" t="e">
        <f aca="false">SUM(L1467-J1467)</f>
        <v>#VALUE!</v>
      </c>
      <c r="P1467" s="0" t="str">
        <f aca="false">IFERROR(__xludf.dummyfunction("""COMPUTED_VALUE"""),"")</f>
        <v/>
      </c>
      <c r="R1467" s="0" t="str">
        <f aca="false">IFERROR(__xludf.dummyfunction("""COMPUTED_VALUE"""),"")</f>
        <v/>
      </c>
      <c r="T1467" s="6" t="e">
        <f aca="false">SUM(R1467-P1467)</f>
        <v>#VALUE!</v>
      </c>
      <c r="V1467" s="6" t="e">
        <f aca="false">SUM(N1467-T1467)</f>
        <v>#VALUE!</v>
      </c>
      <c r="X1467" s="7"/>
    </row>
    <row r="1468" customFormat="false" ht="13.8" hidden="false" customHeight="false" outlineLevel="0" collapsed="false">
      <c r="B1468" s="0" t="str">
        <f aca="false">IFERROR(__xludf.dummyfunction("""COMPUTED_VALUE"""),"")</f>
        <v/>
      </c>
      <c r="D1468" s="0" t="str">
        <f aca="false">IFERROR(__xludf.dummyfunction("""COMPUTED_VALUE"""),"")</f>
        <v/>
      </c>
      <c r="F1468" s="0" t="str">
        <f aca="false">IFERROR(__xludf.dummyfunction("""COMPUTED_VALUE"""),"")</f>
        <v/>
      </c>
      <c r="H1468" s="0" t="str">
        <f aca="false">IFERROR(__xludf.dummyfunction("""COMPUTED_VALUE"""),"")</f>
        <v/>
      </c>
      <c r="J1468" s="0" t="str">
        <f aca="false">IFERROR(__xludf.dummyfunction("""COMPUTED_VALUE"""),"")</f>
        <v/>
      </c>
      <c r="L1468" s="0" t="str">
        <f aca="false">IFERROR(__xludf.dummyfunction("""COMPUTED_VALUE"""),"")</f>
        <v/>
      </c>
      <c r="N1468" s="6" t="e">
        <f aca="false">SUM(L1468-J1468)</f>
        <v>#VALUE!</v>
      </c>
      <c r="P1468" s="0" t="str">
        <f aca="false">IFERROR(__xludf.dummyfunction("""COMPUTED_VALUE"""),"")</f>
        <v/>
      </c>
      <c r="R1468" s="0" t="str">
        <f aca="false">IFERROR(__xludf.dummyfunction("""COMPUTED_VALUE"""),"")</f>
        <v/>
      </c>
      <c r="T1468" s="6" t="e">
        <f aca="false">SUM(R1468-P1468)</f>
        <v>#VALUE!</v>
      </c>
      <c r="V1468" s="6" t="e">
        <f aca="false">SUM(N1468-T1468)</f>
        <v>#VALUE!</v>
      </c>
      <c r="X1468" s="7"/>
    </row>
    <row r="1469" customFormat="false" ht="13.8" hidden="false" customHeight="false" outlineLevel="0" collapsed="false">
      <c r="B1469" s="0" t="str">
        <f aca="false">IFERROR(__xludf.dummyfunction("""COMPUTED_VALUE"""),"")</f>
        <v/>
      </c>
      <c r="D1469" s="0" t="str">
        <f aca="false">IFERROR(__xludf.dummyfunction("""COMPUTED_VALUE"""),"")</f>
        <v/>
      </c>
      <c r="F1469" s="0" t="str">
        <f aca="false">IFERROR(__xludf.dummyfunction("""COMPUTED_VALUE"""),"")</f>
        <v/>
      </c>
      <c r="H1469" s="0" t="str">
        <f aca="false">IFERROR(__xludf.dummyfunction("""COMPUTED_VALUE"""),"")</f>
        <v/>
      </c>
      <c r="J1469" s="0" t="str">
        <f aca="false">IFERROR(__xludf.dummyfunction("""COMPUTED_VALUE"""),"")</f>
        <v/>
      </c>
      <c r="L1469" s="0" t="str">
        <f aca="false">IFERROR(__xludf.dummyfunction("""COMPUTED_VALUE"""),"")</f>
        <v/>
      </c>
      <c r="N1469" s="6" t="e">
        <f aca="false">SUM(L1469-J1469)</f>
        <v>#VALUE!</v>
      </c>
      <c r="P1469" s="0" t="str">
        <f aca="false">IFERROR(__xludf.dummyfunction("""COMPUTED_VALUE"""),"")</f>
        <v/>
      </c>
      <c r="R1469" s="0" t="str">
        <f aca="false">IFERROR(__xludf.dummyfunction("""COMPUTED_VALUE"""),"")</f>
        <v/>
      </c>
      <c r="T1469" s="6" t="e">
        <f aca="false">SUM(R1469-P1469)</f>
        <v>#VALUE!</v>
      </c>
      <c r="V1469" s="6" t="e">
        <f aca="false">SUM(N1469-T1469)</f>
        <v>#VALUE!</v>
      </c>
      <c r="X1469" s="7"/>
    </row>
    <row r="1470" customFormat="false" ht="13.8" hidden="false" customHeight="false" outlineLevel="0" collapsed="false">
      <c r="B1470" s="0" t="str">
        <f aca="false">IFERROR(__xludf.dummyfunction("""COMPUTED_VALUE"""),"")</f>
        <v/>
      </c>
      <c r="D1470" s="0" t="str">
        <f aca="false">IFERROR(__xludf.dummyfunction("""COMPUTED_VALUE"""),"")</f>
        <v/>
      </c>
      <c r="F1470" s="0" t="str">
        <f aca="false">IFERROR(__xludf.dummyfunction("""COMPUTED_VALUE"""),"")</f>
        <v/>
      </c>
      <c r="H1470" s="0" t="str">
        <f aca="false">IFERROR(__xludf.dummyfunction("""COMPUTED_VALUE"""),"")</f>
        <v/>
      </c>
      <c r="J1470" s="0" t="str">
        <f aca="false">IFERROR(__xludf.dummyfunction("""COMPUTED_VALUE"""),"")</f>
        <v/>
      </c>
      <c r="L1470" s="0" t="str">
        <f aca="false">IFERROR(__xludf.dummyfunction("""COMPUTED_VALUE"""),"")</f>
        <v/>
      </c>
      <c r="N1470" s="6" t="e">
        <f aca="false">SUM(L1470-J1470)</f>
        <v>#VALUE!</v>
      </c>
      <c r="P1470" s="0" t="str">
        <f aca="false">IFERROR(__xludf.dummyfunction("""COMPUTED_VALUE"""),"")</f>
        <v/>
      </c>
      <c r="R1470" s="0" t="str">
        <f aca="false">IFERROR(__xludf.dummyfunction("""COMPUTED_VALUE"""),"")</f>
        <v/>
      </c>
      <c r="T1470" s="6" t="e">
        <f aca="false">SUM(R1470-P1470)</f>
        <v>#VALUE!</v>
      </c>
      <c r="V1470" s="6" t="e">
        <f aca="false">SUM(N1470-T1470)</f>
        <v>#VALUE!</v>
      </c>
      <c r="X1470" s="7"/>
    </row>
    <row r="1471" customFormat="false" ht="13.8" hidden="false" customHeight="false" outlineLevel="0" collapsed="false">
      <c r="B1471" s="0" t="str">
        <f aca="false">IFERROR(__xludf.dummyfunction("""COMPUTED_VALUE"""),"")</f>
        <v/>
      </c>
      <c r="D1471" s="0" t="str">
        <f aca="false">IFERROR(__xludf.dummyfunction("""COMPUTED_VALUE"""),"")</f>
        <v/>
      </c>
      <c r="F1471" s="0" t="str">
        <f aca="false">IFERROR(__xludf.dummyfunction("""COMPUTED_VALUE"""),"")</f>
        <v/>
      </c>
      <c r="H1471" s="0" t="str">
        <f aca="false">IFERROR(__xludf.dummyfunction("""COMPUTED_VALUE"""),"")</f>
        <v/>
      </c>
      <c r="J1471" s="0" t="str">
        <f aca="false">IFERROR(__xludf.dummyfunction("""COMPUTED_VALUE"""),"")</f>
        <v/>
      </c>
      <c r="L1471" s="0" t="str">
        <f aca="false">IFERROR(__xludf.dummyfunction("""COMPUTED_VALUE"""),"")</f>
        <v/>
      </c>
      <c r="N1471" s="6" t="e">
        <f aca="false">SUM(L1471-J1471)</f>
        <v>#VALUE!</v>
      </c>
      <c r="P1471" s="0" t="str">
        <f aca="false">IFERROR(__xludf.dummyfunction("""COMPUTED_VALUE"""),"")</f>
        <v/>
      </c>
      <c r="R1471" s="0" t="str">
        <f aca="false">IFERROR(__xludf.dummyfunction("""COMPUTED_VALUE"""),"")</f>
        <v/>
      </c>
      <c r="T1471" s="6" t="e">
        <f aca="false">SUM(R1471-P1471)</f>
        <v>#VALUE!</v>
      </c>
      <c r="V1471" s="6" t="e">
        <f aca="false">SUM(N1471-T1471)</f>
        <v>#VALUE!</v>
      </c>
      <c r="X1471" s="7"/>
    </row>
    <row r="1472" customFormat="false" ht="13.8" hidden="false" customHeight="false" outlineLevel="0" collapsed="false">
      <c r="B1472" s="0" t="str">
        <f aca="false">IFERROR(__xludf.dummyfunction("""COMPUTED_VALUE"""),"")</f>
        <v/>
      </c>
      <c r="D1472" s="0" t="str">
        <f aca="false">IFERROR(__xludf.dummyfunction("""COMPUTED_VALUE"""),"")</f>
        <v/>
      </c>
      <c r="F1472" s="0" t="str">
        <f aca="false">IFERROR(__xludf.dummyfunction("""COMPUTED_VALUE"""),"")</f>
        <v/>
      </c>
      <c r="H1472" s="0" t="str">
        <f aca="false">IFERROR(__xludf.dummyfunction("""COMPUTED_VALUE"""),"")</f>
        <v/>
      </c>
      <c r="J1472" s="0" t="str">
        <f aca="false">IFERROR(__xludf.dummyfunction("""COMPUTED_VALUE"""),"")</f>
        <v/>
      </c>
      <c r="L1472" s="0" t="str">
        <f aca="false">IFERROR(__xludf.dummyfunction("""COMPUTED_VALUE"""),"")</f>
        <v/>
      </c>
      <c r="N1472" s="6" t="e">
        <f aca="false">SUM(L1472-J1472)</f>
        <v>#VALUE!</v>
      </c>
      <c r="P1472" s="0" t="str">
        <f aca="false">IFERROR(__xludf.dummyfunction("""COMPUTED_VALUE"""),"")</f>
        <v/>
      </c>
      <c r="R1472" s="0" t="str">
        <f aca="false">IFERROR(__xludf.dummyfunction("""COMPUTED_VALUE"""),"")</f>
        <v/>
      </c>
      <c r="T1472" s="6" t="e">
        <f aca="false">SUM(R1472-P1472)</f>
        <v>#VALUE!</v>
      </c>
      <c r="V1472" s="6" t="e">
        <f aca="false">SUM(N1472-T1472)</f>
        <v>#VALUE!</v>
      </c>
      <c r="X1472" s="7"/>
    </row>
    <row r="1473" customFormat="false" ht="13.8" hidden="false" customHeight="false" outlineLevel="0" collapsed="false">
      <c r="B1473" s="0" t="str">
        <f aca="false">IFERROR(__xludf.dummyfunction("""COMPUTED_VALUE"""),"")</f>
        <v/>
      </c>
      <c r="D1473" s="0" t="str">
        <f aca="false">IFERROR(__xludf.dummyfunction("""COMPUTED_VALUE"""),"")</f>
        <v/>
      </c>
      <c r="F1473" s="0" t="str">
        <f aca="false">IFERROR(__xludf.dummyfunction("""COMPUTED_VALUE"""),"")</f>
        <v/>
      </c>
      <c r="H1473" s="0" t="str">
        <f aca="false">IFERROR(__xludf.dummyfunction("""COMPUTED_VALUE"""),"")</f>
        <v/>
      </c>
      <c r="J1473" s="0" t="str">
        <f aca="false">IFERROR(__xludf.dummyfunction("""COMPUTED_VALUE"""),"")</f>
        <v/>
      </c>
      <c r="L1473" s="0" t="str">
        <f aca="false">IFERROR(__xludf.dummyfunction("""COMPUTED_VALUE"""),"")</f>
        <v/>
      </c>
      <c r="N1473" s="6" t="e">
        <f aca="false">SUM(L1473-J1473)</f>
        <v>#VALUE!</v>
      </c>
      <c r="P1473" s="0" t="str">
        <f aca="false">IFERROR(__xludf.dummyfunction("""COMPUTED_VALUE"""),"")</f>
        <v/>
      </c>
      <c r="R1473" s="0" t="str">
        <f aca="false">IFERROR(__xludf.dummyfunction("""COMPUTED_VALUE"""),"")</f>
        <v/>
      </c>
      <c r="T1473" s="6" t="e">
        <f aca="false">SUM(R1473-P1473)</f>
        <v>#VALUE!</v>
      </c>
      <c r="V1473" s="6" t="e">
        <f aca="false">SUM(N1473-T1473)</f>
        <v>#VALUE!</v>
      </c>
      <c r="X1473" s="7"/>
    </row>
    <row r="1474" customFormat="false" ht="13.8" hidden="false" customHeight="false" outlineLevel="0" collapsed="false">
      <c r="B1474" s="0" t="str">
        <f aca="false">IFERROR(__xludf.dummyfunction("""COMPUTED_VALUE"""),"")</f>
        <v/>
      </c>
      <c r="D1474" s="0" t="str">
        <f aca="false">IFERROR(__xludf.dummyfunction("""COMPUTED_VALUE"""),"")</f>
        <v/>
      </c>
      <c r="F1474" s="0" t="str">
        <f aca="false">IFERROR(__xludf.dummyfunction("""COMPUTED_VALUE"""),"")</f>
        <v/>
      </c>
      <c r="H1474" s="0" t="str">
        <f aca="false">IFERROR(__xludf.dummyfunction("""COMPUTED_VALUE"""),"")</f>
        <v/>
      </c>
      <c r="J1474" s="0" t="str">
        <f aca="false">IFERROR(__xludf.dummyfunction("""COMPUTED_VALUE"""),"")</f>
        <v/>
      </c>
      <c r="L1474" s="0" t="str">
        <f aca="false">IFERROR(__xludf.dummyfunction("""COMPUTED_VALUE"""),"")</f>
        <v/>
      </c>
      <c r="N1474" s="6" t="e">
        <f aca="false">SUM(L1474-J1474)</f>
        <v>#VALUE!</v>
      </c>
      <c r="P1474" s="0" t="str">
        <f aca="false">IFERROR(__xludf.dummyfunction("""COMPUTED_VALUE"""),"")</f>
        <v/>
      </c>
      <c r="R1474" s="0" t="str">
        <f aca="false">IFERROR(__xludf.dummyfunction("""COMPUTED_VALUE"""),"")</f>
        <v/>
      </c>
      <c r="T1474" s="6" t="e">
        <f aca="false">SUM(R1474-P1474)</f>
        <v>#VALUE!</v>
      </c>
      <c r="V1474" s="6" t="e">
        <f aca="false">SUM(N1474-T1474)</f>
        <v>#VALUE!</v>
      </c>
      <c r="X1474" s="7"/>
    </row>
    <row r="1475" customFormat="false" ht="13.8" hidden="false" customHeight="false" outlineLevel="0" collapsed="false">
      <c r="B1475" s="0" t="str">
        <f aca="false">IFERROR(__xludf.dummyfunction("""COMPUTED_VALUE"""),"")</f>
        <v/>
      </c>
      <c r="D1475" s="0" t="str">
        <f aca="false">IFERROR(__xludf.dummyfunction("""COMPUTED_VALUE"""),"")</f>
        <v/>
      </c>
      <c r="F1475" s="0" t="str">
        <f aca="false">IFERROR(__xludf.dummyfunction("""COMPUTED_VALUE"""),"")</f>
        <v/>
      </c>
      <c r="H1475" s="0" t="str">
        <f aca="false">IFERROR(__xludf.dummyfunction("""COMPUTED_VALUE"""),"")</f>
        <v/>
      </c>
      <c r="J1475" s="0" t="str">
        <f aca="false">IFERROR(__xludf.dummyfunction("""COMPUTED_VALUE"""),"")</f>
        <v/>
      </c>
      <c r="L1475" s="0" t="str">
        <f aca="false">IFERROR(__xludf.dummyfunction("""COMPUTED_VALUE"""),"")</f>
        <v/>
      </c>
      <c r="N1475" s="6" t="e">
        <f aca="false">SUM(L1475-J1475)</f>
        <v>#VALUE!</v>
      </c>
      <c r="P1475" s="0" t="str">
        <f aca="false">IFERROR(__xludf.dummyfunction("""COMPUTED_VALUE"""),"")</f>
        <v/>
      </c>
      <c r="R1475" s="0" t="str">
        <f aca="false">IFERROR(__xludf.dummyfunction("""COMPUTED_VALUE"""),"")</f>
        <v/>
      </c>
      <c r="T1475" s="6" t="e">
        <f aca="false">SUM(R1475-P1475)</f>
        <v>#VALUE!</v>
      </c>
      <c r="V1475" s="6" t="e">
        <f aca="false">SUM(N1475-T1475)</f>
        <v>#VALUE!</v>
      </c>
      <c r="X1475" s="7"/>
    </row>
    <row r="1476" customFormat="false" ht="13.8" hidden="false" customHeight="false" outlineLevel="0" collapsed="false">
      <c r="B1476" s="0" t="str">
        <f aca="false">IFERROR(__xludf.dummyfunction("""COMPUTED_VALUE"""),"")</f>
        <v/>
      </c>
      <c r="D1476" s="0" t="str">
        <f aca="false">IFERROR(__xludf.dummyfunction("""COMPUTED_VALUE"""),"")</f>
        <v/>
      </c>
      <c r="F1476" s="0" t="str">
        <f aca="false">IFERROR(__xludf.dummyfunction("""COMPUTED_VALUE"""),"")</f>
        <v/>
      </c>
      <c r="H1476" s="0" t="str">
        <f aca="false">IFERROR(__xludf.dummyfunction("""COMPUTED_VALUE"""),"")</f>
        <v/>
      </c>
      <c r="J1476" s="0" t="str">
        <f aca="false">IFERROR(__xludf.dummyfunction("""COMPUTED_VALUE"""),"")</f>
        <v/>
      </c>
      <c r="L1476" s="0" t="str">
        <f aca="false">IFERROR(__xludf.dummyfunction("""COMPUTED_VALUE"""),"")</f>
        <v/>
      </c>
      <c r="N1476" s="6" t="e">
        <f aca="false">SUM(L1476-J1476)</f>
        <v>#VALUE!</v>
      </c>
      <c r="P1476" s="0" t="str">
        <f aca="false">IFERROR(__xludf.dummyfunction("""COMPUTED_VALUE"""),"")</f>
        <v/>
      </c>
      <c r="R1476" s="0" t="str">
        <f aca="false">IFERROR(__xludf.dummyfunction("""COMPUTED_VALUE"""),"")</f>
        <v/>
      </c>
      <c r="T1476" s="6" t="e">
        <f aca="false">SUM(R1476-P1476)</f>
        <v>#VALUE!</v>
      </c>
      <c r="V1476" s="6" t="e">
        <f aca="false">SUM(N1476-T1476)</f>
        <v>#VALUE!</v>
      </c>
      <c r="X1476" s="7"/>
    </row>
    <row r="1477" customFormat="false" ht="13.8" hidden="false" customHeight="false" outlineLevel="0" collapsed="false">
      <c r="B1477" s="0" t="str">
        <f aca="false">IFERROR(__xludf.dummyfunction("""COMPUTED_VALUE"""),"")</f>
        <v/>
      </c>
      <c r="D1477" s="0" t="str">
        <f aca="false">IFERROR(__xludf.dummyfunction("""COMPUTED_VALUE"""),"")</f>
        <v/>
      </c>
      <c r="F1477" s="0" t="str">
        <f aca="false">IFERROR(__xludf.dummyfunction("""COMPUTED_VALUE"""),"")</f>
        <v/>
      </c>
      <c r="H1477" s="0" t="str">
        <f aca="false">IFERROR(__xludf.dummyfunction("""COMPUTED_VALUE"""),"")</f>
        <v/>
      </c>
      <c r="J1477" s="0" t="str">
        <f aca="false">IFERROR(__xludf.dummyfunction("""COMPUTED_VALUE"""),"")</f>
        <v/>
      </c>
      <c r="L1477" s="0" t="str">
        <f aca="false">IFERROR(__xludf.dummyfunction("""COMPUTED_VALUE"""),"")</f>
        <v/>
      </c>
      <c r="N1477" s="6" t="e">
        <f aca="false">SUM(L1477-J1477)</f>
        <v>#VALUE!</v>
      </c>
      <c r="P1477" s="0" t="str">
        <f aca="false">IFERROR(__xludf.dummyfunction("""COMPUTED_VALUE"""),"")</f>
        <v/>
      </c>
      <c r="R1477" s="0" t="str">
        <f aca="false">IFERROR(__xludf.dummyfunction("""COMPUTED_VALUE"""),"")</f>
        <v/>
      </c>
      <c r="T1477" s="6" t="e">
        <f aca="false">SUM(R1477-P1477)</f>
        <v>#VALUE!</v>
      </c>
      <c r="V1477" s="6" t="e">
        <f aca="false">SUM(N1477-T1477)</f>
        <v>#VALUE!</v>
      </c>
      <c r="X1477" s="7"/>
    </row>
    <row r="1478" customFormat="false" ht="13.8" hidden="false" customHeight="false" outlineLevel="0" collapsed="false">
      <c r="B1478" s="0" t="str">
        <f aca="false">IFERROR(__xludf.dummyfunction("""COMPUTED_VALUE"""),"")</f>
        <v/>
      </c>
      <c r="D1478" s="0" t="str">
        <f aca="false">IFERROR(__xludf.dummyfunction("""COMPUTED_VALUE"""),"")</f>
        <v/>
      </c>
      <c r="F1478" s="0" t="str">
        <f aca="false">IFERROR(__xludf.dummyfunction("""COMPUTED_VALUE"""),"")</f>
        <v/>
      </c>
      <c r="H1478" s="0" t="str">
        <f aca="false">IFERROR(__xludf.dummyfunction("""COMPUTED_VALUE"""),"")</f>
        <v/>
      </c>
      <c r="J1478" s="0" t="str">
        <f aca="false">IFERROR(__xludf.dummyfunction("""COMPUTED_VALUE"""),"")</f>
        <v/>
      </c>
      <c r="L1478" s="0" t="str">
        <f aca="false">IFERROR(__xludf.dummyfunction("""COMPUTED_VALUE"""),"")</f>
        <v/>
      </c>
      <c r="N1478" s="6" t="e">
        <f aca="false">SUM(L1478-J1478)</f>
        <v>#VALUE!</v>
      </c>
      <c r="P1478" s="0" t="str">
        <f aca="false">IFERROR(__xludf.dummyfunction("""COMPUTED_VALUE"""),"")</f>
        <v/>
      </c>
      <c r="R1478" s="0" t="str">
        <f aca="false">IFERROR(__xludf.dummyfunction("""COMPUTED_VALUE"""),"")</f>
        <v/>
      </c>
      <c r="T1478" s="6" t="e">
        <f aca="false">SUM(R1478-P1478)</f>
        <v>#VALUE!</v>
      </c>
      <c r="V1478" s="6" t="e">
        <f aca="false">SUM(N1478-T1478)</f>
        <v>#VALUE!</v>
      </c>
      <c r="X1478" s="7"/>
    </row>
    <row r="1479" customFormat="false" ht="13.8" hidden="false" customHeight="false" outlineLevel="0" collapsed="false">
      <c r="B1479" s="0" t="str">
        <f aca="false">IFERROR(__xludf.dummyfunction("""COMPUTED_VALUE"""),"")</f>
        <v/>
      </c>
      <c r="D1479" s="0" t="str">
        <f aca="false">IFERROR(__xludf.dummyfunction("""COMPUTED_VALUE"""),"")</f>
        <v/>
      </c>
      <c r="F1479" s="0" t="str">
        <f aca="false">IFERROR(__xludf.dummyfunction("""COMPUTED_VALUE"""),"")</f>
        <v/>
      </c>
      <c r="H1479" s="0" t="str">
        <f aca="false">IFERROR(__xludf.dummyfunction("""COMPUTED_VALUE"""),"")</f>
        <v/>
      </c>
      <c r="J1479" s="0" t="str">
        <f aca="false">IFERROR(__xludf.dummyfunction("""COMPUTED_VALUE"""),"")</f>
        <v/>
      </c>
      <c r="L1479" s="0" t="str">
        <f aca="false">IFERROR(__xludf.dummyfunction("""COMPUTED_VALUE"""),"")</f>
        <v/>
      </c>
      <c r="N1479" s="6" t="e">
        <f aca="false">SUM(L1479-J1479)</f>
        <v>#VALUE!</v>
      </c>
      <c r="P1479" s="0" t="str">
        <f aca="false">IFERROR(__xludf.dummyfunction("""COMPUTED_VALUE"""),"")</f>
        <v/>
      </c>
      <c r="R1479" s="0" t="str">
        <f aca="false">IFERROR(__xludf.dummyfunction("""COMPUTED_VALUE"""),"")</f>
        <v/>
      </c>
      <c r="T1479" s="6" t="e">
        <f aca="false">SUM(R1479-P1479)</f>
        <v>#VALUE!</v>
      </c>
      <c r="V1479" s="6" t="e">
        <f aca="false">SUM(N1479-T1479)</f>
        <v>#VALUE!</v>
      </c>
      <c r="X1479" s="7"/>
    </row>
    <row r="1480" customFormat="false" ht="13.8" hidden="false" customHeight="false" outlineLevel="0" collapsed="false">
      <c r="B1480" s="0" t="str">
        <f aca="false">IFERROR(__xludf.dummyfunction("""COMPUTED_VALUE"""),"")</f>
        <v/>
      </c>
      <c r="D1480" s="0" t="str">
        <f aca="false">IFERROR(__xludf.dummyfunction("""COMPUTED_VALUE"""),"")</f>
        <v/>
      </c>
      <c r="F1480" s="0" t="str">
        <f aca="false">IFERROR(__xludf.dummyfunction("""COMPUTED_VALUE"""),"")</f>
        <v/>
      </c>
      <c r="H1480" s="0" t="str">
        <f aca="false">IFERROR(__xludf.dummyfunction("""COMPUTED_VALUE"""),"")</f>
        <v/>
      </c>
      <c r="J1480" s="0" t="str">
        <f aca="false">IFERROR(__xludf.dummyfunction("""COMPUTED_VALUE"""),"")</f>
        <v/>
      </c>
      <c r="L1480" s="0" t="str">
        <f aca="false">IFERROR(__xludf.dummyfunction("""COMPUTED_VALUE"""),"")</f>
        <v/>
      </c>
      <c r="N1480" s="6" t="e">
        <f aca="false">SUM(L1480-J1480)</f>
        <v>#VALUE!</v>
      </c>
      <c r="P1480" s="0" t="str">
        <f aca="false">IFERROR(__xludf.dummyfunction("""COMPUTED_VALUE"""),"")</f>
        <v/>
      </c>
      <c r="R1480" s="0" t="str">
        <f aca="false">IFERROR(__xludf.dummyfunction("""COMPUTED_VALUE"""),"")</f>
        <v/>
      </c>
      <c r="T1480" s="6" t="e">
        <f aca="false">SUM(R1480-P1480)</f>
        <v>#VALUE!</v>
      </c>
      <c r="V1480" s="6" t="e">
        <f aca="false">SUM(N1480-T1480)</f>
        <v>#VALUE!</v>
      </c>
      <c r="X1480" s="7"/>
    </row>
    <row r="1481" customFormat="false" ht="13.8" hidden="false" customHeight="false" outlineLevel="0" collapsed="false">
      <c r="B1481" s="0" t="str">
        <f aca="false">IFERROR(__xludf.dummyfunction("""COMPUTED_VALUE"""),"")</f>
        <v/>
      </c>
      <c r="D1481" s="0" t="str">
        <f aca="false">IFERROR(__xludf.dummyfunction("""COMPUTED_VALUE"""),"")</f>
        <v/>
      </c>
      <c r="F1481" s="0" t="str">
        <f aca="false">IFERROR(__xludf.dummyfunction("""COMPUTED_VALUE"""),"")</f>
        <v/>
      </c>
      <c r="H1481" s="0" t="str">
        <f aca="false">IFERROR(__xludf.dummyfunction("""COMPUTED_VALUE"""),"")</f>
        <v/>
      </c>
      <c r="J1481" s="0" t="str">
        <f aca="false">IFERROR(__xludf.dummyfunction("""COMPUTED_VALUE"""),"")</f>
        <v/>
      </c>
      <c r="L1481" s="0" t="str">
        <f aca="false">IFERROR(__xludf.dummyfunction("""COMPUTED_VALUE"""),"")</f>
        <v/>
      </c>
      <c r="N1481" s="6" t="e">
        <f aca="false">SUM(L1481-J1481)</f>
        <v>#VALUE!</v>
      </c>
      <c r="P1481" s="0" t="str">
        <f aca="false">IFERROR(__xludf.dummyfunction("""COMPUTED_VALUE"""),"")</f>
        <v/>
      </c>
      <c r="R1481" s="0" t="str">
        <f aca="false">IFERROR(__xludf.dummyfunction("""COMPUTED_VALUE"""),"")</f>
        <v/>
      </c>
      <c r="T1481" s="6" t="e">
        <f aca="false">SUM(R1481-P1481)</f>
        <v>#VALUE!</v>
      </c>
      <c r="V1481" s="6" t="e">
        <f aca="false">SUM(N1481-T1481)</f>
        <v>#VALUE!</v>
      </c>
      <c r="X1481" s="7"/>
    </row>
    <row r="1482" customFormat="false" ht="13.8" hidden="false" customHeight="false" outlineLevel="0" collapsed="false">
      <c r="B1482" s="0" t="str">
        <f aca="false">IFERROR(__xludf.dummyfunction("""COMPUTED_VALUE"""),"")</f>
        <v/>
      </c>
      <c r="D1482" s="0" t="str">
        <f aca="false">IFERROR(__xludf.dummyfunction("""COMPUTED_VALUE"""),"")</f>
        <v/>
      </c>
      <c r="F1482" s="0" t="str">
        <f aca="false">IFERROR(__xludf.dummyfunction("""COMPUTED_VALUE"""),"")</f>
        <v/>
      </c>
      <c r="H1482" s="0" t="str">
        <f aca="false">IFERROR(__xludf.dummyfunction("""COMPUTED_VALUE"""),"")</f>
        <v/>
      </c>
      <c r="J1482" s="0" t="str">
        <f aca="false">IFERROR(__xludf.dummyfunction("""COMPUTED_VALUE"""),"")</f>
        <v/>
      </c>
      <c r="L1482" s="0" t="str">
        <f aca="false">IFERROR(__xludf.dummyfunction("""COMPUTED_VALUE"""),"")</f>
        <v/>
      </c>
      <c r="N1482" s="6" t="e">
        <f aca="false">SUM(L1482-J1482)</f>
        <v>#VALUE!</v>
      </c>
      <c r="P1482" s="0" t="str">
        <f aca="false">IFERROR(__xludf.dummyfunction("""COMPUTED_VALUE"""),"")</f>
        <v/>
      </c>
      <c r="R1482" s="0" t="str">
        <f aca="false">IFERROR(__xludf.dummyfunction("""COMPUTED_VALUE"""),"")</f>
        <v/>
      </c>
      <c r="T1482" s="6" t="e">
        <f aca="false">SUM(R1482-P1482)</f>
        <v>#VALUE!</v>
      </c>
      <c r="V1482" s="6" t="e">
        <f aca="false">SUM(N1482-T1482)</f>
        <v>#VALUE!</v>
      </c>
      <c r="X1482" s="7"/>
    </row>
    <row r="1483" customFormat="false" ht="13.8" hidden="false" customHeight="false" outlineLevel="0" collapsed="false">
      <c r="B1483" s="0" t="str">
        <f aca="false">IFERROR(__xludf.dummyfunction("""COMPUTED_VALUE"""),"")</f>
        <v/>
      </c>
      <c r="D1483" s="0" t="str">
        <f aca="false">IFERROR(__xludf.dummyfunction("""COMPUTED_VALUE"""),"")</f>
        <v/>
      </c>
      <c r="F1483" s="0" t="str">
        <f aca="false">IFERROR(__xludf.dummyfunction("""COMPUTED_VALUE"""),"")</f>
        <v/>
      </c>
      <c r="H1483" s="0" t="str">
        <f aca="false">IFERROR(__xludf.dummyfunction("""COMPUTED_VALUE"""),"")</f>
        <v/>
      </c>
      <c r="J1483" s="0" t="str">
        <f aca="false">IFERROR(__xludf.dummyfunction("""COMPUTED_VALUE"""),"")</f>
        <v/>
      </c>
      <c r="L1483" s="0" t="str">
        <f aca="false">IFERROR(__xludf.dummyfunction("""COMPUTED_VALUE"""),"")</f>
        <v/>
      </c>
      <c r="N1483" s="6" t="e">
        <f aca="false">SUM(L1483-J1483)</f>
        <v>#VALUE!</v>
      </c>
      <c r="P1483" s="0" t="str">
        <f aca="false">IFERROR(__xludf.dummyfunction("""COMPUTED_VALUE"""),"")</f>
        <v/>
      </c>
      <c r="R1483" s="0" t="str">
        <f aca="false">IFERROR(__xludf.dummyfunction("""COMPUTED_VALUE"""),"")</f>
        <v/>
      </c>
      <c r="T1483" s="6" t="e">
        <f aca="false">SUM(R1483-P1483)</f>
        <v>#VALUE!</v>
      </c>
      <c r="V1483" s="6" t="e">
        <f aca="false">SUM(N1483-T1483)</f>
        <v>#VALUE!</v>
      </c>
      <c r="X1483" s="7"/>
    </row>
    <row r="1484" customFormat="false" ht="13.8" hidden="false" customHeight="false" outlineLevel="0" collapsed="false">
      <c r="B1484" s="0" t="str">
        <f aca="false">IFERROR(__xludf.dummyfunction("""COMPUTED_VALUE"""),"")</f>
        <v/>
      </c>
      <c r="D1484" s="0" t="str">
        <f aca="false">IFERROR(__xludf.dummyfunction("""COMPUTED_VALUE"""),"")</f>
        <v/>
      </c>
      <c r="F1484" s="0" t="str">
        <f aca="false">IFERROR(__xludf.dummyfunction("""COMPUTED_VALUE"""),"")</f>
        <v/>
      </c>
      <c r="H1484" s="0" t="str">
        <f aca="false">IFERROR(__xludf.dummyfunction("""COMPUTED_VALUE"""),"")</f>
        <v/>
      </c>
      <c r="J1484" s="0" t="str">
        <f aca="false">IFERROR(__xludf.dummyfunction("""COMPUTED_VALUE"""),"")</f>
        <v/>
      </c>
      <c r="L1484" s="0" t="str">
        <f aca="false">IFERROR(__xludf.dummyfunction("""COMPUTED_VALUE"""),"")</f>
        <v/>
      </c>
      <c r="N1484" s="6" t="e">
        <f aca="false">SUM(L1484-J1484)</f>
        <v>#VALUE!</v>
      </c>
      <c r="P1484" s="0" t="str">
        <f aca="false">IFERROR(__xludf.dummyfunction("""COMPUTED_VALUE"""),"")</f>
        <v/>
      </c>
      <c r="R1484" s="0" t="str">
        <f aca="false">IFERROR(__xludf.dummyfunction("""COMPUTED_VALUE"""),"")</f>
        <v/>
      </c>
      <c r="T1484" s="6" t="e">
        <f aca="false">SUM(R1484-P1484)</f>
        <v>#VALUE!</v>
      </c>
      <c r="V1484" s="6" t="e">
        <f aca="false">SUM(N1484-T1484)</f>
        <v>#VALUE!</v>
      </c>
      <c r="X1484" s="7"/>
    </row>
    <row r="1485" customFormat="false" ht="13.8" hidden="false" customHeight="false" outlineLevel="0" collapsed="false">
      <c r="B1485" s="0" t="str">
        <f aca="false">IFERROR(__xludf.dummyfunction("""COMPUTED_VALUE"""),"")</f>
        <v/>
      </c>
      <c r="D1485" s="0" t="str">
        <f aca="false">IFERROR(__xludf.dummyfunction("""COMPUTED_VALUE"""),"")</f>
        <v/>
      </c>
      <c r="F1485" s="0" t="str">
        <f aca="false">IFERROR(__xludf.dummyfunction("""COMPUTED_VALUE"""),"")</f>
        <v/>
      </c>
      <c r="H1485" s="0" t="str">
        <f aca="false">IFERROR(__xludf.dummyfunction("""COMPUTED_VALUE"""),"")</f>
        <v/>
      </c>
      <c r="J1485" s="0" t="str">
        <f aca="false">IFERROR(__xludf.dummyfunction("""COMPUTED_VALUE"""),"")</f>
        <v/>
      </c>
      <c r="L1485" s="0" t="str">
        <f aca="false">IFERROR(__xludf.dummyfunction("""COMPUTED_VALUE"""),"")</f>
        <v/>
      </c>
      <c r="N1485" s="6" t="e">
        <f aca="false">SUM(L1485-J1485)</f>
        <v>#VALUE!</v>
      </c>
      <c r="P1485" s="0" t="str">
        <f aca="false">IFERROR(__xludf.dummyfunction("""COMPUTED_VALUE"""),"")</f>
        <v/>
      </c>
      <c r="R1485" s="0" t="str">
        <f aca="false">IFERROR(__xludf.dummyfunction("""COMPUTED_VALUE"""),"")</f>
        <v/>
      </c>
      <c r="T1485" s="6" t="e">
        <f aca="false">SUM(R1485-P1485)</f>
        <v>#VALUE!</v>
      </c>
      <c r="V1485" s="6" t="e">
        <f aca="false">SUM(N1485-T1485)</f>
        <v>#VALUE!</v>
      </c>
      <c r="X1485" s="7"/>
    </row>
    <row r="1486" customFormat="false" ht="13.8" hidden="false" customHeight="false" outlineLevel="0" collapsed="false">
      <c r="B1486" s="0" t="str">
        <f aca="false">IFERROR(__xludf.dummyfunction("""COMPUTED_VALUE"""),"")</f>
        <v/>
      </c>
      <c r="D1486" s="0" t="str">
        <f aca="false">IFERROR(__xludf.dummyfunction("""COMPUTED_VALUE"""),"")</f>
        <v/>
      </c>
      <c r="F1486" s="0" t="str">
        <f aca="false">IFERROR(__xludf.dummyfunction("""COMPUTED_VALUE"""),"")</f>
        <v/>
      </c>
      <c r="H1486" s="0" t="str">
        <f aca="false">IFERROR(__xludf.dummyfunction("""COMPUTED_VALUE"""),"")</f>
        <v/>
      </c>
      <c r="J1486" s="0" t="str">
        <f aca="false">IFERROR(__xludf.dummyfunction("""COMPUTED_VALUE"""),"")</f>
        <v/>
      </c>
      <c r="L1486" s="0" t="str">
        <f aca="false">IFERROR(__xludf.dummyfunction("""COMPUTED_VALUE"""),"")</f>
        <v/>
      </c>
      <c r="N1486" s="6" t="e">
        <f aca="false">SUM(L1486-J1486)</f>
        <v>#VALUE!</v>
      </c>
      <c r="P1486" s="0" t="str">
        <f aca="false">IFERROR(__xludf.dummyfunction("""COMPUTED_VALUE"""),"")</f>
        <v/>
      </c>
      <c r="R1486" s="0" t="str">
        <f aca="false">IFERROR(__xludf.dummyfunction("""COMPUTED_VALUE"""),"")</f>
        <v/>
      </c>
      <c r="T1486" s="6" t="e">
        <f aca="false">SUM(R1486-P1486)</f>
        <v>#VALUE!</v>
      </c>
      <c r="V1486" s="6" t="e">
        <f aca="false">SUM(N1486-T1486)</f>
        <v>#VALUE!</v>
      </c>
      <c r="X1486" s="7"/>
    </row>
    <row r="1487" customFormat="false" ht="13.8" hidden="false" customHeight="false" outlineLevel="0" collapsed="false">
      <c r="B1487" s="0" t="str">
        <f aca="false">IFERROR(__xludf.dummyfunction("""COMPUTED_VALUE"""),"")</f>
        <v/>
      </c>
      <c r="D1487" s="0" t="str">
        <f aca="false">IFERROR(__xludf.dummyfunction("""COMPUTED_VALUE"""),"")</f>
        <v/>
      </c>
      <c r="F1487" s="0" t="str">
        <f aca="false">IFERROR(__xludf.dummyfunction("""COMPUTED_VALUE"""),"")</f>
        <v/>
      </c>
      <c r="H1487" s="0" t="str">
        <f aca="false">IFERROR(__xludf.dummyfunction("""COMPUTED_VALUE"""),"")</f>
        <v/>
      </c>
      <c r="J1487" s="0" t="str">
        <f aca="false">IFERROR(__xludf.dummyfunction("""COMPUTED_VALUE"""),"")</f>
        <v/>
      </c>
      <c r="L1487" s="0" t="str">
        <f aca="false">IFERROR(__xludf.dummyfunction("""COMPUTED_VALUE"""),"")</f>
        <v/>
      </c>
      <c r="N1487" s="6" t="e">
        <f aca="false">SUM(L1487-J1487)</f>
        <v>#VALUE!</v>
      </c>
      <c r="P1487" s="0" t="str">
        <f aca="false">IFERROR(__xludf.dummyfunction("""COMPUTED_VALUE"""),"")</f>
        <v/>
      </c>
      <c r="R1487" s="0" t="str">
        <f aca="false">IFERROR(__xludf.dummyfunction("""COMPUTED_VALUE"""),"")</f>
        <v/>
      </c>
      <c r="T1487" s="6" t="e">
        <f aca="false">SUM(R1487-P1487)</f>
        <v>#VALUE!</v>
      </c>
      <c r="V1487" s="6" t="e">
        <f aca="false">SUM(N1487-T1487)</f>
        <v>#VALUE!</v>
      </c>
      <c r="X1487" s="7"/>
    </row>
    <row r="1488" customFormat="false" ht="13.8" hidden="false" customHeight="false" outlineLevel="0" collapsed="false">
      <c r="B1488" s="0" t="str">
        <f aca="false">IFERROR(__xludf.dummyfunction("""COMPUTED_VALUE"""),"")</f>
        <v/>
      </c>
      <c r="D1488" s="0" t="str">
        <f aca="false">IFERROR(__xludf.dummyfunction("""COMPUTED_VALUE"""),"")</f>
        <v/>
      </c>
      <c r="F1488" s="0" t="str">
        <f aca="false">IFERROR(__xludf.dummyfunction("""COMPUTED_VALUE"""),"")</f>
        <v/>
      </c>
      <c r="H1488" s="0" t="str">
        <f aca="false">IFERROR(__xludf.dummyfunction("""COMPUTED_VALUE"""),"")</f>
        <v/>
      </c>
      <c r="J1488" s="0" t="str">
        <f aca="false">IFERROR(__xludf.dummyfunction("""COMPUTED_VALUE"""),"")</f>
        <v/>
      </c>
      <c r="L1488" s="0" t="str">
        <f aca="false">IFERROR(__xludf.dummyfunction("""COMPUTED_VALUE"""),"")</f>
        <v/>
      </c>
      <c r="N1488" s="6" t="e">
        <f aca="false">SUM(L1488-J1488)</f>
        <v>#VALUE!</v>
      </c>
      <c r="P1488" s="0" t="str">
        <f aca="false">IFERROR(__xludf.dummyfunction("""COMPUTED_VALUE"""),"")</f>
        <v/>
      </c>
      <c r="R1488" s="0" t="str">
        <f aca="false">IFERROR(__xludf.dummyfunction("""COMPUTED_VALUE"""),"")</f>
        <v/>
      </c>
      <c r="T1488" s="6" t="e">
        <f aca="false">SUM(R1488-P1488)</f>
        <v>#VALUE!</v>
      </c>
      <c r="V1488" s="6" t="e">
        <f aca="false">SUM(N1488-T1488)</f>
        <v>#VALUE!</v>
      </c>
      <c r="X1488" s="7"/>
    </row>
    <row r="1489" customFormat="false" ht="13.8" hidden="false" customHeight="false" outlineLevel="0" collapsed="false">
      <c r="B1489" s="0" t="str">
        <f aca="false">IFERROR(__xludf.dummyfunction("""COMPUTED_VALUE"""),"")</f>
        <v/>
      </c>
      <c r="D1489" s="0" t="str">
        <f aca="false">IFERROR(__xludf.dummyfunction("""COMPUTED_VALUE"""),"")</f>
        <v/>
      </c>
      <c r="F1489" s="0" t="str">
        <f aca="false">IFERROR(__xludf.dummyfunction("""COMPUTED_VALUE"""),"")</f>
        <v/>
      </c>
      <c r="H1489" s="0" t="str">
        <f aca="false">IFERROR(__xludf.dummyfunction("""COMPUTED_VALUE"""),"")</f>
        <v/>
      </c>
      <c r="J1489" s="0" t="str">
        <f aca="false">IFERROR(__xludf.dummyfunction("""COMPUTED_VALUE"""),"")</f>
        <v/>
      </c>
      <c r="L1489" s="0" t="str">
        <f aca="false">IFERROR(__xludf.dummyfunction("""COMPUTED_VALUE"""),"")</f>
        <v/>
      </c>
      <c r="N1489" s="6" t="e">
        <f aca="false">SUM(L1489-J1489)</f>
        <v>#VALUE!</v>
      </c>
      <c r="P1489" s="0" t="str">
        <f aca="false">IFERROR(__xludf.dummyfunction("""COMPUTED_VALUE"""),"")</f>
        <v/>
      </c>
      <c r="R1489" s="0" t="str">
        <f aca="false">IFERROR(__xludf.dummyfunction("""COMPUTED_VALUE"""),"")</f>
        <v/>
      </c>
      <c r="T1489" s="6" t="e">
        <f aca="false">SUM(R1489-P1489)</f>
        <v>#VALUE!</v>
      </c>
      <c r="V1489" s="6" t="e">
        <f aca="false">SUM(N1489-T1489)</f>
        <v>#VALUE!</v>
      </c>
      <c r="X1489" s="7"/>
    </row>
    <row r="1490" customFormat="false" ht="13.8" hidden="false" customHeight="false" outlineLevel="0" collapsed="false">
      <c r="B1490" s="0" t="str">
        <f aca="false">IFERROR(__xludf.dummyfunction("""COMPUTED_VALUE"""),"")</f>
        <v/>
      </c>
      <c r="D1490" s="0" t="str">
        <f aca="false">IFERROR(__xludf.dummyfunction("""COMPUTED_VALUE"""),"")</f>
        <v/>
      </c>
      <c r="F1490" s="0" t="str">
        <f aca="false">IFERROR(__xludf.dummyfunction("""COMPUTED_VALUE"""),"")</f>
        <v/>
      </c>
      <c r="H1490" s="0" t="str">
        <f aca="false">IFERROR(__xludf.dummyfunction("""COMPUTED_VALUE"""),"")</f>
        <v/>
      </c>
      <c r="J1490" s="0" t="str">
        <f aca="false">IFERROR(__xludf.dummyfunction("""COMPUTED_VALUE"""),"")</f>
        <v/>
      </c>
      <c r="L1490" s="0" t="str">
        <f aca="false">IFERROR(__xludf.dummyfunction("""COMPUTED_VALUE"""),"")</f>
        <v/>
      </c>
      <c r="N1490" s="6" t="e">
        <f aca="false">SUM(L1490-J1490)</f>
        <v>#VALUE!</v>
      </c>
      <c r="P1490" s="0" t="str">
        <f aca="false">IFERROR(__xludf.dummyfunction("""COMPUTED_VALUE"""),"")</f>
        <v/>
      </c>
      <c r="R1490" s="0" t="str">
        <f aca="false">IFERROR(__xludf.dummyfunction("""COMPUTED_VALUE"""),"")</f>
        <v/>
      </c>
      <c r="T1490" s="6" t="e">
        <f aca="false">SUM(R1490-P1490)</f>
        <v>#VALUE!</v>
      </c>
      <c r="V1490" s="6" t="e">
        <f aca="false">SUM(N1490-T1490)</f>
        <v>#VALUE!</v>
      </c>
      <c r="X1490" s="7"/>
    </row>
    <row r="1491" customFormat="false" ht="13.8" hidden="false" customHeight="false" outlineLevel="0" collapsed="false">
      <c r="B1491" s="0" t="str">
        <f aca="false">IFERROR(__xludf.dummyfunction("""COMPUTED_VALUE"""),"")</f>
        <v/>
      </c>
      <c r="D1491" s="0" t="str">
        <f aca="false">IFERROR(__xludf.dummyfunction("""COMPUTED_VALUE"""),"")</f>
        <v/>
      </c>
      <c r="F1491" s="0" t="str">
        <f aca="false">IFERROR(__xludf.dummyfunction("""COMPUTED_VALUE"""),"")</f>
        <v/>
      </c>
      <c r="H1491" s="0" t="str">
        <f aca="false">IFERROR(__xludf.dummyfunction("""COMPUTED_VALUE"""),"")</f>
        <v/>
      </c>
      <c r="J1491" s="0" t="str">
        <f aca="false">IFERROR(__xludf.dummyfunction("""COMPUTED_VALUE"""),"")</f>
        <v/>
      </c>
      <c r="L1491" s="0" t="str">
        <f aca="false">IFERROR(__xludf.dummyfunction("""COMPUTED_VALUE"""),"")</f>
        <v/>
      </c>
      <c r="N1491" s="6" t="e">
        <f aca="false">SUM(L1491-J1491)</f>
        <v>#VALUE!</v>
      </c>
      <c r="P1491" s="0" t="str">
        <f aca="false">IFERROR(__xludf.dummyfunction("""COMPUTED_VALUE"""),"")</f>
        <v/>
      </c>
      <c r="R1491" s="0" t="str">
        <f aca="false">IFERROR(__xludf.dummyfunction("""COMPUTED_VALUE"""),"")</f>
        <v/>
      </c>
      <c r="T1491" s="6" t="e">
        <f aca="false">SUM(R1491-P1491)</f>
        <v>#VALUE!</v>
      </c>
      <c r="V1491" s="6" t="e">
        <f aca="false">SUM(N1491-T1491)</f>
        <v>#VALUE!</v>
      </c>
      <c r="X1491" s="7"/>
    </row>
    <row r="1492" customFormat="false" ht="13.8" hidden="false" customHeight="false" outlineLevel="0" collapsed="false">
      <c r="B1492" s="0" t="str">
        <f aca="false">IFERROR(__xludf.dummyfunction("""COMPUTED_VALUE"""),"")</f>
        <v/>
      </c>
      <c r="D1492" s="0" t="str">
        <f aca="false">IFERROR(__xludf.dummyfunction("""COMPUTED_VALUE"""),"")</f>
        <v/>
      </c>
      <c r="F1492" s="0" t="str">
        <f aca="false">IFERROR(__xludf.dummyfunction("""COMPUTED_VALUE"""),"")</f>
        <v/>
      </c>
      <c r="H1492" s="0" t="str">
        <f aca="false">IFERROR(__xludf.dummyfunction("""COMPUTED_VALUE"""),"")</f>
        <v/>
      </c>
      <c r="J1492" s="0" t="str">
        <f aca="false">IFERROR(__xludf.dummyfunction("""COMPUTED_VALUE"""),"")</f>
        <v/>
      </c>
      <c r="L1492" s="0" t="str">
        <f aca="false">IFERROR(__xludf.dummyfunction("""COMPUTED_VALUE"""),"")</f>
        <v/>
      </c>
      <c r="N1492" s="6" t="e">
        <f aca="false">SUM(L1492-J1492)</f>
        <v>#VALUE!</v>
      </c>
      <c r="P1492" s="0" t="str">
        <f aca="false">IFERROR(__xludf.dummyfunction("""COMPUTED_VALUE"""),"")</f>
        <v/>
      </c>
      <c r="R1492" s="0" t="str">
        <f aca="false">IFERROR(__xludf.dummyfunction("""COMPUTED_VALUE"""),"")</f>
        <v/>
      </c>
      <c r="T1492" s="6" t="e">
        <f aca="false">SUM(R1492-P1492)</f>
        <v>#VALUE!</v>
      </c>
      <c r="V1492" s="6" t="e">
        <f aca="false">SUM(N1492-T1492)</f>
        <v>#VALUE!</v>
      </c>
      <c r="X1492" s="7"/>
    </row>
    <row r="1493" customFormat="false" ht="13.8" hidden="false" customHeight="false" outlineLevel="0" collapsed="false">
      <c r="B1493" s="0" t="str">
        <f aca="false">IFERROR(__xludf.dummyfunction("""COMPUTED_VALUE"""),"")</f>
        <v/>
      </c>
      <c r="D1493" s="0" t="str">
        <f aca="false">IFERROR(__xludf.dummyfunction("""COMPUTED_VALUE"""),"")</f>
        <v/>
      </c>
      <c r="F1493" s="0" t="str">
        <f aca="false">IFERROR(__xludf.dummyfunction("""COMPUTED_VALUE"""),"")</f>
        <v/>
      </c>
      <c r="H1493" s="0" t="str">
        <f aca="false">IFERROR(__xludf.dummyfunction("""COMPUTED_VALUE"""),"")</f>
        <v/>
      </c>
      <c r="J1493" s="0" t="str">
        <f aca="false">IFERROR(__xludf.dummyfunction("""COMPUTED_VALUE"""),"")</f>
        <v/>
      </c>
      <c r="L1493" s="0" t="str">
        <f aca="false">IFERROR(__xludf.dummyfunction("""COMPUTED_VALUE"""),"")</f>
        <v/>
      </c>
      <c r="N1493" s="6" t="e">
        <f aca="false">SUM(L1493-J1493)</f>
        <v>#VALUE!</v>
      </c>
      <c r="P1493" s="0" t="str">
        <f aca="false">IFERROR(__xludf.dummyfunction("""COMPUTED_VALUE"""),"")</f>
        <v/>
      </c>
      <c r="R1493" s="0" t="str">
        <f aca="false">IFERROR(__xludf.dummyfunction("""COMPUTED_VALUE"""),"")</f>
        <v/>
      </c>
      <c r="T1493" s="6" t="e">
        <f aca="false">SUM(R1493-P1493)</f>
        <v>#VALUE!</v>
      </c>
      <c r="V1493" s="6" t="e">
        <f aca="false">SUM(N1493-T1493)</f>
        <v>#VALUE!</v>
      </c>
      <c r="X1493" s="7"/>
    </row>
    <row r="1494" customFormat="false" ht="13.8" hidden="false" customHeight="false" outlineLevel="0" collapsed="false">
      <c r="B1494" s="0" t="str">
        <f aca="false">IFERROR(__xludf.dummyfunction("""COMPUTED_VALUE"""),"")</f>
        <v/>
      </c>
      <c r="D1494" s="0" t="str">
        <f aca="false">IFERROR(__xludf.dummyfunction("""COMPUTED_VALUE"""),"")</f>
        <v/>
      </c>
      <c r="F1494" s="0" t="str">
        <f aca="false">IFERROR(__xludf.dummyfunction("""COMPUTED_VALUE"""),"")</f>
        <v/>
      </c>
      <c r="H1494" s="0" t="str">
        <f aca="false">IFERROR(__xludf.dummyfunction("""COMPUTED_VALUE"""),"")</f>
        <v/>
      </c>
      <c r="J1494" s="0" t="str">
        <f aca="false">IFERROR(__xludf.dummyfunction("""COMPUTED_VALUE"""),"")</f>
        <v/>
      </c>
      <c r="L1494" s="0" t="str">
        <f aca="false">IFERROR(__xludf.dummyfunction("""COMPUTED_VALUE"""),"")</f>
        <v/>
      </c>
      <c r="N1494" s="6" t="e">
        <f aca="false">SUM(L1494-J1494)</f>
        <v>#VALUE!</v>
      </c>
      <c r="P1494" s="0" t="str">
        <f aca="false">IFERROR(__xludf.dummyfunction("""COMPUTED_VALUE"""),"")</f>
        <v/>
      </c>
      <c r="R1494" s="0" t="str">
        <f aca="false">IFERROR(__xludf.dummyfunction("""COMPUTED_VALUE"""),"")</f>
        <v/>
      </c>
      <c r="T1494" s="6" t="e">
        <f aca="false">SUM(R1494-P1494)</f>
        <v>#VALUE!</v>
      </c>
      <c r="V1494" s="6" t="e">
        <f aca="false">SUM(N1494-T1494)</f>
        <v>#VALUE!</v>
      </c>
      <c r="X1494" s="7"/>
    </row>
    <row r="1495" customFormat="false" ht="13.8" hidden="false" customHeight="false" outlineLevel="0" collapsed="false">
      <c r="B1495" s="0" t="str">
        <f aca="false">IFERROR(__xludf.dummyfunction("""COMPUTED_VALUE"""),"")</f>
        <v/>
      </c>
      <c r="D1495" s="0" t="str">
        <f aca="false">IFERROR(__xludf.dummyfunction("""COMPUTED_VALUE"""),"")</f>
        <v/>
      </c>
      <c r="F1495" s="0" t="str">
        <f aca="false">IFERROR(__xludf.dummyfunction("""COMPUTED_VALUE"""),"")</f>
        <v/>
      </c>
      <c r="H1495" s="0" t="str">
        <f aca="false">IFERROR(__xludf.dummyfunction("""COMPUTED_VALUE"""),"")</f>
        <v/>
      </c>
      <c r="J1495" s="0" t="str">
        <f aca="false">IFERROR(__xludf.dummyfunction("""COMPUTED_VALUE"""),"")</f>
        <v/>
      </c>
      <c r="L1495" s="0" t="str">
        <f aca="false">IFERROR(__xludf.dummyfunction("""COMPUTED_VALUE"""),"")</f>
        <v/>
      </c>
      <c r="N1495" s="6" t="e">
        <f aca="false">SUM(L1495-J1495)</f>
        <v>#VALUE!</v>
      </c>
      <c r="P1495" s="0" t="str">
        <f aca="false">IFERROR(__xludf.dummyfunction("""COMPUTED_VALUE"""),"")</f>
        <v/>
      </c>
      <c r="R1495" s="0" t="str">
        <f aca="false">IFERROR(__xludf.dummyfunction("""COMPUTED_VALUE"""),"")</f>
        <v/>
      </c>
      <c r="T1495" s="6" t="e">
        <f aca="false">SUM(R1495-P1495)</f>
        <v>#VALUE!</v>
      </c>
      <c r="V1495" s="6" t="e">
        <f aca="false">SUM(N1495-T1495)</f>
        <v>#VALUE!</v>
      </c>
      <c r="X1495" s="7"/>
    </row>
    <row r="1496" customFormat="false" ht="13.8" hidden="false" customHeight="false" outlineLevel="0" collapsed="false">
      <c r="B1496" s="0" t="str">
        <f aca="false">IFERROR(__xludf.dummyfunction("""COMPUTED_VALUE"""),"")</f>
        <v/>
      </c>
      <c r="D1496" s="0" t="str">
        <f aca="false">IFERROR(__xludf.dummyfunction("""COMPUTED_VALUE"""),"")</f>
        <v/>
      </c>
      <c r="F1496" s="0" t="str">
        <f aca="false">IFERROR(__xludf.dummyfunction("""COMPUTED_VALUE"""),"")</f>
        <v/>
      </c>
      <c r="H1496" s="0" t="str">
        <f aca="false">IFERROR(__xludf.dummyfunction("""COMPUTED_VALUE"""),"")</f>
        <v/>
      </c>
      <c r="J1496" s="0" t="str">
        <f aca="false">IFERROR(__xludf.dummyfunction("""COMPUTED_VALUE"""),"")</f>
        <v/>
      </c>
      <c r="L1496" s="0" t="str">
        <f aca="false">IFERROR(__xludf.dummyfunction("""COMPUTED_VALUE"""),"")</f>
        <v/>
      </c>
      <c r="N1496" s="6" t="e">
        <f aca="false">SUM(L1496-J1496)</f>
        <v>#VALUE!</v>
      </c>
      <c r="P1496" s="0" t="str">
        <f aca="false">IFERROR(__xludf.dummyfunction("""COMPUTED_VALUE"""),"")</f>
        <v/>
      </c>
      <c r="R1496" s="0" t="str">
        <f aca="false">IFERROR(__xludf.dummyfunction("""COMPUTED_VALUE"""),"")</f>
        <v/>
      </c>
      <c r="T1496" s="6" t="e">
        <f aca="false">SUM(R1496-P1496)</f>
        <v>#VALUE!</v>
      </c>
      <c r="V1496" s="6" t="e">
        <f aca="false">SUM(N1496-T1496)</f>
        <v>#VALUE!</v>
      </c>
      <c r="X1496" s="7"/>
    </row>
    <row r="1497" customFormat="false" ht="13.8" hidden="false" customHeight="false" outlineLevel="0" collapsed="false">
      <c r="B1497" s="0" t="str">
        <f aca="false">IFERROR(__xludf.dummyfunction("""COMPUTED_VALUE"""),"")</f>
        <v/>
      </c>
      <c r="D1497" s="0" t="str">
        <f aca="false">IFERROR(__xludf.dummyfunction("""COMPUTED_VALUE"""),"")</f>
        <v/>
      </c>
      <c r="F1497" s="0" t="str">
        <f aca="false">IFERROR(__xludf.dummyfunction("""COMPUTED_VALUE"""),"")</f>
        <v/>
      </c>
      <c r="H1497" s="0" t="str">
        <f aca="false">IFERROR(__xludf.dummyfunction("""COMPUTED_VALUE"""),"")</f>
        <v/>
      </c>
      <c r="J1497" s="0" t="str">
        <f aca="false">IFERROR(__xludf.dummyfunction("""COMPUTED_VALUE"""),"")</f>
        <v/>
      </c>
      <c r="L1497" s="0" t="str">
        <f aca="false">IFERROR(__xludf.dummyfunction("""COMPUTED_VALUE"""),"")</f>
        <v/>
      </c>
      <c r="N1497" s="6" t="e">
        <f aca="false">SUM(L1497-J1497)</f>
        <v>#VALUE!</v>
      </c>
      <c r="P1497" s="0" t="str">
        <f aca="false">IFERROR(__xludf.dummyfunction("""COMPUTED_VALUE"""),"")</f>
        <v/>
      </c>
      <c r="R1497" s="0" t="str">
        <f aca="false">IFERROR(__xludf.dummyfunction("""COMPUTED_VALUE"""),"")</f>
        <v/>
      </c>
      <c r="T1497" s="6" t="e">
        <f aca="false">SUM(R1497-P1497)</f>
        <v>#VALUE!</v>
      </c>
      <c r="V1497" s="6" t="e">
        <f aca="false">SUM(N1497-T1497)</f>
        <v>#VALUE!</v>
      </c>
      <c r="X1497" s="7"/>
    </row>
    <row r="1498" customFormat="false" ht="13.8" hidden="false" customHeight="false" outlineLevel="0" collapsed="false">
      <c r="B1498" s="0" t="str">
        <f aca="false">IFERROR(__xludf.dummyfunction("""COMPUTED_VALUE"""),"")</f>
        <v/>
      </c>
      <c r="D1498" s="0" t="str">
        <f aca="false">IFERROR(__xludf.dummyfunction("""COMPUTED_VALUE"""),"")</f>
        <v/>
      </c>
      <c r="F1498" s="0" t="str">
        <f aca="false">IFERROR(__xludf.dummyfunction("""COMPUTED_VALUE"""),"")</f>
        <v/>
      </c>
      <c r="H1498" s="0" t="str">
        <f aca="false">IFERROR(__xludf.dummyfunction("""COMPUTED_VALUE"""),"")</f>
        <v/>
      </c>
      <c r="J1498" s="0" t="str">
        <f aca="false">IFERROR(__xludf.dummyfunction("""COMPUTED_VALUE"""),"")</f>
        <v/>
      </c>
      <c r="L1498" s="0" t="str">
        <f aca="false">IFERROR(__xludf.dummyfunction("""COMPUTED_VALUE"""),"")</f>
        <v/>
      </c>
      <c r="N1498" s="6" t="e">
        <f aca="false">SUM(L1498-J1498)</f>
        <v>#VALUE!</v>
      </c>
      <c r="P1498" s="0" t="str">
        <f aca="false">IFERROR(__xludf.dummyfunction("""COMPUTED_VALUE"""),"")</f>
        <v/>
      </c>
      <c r="R1498" s="0" t="str">
        <f aca="false">IFERROR(__xludf.dummyfunction("""COMPUTED_VALUE"""),"")</f>
        <v/>
      </c>
      <c r="T1498" s="6" t="e">
        <f aca="false">SUM(R1498-P1498)</f>
        <v>#VALUE!</v>
      </c>
      <c r="V1498" s="6" t="e">
        <f aca="false">SUM(N1498-T1498)</f>
        <v>#VALUE!</v>
      </c>
      <c r="X1498" s="7"/>
    </row>
    <row r="1499" customFormat="false" ht="13.8" hidden="false" customHeight="false" outlineLevel="0" collapsed="false">
      <c r="B1499" s="0" t="str">
        <f aca="false">IFERROR(__xludf.dummyfunction("""COMPUTED_VALUE"""),"")</f>
        <v/>
      </c>
      <c r="D1499" s="0" t="str">
        <f aca="false">IFERROR(__xludf.dummyfunction("""COMPUTED_VALUE"""),"")</f>
        <v/>
      </c>
      <c r="F1499" s="0" t="str">
        <f aca="false">IFERROR(__xludf.dummyfunction("""COMPUTED_VALUE"""),"")</f>
        <v/>
      </c>
      <c r="H1499" s="0" t="str">
        <f aca="false">IFERROR(__xludf.dummyfunction("""COMPUTED_VALUE"""),"")</f>
        <v/>
      </c>
      <c r="J1499" s="0" t="str">
        <f aca="false">IFERROR(__xludf.dummyfunction("""COMPUTED_VALUE"""),"")</f>
        <v/>
      </c>
      <c r="L1499" s="0" t="str">
        <f aca="false">IFERROR(__xludf.dummyfunction("""COMPUTED_VALUE"""),"")</f>
        <v/>
      </c>
      <c r="N1499" s="6" t="e">
        <f aca="false">SUM(L1499-J1499)</f>
        <v>#VALUE!</v>
      </c>
      <c r="P1499" s="0" t="str">
        <f aca="false">IFERROR(__xludf.dummyfunction("""COMPUTED_VALUE"""),"")</f>
        <v/>
      </c>
      <c r="R1499" s="0" t="str">
        <f aca="false">IFERROR(__xludf.dummyfunction("""COMPUTED_VALUE"""),"")</f>
        <v/>
      </c>
      <c r="T1499" s="6" t="e">
        <f aca="false">SUM(R1499-P1499)</f>
        <v>#VALUE!</v>
      </c>
      <c r="V1499" s="6" t="e">
        <f aca="false">SUM(N1499-T1499)</f>
        <v>#VALUE!</v>
      </c>
      <c r="X1499" s="7"/>
    </row>
    <row r="1500" customFormat="false" ht="13.8" hidden="false" customHeight="false" outlineLevel="0" collapsed="false">
      <c r="B1500" s="0" t="str">
        <f aca="false">IFERROR(__xludf.dummyfunction("""COMPUTED_VALUE"""),"")</f>
        <v/>
      </c>
      <c r="D1500" s="0" t="str">
        <f aca="false">IFERROR(__xludf.dummyfunction("""COMPUTED_VALUE"""),"")</f>
        <v/>
      </c>
      <c r="F1500" s="0" t="str">
        <f aca="false">IFERROR(__xludf.dummyfunction("""COMPUTED_VALUE"""),"")</f>
        <v/>
      </c>
      <c r="H1500" s="0" t="str">
        <f aca="false">IFERROR(__xludf.dummyfunction("""COMPUTED_VALUE"""),"")</f>
        <v/>
      </c>
      <c r="J1500" s="0" t="str">
        <f aca="false">IFERROR(__xludf.dummyfunction("""COMPUTED_VALUE"""),"")</f>
        <v/>
      </c>
      <c r="L1500" s="0" t="str">
        <f aca="false">IFERROR(__xludf.dummyfunction("""COMPUTED_VALUE"""),"")</f>
        <v/>
      </c>
      <c r="N1500" s="6" t="e">
        <f aca="false">SUM(L1500-J1500)</f>
        <v>#VALUE!</v>
      </c>
      <c r="P1500" s="0" t="str">
        <f aca="false">IFERROR(__xludf.dummyfunction("""COMPUTED_VALUE"""),"")</f>
        <v/>
      </c>
      <c r="R1500" s="0" t="str">
        <f aca="false">IFERROR(__xludf.dummyfunction("""COMPUTED_VALUE"""),"")</f>
        <v/>
      </c>
      <c r="T1500" s="6" t="e">
        <f aca="false">SUM(R1500-P1500)</f>
        <v>#VALUE!</v>
      </c>
      <c r="V1500" s="6" t="e">
        <f aca="false">SUM(N1500-T1500)</f>
        <v>#VALUE!</v>
      </c>
      <c r="X1500" s="7"/>
    </row>
    <row r="1501" customFormat="false" ht="13.8" hidden="false" customHeight="false" outlineLevel="0" collapsed="false">
      <c r="B1501" s="0" t="str">
        <f aca="false">IFERROR(__xludf.dummyfunction("""COMPUTED_VALUE"""),"")</f>
        <v/>
      </c>
      <c r="D1501" s="0" t="str">
        <f aca="false">IFERROR(__xludf.dummyfunction("""COMPUTED_VALUE"""),"")</f>
        <v/>
      </c>
      <c r="F1501" s="0" t="str">
        <f aca="false">IFERROR(__xludf.dummyfunction("""COMPUTED_VALUE"""),"")</f>
        <v/>
      </c>
      <c r="H1501" s="0" t="str">
        <f aca="false">IFERROR(__xludf.dummyfunction("""COMPUTED_VALUE"""),"")</f>
        <v/>
      </c>
      <c r="J1501" s="0" t="str">
        <f aca="false">IFERROR(__xludf.dummyfunction("""COMPUTED_VALUE"""),"")</f>
        <v/>
      </c>
      <c r="L1501" s="0" t="str">
        <f aca="false">IFERROR(__xludf.dummyfunction("""COMPUTED_VALUE"""),"")</f>
        <v/>
      </c>
      <c r="N1501" s="6" t="e">
        <f aca="false">SUM(L1501-J1501)</f>
        <v>#VALUE!</v>
      </c>
      <c r="P1501" s="0" t="str">
        <f aca="false">IFERROR(__xludf.dummyfunction("""COMPUTED_VALUE"""),"")</f>
        <v/>
      </c>
      <c r="R1501" s="0" t="str">
        <f aca="false">IFERROR(__xludf.dummyfunction("""COMPUTED_VALUE"""),"")</f>
        <v/>
      </c>
      <c r="T1501" s="6" t="e">
        <f aca="false">SUM(R1501-P1501)</f>
        <v>#VALUE!</v>
      </c>
      <c r="V1501" s="6" t="e">
        <f aca="false">SUM(N1501-T1501)</f>
        <v>#VALUE!</v>
      </c>
      <c r="X1501" s="7"/>
    </row>
    <row r="1502" customFormat="false" ht="13.8" hidden="false" customHeight="false" outlineLevel="0" collapsed="false">
      <c r="B1502" s="0" t="str">
        <f aca="false">IFERROR(__xludf.dummyfunction("""COMPUTED_VALUE"""),"")</f>
        <v/>
      </c>
      <c r="D1502" s="0" t="str">
        <f aca="false">IFERROR(__xludf.dummyfunction("""COMPUTED_VALUE"""),"")</f>
        <v/>
      </c>
      <c r="F1502" s="0" t="str">
        <f aca="false">IFERROR(__xludf.dummyfunction("""COMPUTED_VALUE"""),"")</f>
        <v/>
      </c>
      <c r="H1502" s="0" t="str">
        <f aca="false">IFERROR(__xludf.dummyfunction("""COMPUTED_VALUE"""),"")</f>
        <v/>
      </c>
      <c r="J1502" s="0" t="str">
        <f aca="false">IFERROR(__xludf.dummyfunction("""COMPUTED_VALUE"""),"")</f>
        <v/>
      </c>
      <c r="L1502" s="0" t="str">
        <f aca="false">IFERROR(__xludf.dummyfunction("""COMPUTED_VALUE"""),"")</f>
        <v/>
      </c>
      <c r="N1502" s="6" t="e">
        <f aca="false">SUM(L1502-J1502)</f>
        <v>#VALUE!</v>
      </c>
      <c r="P1502" s="0" t="str">
        <f aca="false">IFERROR(__xludf.dummyfunction("""COMPUTED_VALUE"""),"")</f>
        <v/>
      </c>
      <c r="R1502" s="0" t="str">
        <f aca="false">IFERROR(__xludf.dummyfunction("""COMPUTED_VALUE"""),"")</f>
        <v/>
      </c>
      <c r="T1502" s="6" t="e">
        <f aca="false">SUM(R1502-P1502)</f>
        <v>#VALUE!</v>
      </c>
      <c r="V1502" s="6" t="e">
        <f aca="false">SUM(N1502-T1502)</f>
        <v>#VALUE!</v>
      </c>
      <c r="X1502" s="7"/>
    </row>
    <row r="1503" customFormat="false" ht="13.8" hidden="false" customHeight="false" outlineLevel="0" collapsed="false">
      <c r="B1503" s="0" t="str">
        <f aca="false">IFERROR(__xludf.dummyfunction("""COMPUTED_VALUE"""),"")</f>
        <v/>
      </c>
      <c r="D1503" s="0" t="str">
        <f aca="false">IFERROR(__xludf.dummyfunction("""COMPUTED_VALUE"""),"")</f>
        <v/>
      </c>
      <c r="F1503" s="0" t="str">
        <f aca="false">IFERROR(__xludf.dummyfunction("""COMPUTED_VALUE"""),"")</f>
        <v/>
      </c>
      <c r="H1503" s="0" t="str">
        <f aca="false">IFERROR(__xludf.dummyfunction("""COMPUTED_VALUE"""),"")</f>
        <v/>
      </c>
      <c r="J1503" s="0" t="str">
        <f aca="false">IFERROR(__xludf.dummyfunction("""COMPUTED_VALUE"""),"")</f>
        <v/>
      </c>
      <c r="L1503" s="0" t="str">
        <f aca="false">IFERROR(__xludf.dummyfunction("""COMPUTED_VALUE"""),"")</f>
        <v/>
      </c>
      <c r="N1503" s="6" t="e">
        <f aca="false">SUM(L1503-J1503)</f>
        <v>#VALUE!</v>
      </c>
      <c r="P1503" s="0" t="str">
        <f aca="false">IFERROR(__xludf.dummyfunction("""COMPUTED_VALUE"""),"")</f>
        <v/>
      </c>
      <c r="R1503" s="0" t="str">
        <f aca="false">IFERROR(__xludf.dummyfunction("""COMPUTED_VALUE"""),"")</f>
        <v/>
      </c>
      <c r="T1503" s="6" t="e">
        <f aca="false">SUM(R1503-P1503)</f>
        <v>#VALUE!</v>
      </c>
      <c r="V1503" s="6" t="e">
        <f aca="false">SUM(N1503-T1503)</f>
        <v>#VALUE!</v>
      </c>
      <c r="X1503" s="7"/>
    </row>
    <row r="1504" customFormat="false" ht="13.8" hidden="false" customHeight="false" outlineLevel="0" collapsed="false">
      <c r="B1504" s="0" t="str">
        <f aca="false">IFERROR(__xludf.dummyfunction("""COMPUTED_VALUE"""),"")</f>
        <v/>
      </c>
      <c r="D1504" s="0" t="str">
        <f aca="false">IFERROR(__xludf.dummyfunction("""COMPUTED_VALUE"""),"")</f>
        <v/>
      </c>
      <c r="F1504" s="0" t="str">
        <f aca="false">IFERROR(__xludf.dummyfunction("""COMPUTED_VALUE"""),"")</f>
        <v/>
      </c>
      <c r="H1504" s="0" t="str">
        <f aca="false">IFERROR(__xludf.dummyfunction("""COMPUTED_VALUE"""),"")</f>
        <v/>
      </c>
      <c r="J1504" s="0" t="str">
        <f aca="false">IFERROR(__xludf.dummyfunction("""COMPUTED_VALUE"""),"")</f>
        <v/>
      </c>
      <c r="L1504" s="0" t="str">
        <f aca="false">IFERROR(__xludf.dummyfunction("""COMPUTED_VALUE"""),"")</f>
        <v/>
      </c>
      <c r="N1504" s="6" t="e">
        <f aca="false">SUM(L1504-J1504)</f>
        <v>#VALUE!</v>
      </c>
      <c r="P1504" s="0" t="str">
        <f aca="false">IFERROR(__xludf.dummyfunction("""COMPUTED_VALUE"""),"")</f>
        <v/>
      </c>
      <c r="R1504" s="0" t="str">
        <f aca="false">IFERROR(__xludf.dummyfunction("""COMPUTED_VALUE"""),"")</f>
        <v/>
      </c>
      <c r="T1504" s="6" t="e">
        <f aca="false">SUM(R1504-P1504)</f>
        <v>#VALUE!</v>
      </c>
      <c r="V1504" s="6" t="e">
        <f aca="false">SUM(N1504-T1504)</f>
        <v>#VALUE!</v>
      </c>
      <c r="X1504" s="7"/>
    </row>
    <row r="1505" customFormat="false" ht="13.8" hidden="false" customHeight="false" outlineLevel="0" collapsed="false">
      <c r="B1505" s="0" t="str">
        <f aca="false">IFERROR(__xludf.dummyfunction("""COMPUTED_VALUE"""),"")</f>
        <v/>
      </c>
      <c r="D1505" s="0" t="str">
        <f aca="false">IFERROR(__xludf.dummyfunction("""COMPUTED_VALUE"""),"")</f>
        <v/>
      </c>
      <c r="F1505" s="0" t="str">
        <f aca="false">IFERROR(__xludf.dummyfunction("""COMPUTED_VALUE"""),"")</f>
        <v/>
      </c>
      <c r="H1505" s="0" t="str">
        <f aca="false">IFERROR(__xludf.dummyfunction("""COMPUTED_VALUE"""),"")</f>
        <v/>
      </c>
      <c r="J1505" s="0" t="str">
        <f aca="false">IFERROR(__xludf.dummyfunction("""COMPUTED_VALUE"""),"")</f>
        <v/>
      </c>
      <c r="L1505" s="0" t="str">
        <f aca="false">IFERROR(__xludf.dummyfunction("""COMPUTED_VALUE"""),"")</f>
        <v/>
      </c>
      <c r="N1505" s="6" t="e">
        <f aca="false">SUM(L1505-J1505)</f>
        <v>#VALUE!</v>
      </c>
      <c r="P1505" s="0" t="str">
        <f aca="false">IFERROR(__xludf.dummyfunction("""COMPUTED_VALUE"""),"")</f>
        <v/>
      </c>
      <c r="R1505" s="0" t="str">
        <f aca="false">IFERROR(__xludf.dummyfunction("""COMPUTED_VALUE"""),"")</f>
        <v/>
      </c>
      <c r="T1505" s="6" t="e">
        <f aca="false">SUM(R1505-P1505)</f>
        <v>#VALUE!</v>
      </c>
      <c r="V1505" s="6" t="e">
        <f aca="false">SUM(N1505-T1505)</f>
        <v>#VALUE!</v>
      </c>
      <c r="X1505" s="7"/>
    </row>
    <row r="1506" customFormat="false" ht="13.8" hidden="false" customHeight="false" outlineLevel="0" collapsed="false">
      <c r="B1506" s="0" t="str">
        <f aca="false">IFERROR(__xludf.dummyfunction("""COMPUTED_VALUE"""),"")</f>
        <v/>
      </c>
      <c r="D1506" s="0" t="str">
        <f aca="false">IFERROR(__xludf.dummyfunction("""COMPUTED_VALUE"""),"")</f>
        <v/>
      </c>
      <c r="F1506" s="0" t="str">
        <f aca="false">IFERROR(__xludf.dummyfunction("""COMPUTED_VALUE"""),"")</f>
        <v/>
      </c>
      <c r="H1506" s="0" t="str">
        <f aca="false">IFERROR(__xludf.dummyfunction("""COMPUTED_VALUE"""),"")</f>
        <v/>
      </c>
      <c r="J1506" s="0" t="str">
        <f aca="false">IFERROR(__xludf.dummyfunction("""COMPUTED_VALUE"""),"")</f>
        <v/>
      </c>
      <c r="L1506" s="0" t="str">
        <f aca="false">IFERROR(__xludf.dummyfunction("""COMPUTED_VALUE"""),"")</f>
        <v/>
      </c>
      <c r="N1506" s="6" t="e">
        <f aca="false">SUM(L1506-J1506)</f>
        <v>#VALUE!</v>
      </c>
      <c r="P1506" s="0" t="str">
        <f aca="false">IFERROR(__xludf.dummyfunction("""COMPUTED_VALUE"""),"")</f>
        <v/>
      </c>
      <c r="R1506" s="0" t="str">
        <f aca="false">IFERROR(__xludf.dummyfunction("""COMPUTED_VALUE"""),"")</f>
        <v/>
      </c>
      <c r="T1506" s="6" t="e">
        <f aca="false">SUM(R1506-P1506)</f>
        <v>#VALUE!</v>
      </c>
      <c r="V1506" s="6" t="e">
        <f aca="false">SUM(N1506-T1506)</f>
        <v>#VALUE!</v>
      </c>
      <c r="X1506" s="7"/>
    </row>
    <row r="1507" customFormat="false" ht="13.8" hidden="false" customHeight="false" outlineLevel="0" collapsed="false">
      <c r="B1507" s="0" t="str">
        <f aca="false">IFERROR(__xludf.dummyfunction("""COMPUTED_VALUE"""),"")</f>
        <v/>
      </c>
      <c r="D1507" s="0" t="str">
        <f aca="false">IFERROR(__xludf.dummyfunction("""COMPUTED_VALUE"""),"")</f>
        <v/>
      </c>
      <c r="F1507" s="0" t="str">
        <f aca="false">IFERROR(__xludf.dummyfunction("""COMPUTED_VALUE"""),"")</f>
        <v/>
      </c>
      <c r="H1507" s="0" t="str">
        <f aca="false">IFERROR(__xludf.dummyfunction("""COMPUTED_VALUE"""),"")</f>
        <v/>
      </c>
      <c r="J1507" s="0" t="str">
        <f aca="false">IFERROR(__xludf.dummyfunction("""COMPUTED_VALUE"""),"")</f>
        <v/>
      </c>
      <c r="L1507" s="0" t="str">
        <f aca="false">IFERROR(__xludf.dummyfunction("""COMPUTED_VALUE"""),"")</f>
        <v/>
      </c>
      <c r="N1507" s="6" t="e">
        <f aca="false">SUM(L1507-J1507)</f>
        <v>#VALUE!</v>
      </c>
      <c r="P1507" s="0" t="str">
        <f aca="false">IFERROR(__xludf.dummyfunction("""COMPUTED_VALUE"""),"")</f>
        <v/>
      </c>
      <c r="R1507" s="0" t="str">
        <f aca="false">IFERROR(__xludf.dummyfunction("""COMPUTED_VALUE"""),"")</f>
        <v/>
      </c>
      <c r="T1507" s="6" t="e">
        <f aca="false">SUM(R1507-P1507)</f>
        <v>#VALUE!</v>
      </c>
      <c r="V1507" s="6" t="e">
        <f aca="false">SUM(N1507-T1507)</f>
        <v>#VALUE!</v>
      </c>
      <c r="X1507" s="7"/>
    </row>
    <row r="1508" customFormat="false" ht="13.8" hidden="false" customHeight="false" outlineLevel="0" collapsed="false">
      <c r="B1508" s="0" t="str">
        <f aca="false">IFERROR(__xludf.dummyfunction("""COMPUTED_VALUE"""),"")</f>
        <v/>
      </c>
      <c r="D1508" s="0" t="str">
        <f aca="false">IFERROR(__xludf.dummyfunction("""COMPUTED_VALUE"""),"")</f>
        <v/>
      </c>
      <c r="F1508" s="0" t="str">
        <f aca="false">IFERROR(__xludf.dummyfunction("""COMPUTED_VALUE"""),"")</f>
        <v/>
      </c>
      <c r="H1508" s="0" t="str">
        <f aca="false">IFERROR(__xludf.dummyfunction("""COMPUTED_VALUE"""),"")</f>
        <v/>
      </c>
      <c r="J1508" s="0" t="str">
        <f aca="false">IFERROR(__xludf.dummyfunction("""COMPUTED_VALUE"""),"")</f>
        <v/>
      </c>
      <c r="L1508" s="0" t="str">
        <f aca="false">IFERROR(__xludf.dummyfunction("""COMPUTED_VALUE"""),"")</f>
        <v/>
      </c>
      <c r="N1508" s="6" t="e">
        <f aca="false">SUM(L1508-J1508)</f>
        <v>#VALUE!</v>
      </c>
      <c r="P1508" s="0" t="str">
        <f aca="false">IFERROR(__xludf.dummyfunction("""COMPUTED_VALUE"""),"")</f>
        <v/>
      </c>
      <c r="R1508" s="0" t="str">
        <f aca="false">IFERROR(__xludf.dummyfunction("""COMPUTED_VALUE"""),"")</f>
        <v/>
      </c>
      <c r="T1508" s="6" t="e">
        <f aca="false">SUM(R1508-P1508)</f>
        <v>#VALUE!</v>
      </c>
      <c r="V1508" s="6" t="e">
        <f aca="false">SUM(N1508-T1508)</f>
        <v>#VALUE!</v>
      </c>
      <c r="X1508" s="7"/>
    </row>
    <row r="1509" customFormat="false" ht="13.8" hidden="false" customHeight="false" outlineLevel="0" collapsed="false">
      <c r="B1509" s="0" t="str">
        <f aca="false">IFERROR(__xludf.dummyfunction("""COMPUTED_VALUE"""),"")</f>
        <v/>
      </c>
      <c r="D1509" s="0" t="str">
        <f aca="false">IFERROR(__xludf.dummyfunction("""COMPUTED_VALUE"""),"")</f>
        <v/>
      </c>
      <c r="F1509" s="0" t="str">
        <f aca="false">IFERROR(__xludf.dummyfunction("""COMPUTED_VALUE"""),"")</f>
        <v/>
      </c>
      <c r="H1509" s="0" t="str">
        <f aca="false">IFERROR(__xludf.dummyfunction("""COMPUTED_VALUE"""),"")</f>
        <v/>
      </c>
      <c r="J1509" s="0" t="str">
        <f aca="false">IFERROR(__xludf.dummyfunction("""COMPUTED_VALUE"""),"")</f>
        <v/>
      </c>
      <c r="L1509" s="0" t="str">
        <f aca="false">IFERROR(__xludf.dummyfunction("""COMPUTED_VALUE"""),"")</f>
        <v/>
      </c>
      <c r="N1509" s="6" t="e">
        <f aca="false">SUM(L1509-J1509)</f>
        <v>#VALUE!</v>
      </c>
      <c r="P1509" s="0" t="str">
        <f aca="false">IFERROR(__xludf.dummyfunction("""COMPUTED_VALUE"""),"")</f>
        <v/>
      </c>
      <c r="R1509" s="0" t="str">
        <f aca="false">IFERROR(__xludf.dummyfunction("""COMPUTED_VALUE"""),"")</f>
        <v/>
      </c>
      <c r="T1509" s="6" t="e">
        <f aca="false">SUM(R1509-P1509)</f>
        <v>#VALUE!</v>
      </c>
      <c r="V1509" s="6" t="e">
        <f aca="false">SUM(N1509-T1509)</f>
        <v>#VALUE!</v>
      </c>
      <c r="X1509" s="7"/>
    </row>
    <row r="1510" customFormat="false" ht="13.8" hidden="false" customHeight="false" outlineLevel="0" collapsed="false">
      <c r="B1510" s="0" t="str">
        <f aca="false">IFERROR(__xludf.dummyfunction("""COMPUTED_VALUE"""),"")</f>
        <v/>
      </c>
      <c r="D1510" s="0" t="str">
        <f aca="false">IFERROR(__xludf.dummyfunction("""COMPUTED_VALUE"""),"")</f>
        <v/>
      </c>
      <c r="F1510" s="0" t="str">
        <f aca="false">IFERROR(__xludf.dummyfunction("""COMPUTED_VALUE"""),"")</f>
        <v/>
      </c>
      <c r="H1510" s="0" t="str">
        <f aca="false">IFERROR(__xludf.dummyfunction("""COMPUTED_VALUE"""),"")</f>
        <v/>
      </c>
      <c r="J1510" s="0" t="str">
        <f aca="false">IFERROR(__xludf.dummyfunction("""COMPUTED_VALUE"""),"")</f>
        <v/>
      </c>
      <c r="L1510" s="0" t="str">
        <f aca="false">IFERROR(__xludf.dummyfunction("""COMPUTED_VALUE"""),"")</f>
        <v/>
      </c>
      <c r="N1510" s="6" t="e">
        <f aca="false">SUM(L1510-J1510)</f>
        <v>#VALUE!</v>
      </c>
      <c r="P1510" s="0" t="str">
        <f aca="false">IFERROR(__xludf.dummyfunction("""COMPUTED_VALUE"""),"")</f>
        <v/>
      </c>
      <c r="R1510" s="0" t="str">
        <f aca="false">IFERROR(__xludf.dummyfunction("""COMPUTED_VALUE"""),"")</f>
        <v/>
      </c>
      <c r="T1510" s="6" t="e">
        <f aca="false">SUM(R1510-P1510)</f>
        <v>#VALUE!</v>
      </c>
      <c r="V1510" s="6" t="e">
        <f aca="false">SUM(N1510-T1510)</f>
        <v>#VALUE!</v>
      </c>
      <c r="X1510" s="7"/>
    </row>
    <row r="1511" customFormat="false" ht="13.8" hidden="false" customHeight="false" outlineLevel="0" collapsed="false">
      <c r="B1511" s="0" t="str">
        <f aca="false">IFERROR(__xludf.dummyfunction("""COMPUTED_VALUE"""),"")</f>
        <v/>
      </c>
      <c r="D1511" s="0" t="str">
        <f aca="false">IFERROR(__xludf.dummyfunction("""COMPUTED_VALUE"""),"")</f>
        <v/>
      </c>
      <c r="F1511" s="0" t="str">
        <f aca="false">IFERROR(__xludf.dummyfunction("""COMPUTED_VALUE"""),"")</f>
        <v/>
      </c>
      <c r="H1511" s="0" t="str">
        <f aca="false">IFERROR(__xludf.dummyfunction("""COMPUTED_VALUE"""),"")</f>
        <v/>
      </c>
      <c r="J1511" s="0" t="str">
        <f aca="false">IFERROR(__xludf.dummyfunction("""COMPUTED_VALUE"""),"")</f>
        <v/>
      </c>
      <c r="L1511" s="0" t="str">
        <f aca="false">IFERROR(__xludf.dummyfunction("""COMPUTED_VALUE"""),"")</f>
        <v/>
      </c>
      <c r="N1511" s="6" t="e">
        <f aca="false">SUM(L1511-J1511)</f>
        <v>#VALUE!</v>
      </c>
      <c r="P1511" s="0" t="str">
        <f aca="false">IFERROR(__xludf.dummyfunction("""COMPUTED_VALUE"""),"")</f>
        <v/>
      </c>
      <c r="R1511" s="0" t="str">
        <f aca="false">IFERROR(__xludf.dummyfunction("""COMPUTED_VALUE"""),"")</f>
        <v/>
      </c>
      <c r="T1511" s="6" t="e">
        <f aca="false">SUM(R1511-P1511)</f>
        <v>#VALUE!</v>
      </c>
      <c r="V1511" s="6" t="e">
        <f aca="false">SUM(N1511-T1511)</f>
        <v>#VALUE!</v>
      </c>
      <c r="X1511" s="7"/>
    </row>
    <row r="1512" customFormat="false" ht="13.8" hidden="false" customHeight="false" outlineLevel="0" collapsed="false">
      <c r="B1512" s="0" t="str">
        <f aca="false">IFERROR(__xludf.dummyfunction("""COMPUTED_VALUE"""),"")</f>
        <v/>
      </c>
      <c r="D1512" s="0" t="str">
        <f aca="false">IFERROR(__xludf.dummyfunction("""COMPUTED_VALUE"""),"")</f>
        <v/>
      </c>
      <c r="F1512" s="0" t="str">
        <f aca="false">IFERROR(__xludf.dummyfunction("""COMPUTED_VALUE"""),"")</f>
        <v/>
      </c>
      <c r="H1512" s="0" t="str">
        <f aca="false">IFERROR(__xludf.dummyfunction("""COMPUTED_VALUE"""),"")</f>
        <v/>
      </c>
      <c r="J1512" s="0" t="str">
        <f aca="false">IFERROR(__xludf.dummyfunction("""COMPUTED_VALUE"""),"")</f>
        <v/>
      </c>
      <c r="L1512" s="0" t="str">
        <f aca="false">IFERROR(__xludf.dummyfunction("""COMPUTED_VALUE"""),"")</f>
        <v/>
      </c>
      <c r="N1512" s="6" t="e">
        <f aca="false">SUM(L1512-J1512)</f>
        <v>#VALUE!</v>
      </c>
      <c r="P1512" s="0" t="str">
        <f aca="false">IFERROR(__xludf.dummyfunction("""COMPUTED_VALUE"""),"")</f>
        <v/>
      </c>
      <c r="R1512" s="0" t="str">
        <f aca="false">IFERROR(__xludf.dummyfunction("""COMPUTED_VALUE"""),"")</f>
        <v/>
      </c>
      <c r="T1512" s="6" t="e">
        <f aca="false">SUM(R1512-P1512)</f>
        <v>#VALUE!</v>
      </c>
      <c r="V1512" s="6" t="e">
        <f aca="false">SUM(N1512-T1512)</f>
        <v>#VALUE!</v>
      </c>
      <c r="X1512" s="7"/>
    </row>
    <row r="1513" customFormat="false" ht="13.8" hidden="false" customHeight="false" outlineLevel="0" collapsed="false">
      <c r="B1513" s="0" t="str">
        <f aca="false">IFERROR(__xludf.dummyfunction("""COMPUTED_VALUE"""),"")</f>
        <v/>
      </c>
      <c r="D1513" s="0" t="str">
        <f aca="false">IFERROR(__xludf.dummyfunction("""COMPUTED_VALUE"""),"")</f>
        <v/>
      </c>
      <c r="F1513" s="0" t="str">
        <f aca="false">IFERROR(__xludf.dummyfunction("""COMPUTED_VALUE"""),"")</f>
        <v/>
      </c>
      <c r="H1513" s="0" t="str">
        <f aca="false">IFERROR(__xludf.dummyfunction("""COMPUTED_VALUE"""),"")</f>
        <v/>
      </c>
      <c r="J1513" s="0" t="str">
        <f aca="false">IFERROR(__xludf.dummyfunction("""COMPUTED_VALUE"""),"")</f>
        <v/>
      </c>
      <c r="L1513" s="0" t="str">
        <f aca="false">IFERROR(__xludf.dummyfunction("""COMPUTED_VALUE"""),"")</f>
        <v/>
      </c>
      <c r="N1513" s="6" t="e">
        <f aca="false">SUM(L1513-J1513)</f>
        <v>#VALUE!</v>
      </c>
      <c r="P1513" s="0" t="str">
        <f aca="false">IFERROR(__xludf.dummyfunction("""COMPUTED_VALUE"""),"")</f>
        <v/>
      </c>
      <c r="R1513" s="0" t="str">
        <f aca="false">IFERROR(__xludf.dummyfunction("""COMPUTED_VALUE"""),"")</f>
        <v/>
      </c>
      <c r="T1513" s="6" t="e">
        <f aca="false">SUM(R1513-P1513)</f>
        <v>#VALUE!</v>
      </c>
      <c r="V1513" s="6" t="e">
        <f aca="false">SUM(N1513-T1513)</f>
        <v>#VALUE!</v>
      </c>
      <c r="X1513" s="7"/>
    </row>
    <row r="1514" customFormat="false" ht="13.8" hidden="false" customHeight="false" outlineLevel="0" collapsed="false">
      <c r="B1514" s="0" t="str">
        <f aca="false">IFERROR(__xludf.dummyfunction("""COMPUTED_VALUE"""),"")</f>
        <v/>
      </c>
      <c r="D1514" s="0" t="str">
        <f aca="false">IFERROR(__xludf.dummyfunction("""COMPUTED_VALUE"""),"")</f>
        <v/>
      </c>
      <c r="F1514" s="0" t="str">
        <f aca="false">IFERROR(__xludf.dummyfunction("""COMPUTED_VALUE"""),"")</f>
        <v/>
      </c>
      <c r="H1514" s="0" t="str">
        <f aca="false">IFERROR(__xludf.dummyfunction("""COMPUTED_VALUE"""),"")</f>
        <v/>
      </c>
      <c r="J1514" s="0" t="str">
        <f aca="false">IFERROR(__xludf.dummyfunction("""COMPUTED_VALUE"""),"")</f>
        <v/>
      </c>
      <c r="L1514" s="0" t="str">
        <f aca="false">IFERROR(__xludf.dummyfunction("""COMPUTED_VALUE"""),"")</f>
        <v/>
      </c>
      <c r="N1514" s="6" t="e">
        <f aca="false">SUM(L1514-J1514)</f>
        <v>#VALUE!</v>
      </c>
      <c r="P1514" s="0" t="str">
        <f aca="false">IFERROR(__xludf.dummyfunction("""COMPUTED_VALUE"""),"")</f>
        <v/>
      </c>
      <c r="R1514" s="0" t="str">
        <f aca="false">IFERROR(__xludf.dummyfunction("""COMPUTED_VALUE"""),"")</f>
        <v/>
      </c>
      <c r="T1514" s="6" t="e">
        <f aca="false">SUM(R1514-P1514)</f>
        <v>#VALUE!</v>
      </c>
      <c r="V1514" s="6" t="e">
        <f aca="false">SUM(N1514-T1514)</f>
        <v>#VALUE!</v>
      </c>
      <c r="X1514" s="7"/>
    </row>
    <row r="1515" customFormat="false" ht="13.8" hidden="false" customHeight="false" outlineLevel="0" collapsed="false">
      <c r="B1515" s="0" t="str">
        <f aca="false">IFERROR(__xludf.dummyfunction("""COMPUTED_VALUE"""),"")</f>
        <v/>
      </c>
      <c r="D1515" s="0" t="str">
        <f aca="false">IFERROR(__xludf.dummyfunction("""COMPUTED_VALUE"""),"")</f>
        <v/>
      </c>
      <c r="F1515" s="0" t="str">
        <f aca="false">IFERROR(__xludf.dummyfunction("""COMPUTED_VALUE"""),"")</f>
        <v/>
      </c>
      <c r="H1515" s="0" t="str">
        <f aca="false">IFERROR(__xludf.dummyfunction("""COMPUTED_VALUE"""),"")</f>
        <v/>
      </c>
      <c r="J1515" s="0" t="str">
        <f aca="false">IFERROR(__xludf.dummyfunction("""COMPUTED_VALUE"""),"")</f>
        <v/>
      </c>
      <c r="L1515" s="0" t="str">
        <f aca="false">IFERROR(__xludf.dummyfunction("""COMPUTED_VALUE"""),"")</f>
        <v/>
      </c>
      <c r="N1515" s="6" t="e">
        <f aca="false">SUM(L1515-J1515)</f>
        <v>#VALUE!</v>
      </c>
      <c r="P1515" s="0" t="str">
        <f aca="false">IFERROR(__xludf.dummyfunction("""COMPUTED_VALUE"""),"")</f>
        <v/>
      </c>
      <c r="R1515" s="0" t="str">
        <f aca="false">IFERROR(__xludf.dummyfunction("""COMPUTED_VALUE"""),"")</f>
        <v/>
      </c>
      <c r="T1515" s="6" t="e">
        <f aca="false">SUM(R1515-P1515)</f>
        <v>#VALUE!</v>
      </c>
      <c r="V1515" s="6" t="e">
        <f aca="false">SUM(N1515-T1515)</f>
        <v>#VALUE!</v>
      </c>
      <c r="X1515" s="7"/>
    </row>
    <row r="1516" customFormat="false" ht="13.8" hidden="false" customHeight="false" outlineLevel="0" collapsed="false">
      <c r="B1516" s="0" t="str">
        <f aca="false">IFERROR(__xludf.dummyfunction("""COMPUTED_VALUE"""),"")</f>
        <v/>
      </c>
      <c r="D1516" s="0" t="str">
        <f aca="false">IFERROR(__xludf.dummyfunction("""COMPUTED_VALUE"""),"")</f>
        <v/>
      </c>
      <c r="F1516" s="0" t="str">
        <f aca="false">IFERROR(__xludf.dummyfunction("""COMPUTED_VALUE"""),"")</f>
        <v/>
      </c>
      <c r="H1516" s="0" t="str">
        <f aca="false">IFERROR(__xludf.dummyfunction("""COMPUTED_VALUE"""),"")</f>
        <v/>
      </c>
      <c r="J1516" s="0" t="str">
        <f aca="false">IFERROR(__xludf.dummyfunction("""COMPUTED_VALUE"""),"")</f>
        <v/>
      </c>
      <c r="L1516" s="0" t="str">
        <f aca="false">IFERROR(__xludf.dummyfunction("""COMPUTED_VALUE"""),"")</f>
        <v/>
      </c>
      <c r="N1516" s="6" t="e">
        <f aca="false">SUM(L1516-J1516)</f>
        <v>#VALUE!</v>
      </c>
      <c r="P1516" s="0" t="str">
        <f aca="false">IFERROR(__xludf.dummyfunction("""COMPUTED_VALUE"""),"")</f>
        <v/>
      </c>
      <c r="R1516" s="0" t="str">
        <f aca="false">IFERROR(__xludf.dummyfunction("""COMPUTED_VALUE"""),"")</f>
        <v/>
      </c>
      <c r="T1516" s="6" t="e">
        <f aca="false">SUM(R1516-P1516)</f>
        <v>#VALUE!</v>
      </c>
      <c r="V1516" s="6" t="e">
        <f aca="false">SUM(N1516-T1516)</f>
        <v>#VALUE!</v>
      </c>
      <c r="X1516" s="7"/>
    </row>
    <row r="1517" customFormat="false" ht="13.8" hidden="false" customHeight="false" outlineLevel="0" collapsed="false">
      <c r="B1517" s="0" t="str">
        <f aca="false">IFERROR(__xludf.dummyfunction("""COMPUTED_VALUE"""),"")</f>
        <v/>
      </c>
      <c r="D1517" s="0" t="str">
        <f aca="false">IFERROR(__xludf.dummyfunction("""COMPUTED_VALUE"""),"")</f>
        <v/>
      </c>
      <c r="F1517" s="0" t="str">
        <f aca="false">IFERROR(__xludf.dummyfunction("""COMPUTED_VALUE"""),"")</f>
        <v/>
      </c>
      <c r="H1517" s="0" t="str">
        <f aca="false">IFERROR(__xludf.dummyfunction("""COMPUTED_VALUE"""),"")</f>
        <v/>
      </c>
      <c r="J1517" s="0" t="str">
        <f aca="false">IFERROR(__xludf.dummyfunction("""COMPUTED_VALUE"""),"")</f>
        <v/>
      </c>
      <c r="L1517" s="0" t="str">
        <f aca="false">IFERROR(__xludf.dummyfunction("""COMPUTED_VALUE"""),"")</f>
        <v/>
      </c>
      <c r="N1517" s="6" t="e">
        <f aca="false">SUM(L1517-J1517)</f>
        <v>#VALUE!</v>
      </c>
      <c r="P1517" s="0" t="str">
        <f aca="false">IFERROR(__xludf.dummyfunction("""COMPUTED_VALUE"""),"")</f>
        <v/>
      </c>
      <c r="R1517" s="0" t="str">
        <f aca="false">IFERROR(__xludf.dummyfunction("""COMPUTED_VALUE"""),"")</f>
        <v/>
      </c>
      <c r="T1517" s="6" t="e">
        <f aca="false">SUM(R1517-P1517)</f>
        <v>#VALUE!</v>
      </c>
      <c r="V1517" s="6" t="e">
        <f aca="false">SUM(N1517-T1517)</f>
        <v>#VALUE!</v>
      </c>
      <c r="X1517" s="7"/>
    </row>
    <row r="1518" customFormat="false" ht="13.8" hidden="false" customHeight="false" outlineLevel="0" collapsed="false">
      <c r="B1518" s="0" t="str">
        <f aca="false">IFERROR(__xludf.dummyfunction("""COMPUTED_VALUE"""),"")</f>
        <v/>
      </c>
      <c r="D1518" s="0" t="str">
        <f aca="false">IFERROR(__xludf.dummyfunction("""COMPUTED_VALUE"""),"")</f>
        <v/>
      </c>
      <c r="F1518" s="0" t="str">
        <f aca="false">IFERROR(__xludf.dummyfunction("""COMPUTED_VALUE"""),"")</f>
        <v/>
      </c>
      <c r="H1518" s="0" t="str">
        <f aca="false">IFERROR(__xludf.dummyfunction("""COMPUTED_VALUE"""),"")</f>
        <v/>
      </c>
      <c r="J1518" s="0" t="str">
        <f aca="false">IFERROR(__xludf.dummyfunction("""COMPUTED_VALUE"""),"")</f>
        <v/>
      </c>
      <c r="L1518" s="0" t="str">
        <f aca="false">IFERROR(__xludf.dummyfunction("""COMPUTED_VALUE"""),"")</f>
        <v/>
      </c>
      <c r="N1518" s="6" t="e">
        <f aca="false">SUM(L1518-J1518)</f>
        <v>#VALUE!</v>
      </c>
      <c r="P1518" s="0" t="str">
        <f aca="false">IFERROR(__xludf.dummyfunction("""COMPUTED_VALUE"""),"")</f>
        <v/>
      </c>
      <c r="R1518" s="0" t="str">
        <f aca="false">IFERROR(__xludf.dummyfunction("""COMPUTED_VALUE"""),"")</f>
        <v/>
      </c>
      <c r="T1518" s="6" t="e">
        <f aca="false">SUM(R1518-P1518)</f>
        <v>#VALUE!</v>
      </c>
      <c r="V1518" s="6" t="e">
        <f aca="false">SUM(N1518-T1518)</f>
        <v>#VALUE!</v>
      </c>
      <c r="X1518" s="7"/>
    </row>
    <row r="1519" customFormat="false" ht="13.8" hidden="false" customHeight="false" outlineLevel="0" collapsed="false">
      <c r="B1519" s="0" t="str">
        <f aca="false">IFERROR(__xludf.dummyfunction("""COMPUTED_VALUE"""),"")</f>
        <v/>
      </c>
      <c r="D1519" s="0" t="str">
        <f aca="false">IFERROR(__xludf.dummyfunction("""COMPUTED_VALUE"""),"")</f>
        <v/>
      </c>
      <c r="F1519" s="0" t="str">
        <f aca="false">IFERROR(__xludf.dummyfunction("""COMPUTED_VALUE"""),"")</f>
        <v/>
      </c>
      <c r="H1519" s="0" t="str">
        <f aca="false">IFERROR(__xludf.dummyfunction("""COMPUTED_VALUE"""),"")</f>
        <v/>
      </c>
      <c r="J1519" s="0" t="str">
        <f aca="false">IFERROR(__xludf.dummyfunction("""COMPUTED_VALUE"""),"")</f>
        <v/>
      </c>
      <c r="L1519" s="0" t="str">
        <f aca="false">IFERROR(__xludf.dummyfunction("""COMPUTED_VALUE"""),"")</f>
        <v/>
      </c>
      <c r="N1519" s="6" t="e">
        <f aca="false">SUM(L1519-J1519)</f>
        <v>#VALUE!</v>
      </c>
      <c r="P1519" s="0" t="str">
        <f aca="false">IFERROR(__xludf.dummyfunction("""COMPUTED_VALUE"""),"")</f>
        <v/>
      </c>
      <c r="R1519" s="0" t="str">
        <f aca="false">IFERROR(__xludf.dummyfunction("""COMPUTED_VALUE"""),"")</f>
        <v/>
      </c>
      <c r="T1519" s="6" t="e">
        <f aca="false">SUM(R1519-P1519)</f>
        <v>#VALUE!</v>
      </c>
      <c r="V1519" s="6" t="e">
        <f aca="false">SUM(N1519-T1519)</f>
        <v>#VALUE!</v>
      </c>
      <c r="X1519" s="7"/>
    </row>
    <row r="1520" customFormat="false" ht="13.8" hidden="false" customHeight="false" outlineLevel="0" collapsed="false">
      <c r="B1520" s="0" t="str">
        <f aca="false">IFERROR(__xludf.dummyfunction("""COMPUTED_VALUE"""),"")</f>
        <v/>
      </c>
      <c r="D1520" s="0" t="str">
        <f aca="false">IFERROR(__xludf.dummyfunction("""COMPUTED_VALUE"""),"")</f>
        <v/>
      </c>
      <c r="F1520" s="0" t="str">
        <f aca="false">IFERROR(__xludf.dummyfunction("""COMPUTED_VALUE"""),"")</f>
        <v/>
      </c>
      <c r="H1520" s="0" t="str">
        <f aca="false">IFERROR(__xludf.dummyfunction("""COMPUTED_VALUE"""),"")</f>
        <v/>
      </c>
      <c r="J1520" s="0" t="str">
        <f aca="false">IFERROR(__xludf.dummyfunction("""COMPUTED_VALUE"""),"")</f>
        <v/>
      </c>
      <c r="L1520" s="0" t="str">
        <f aca="false">IFERROR(__xludf.dummyfunction("""COMPUTED_VALUE"""),"")</f>
        <v/>
      </c>
      <c r="N1520" s="6" t="e">
        <f aca="false">SUM(L1520-J1520)</f>
        <v>#VALUE!</v>
      </c>
      <c r="P1520" s="0" t="str">
        <f aca="false">IFERROR(__xludf.dummyfunction("""COMPUTED_VALUE"""),"")</f>
        <v/>
      </c>
      <c r="R1520" s="0" t="str">
        <f aca="false">IFERROR(__xludf.dummyfunction("""COMPUTED_VALUE"""),"")</f>
        <v/>
      </c>
      <c r="T1520" s="6" t="e">
        <f aca="false">SUM(R1520-P1520)</f>
        <v>#VALUE!</v>
      </c>
      <c r="V1520" s="6" t="e">
        <f aca="false">SUM(N1520-T1520)</f>
        <v>#VALUE!</v>
      </c>
      <c r="X1520" s="7"/>
    </row>
    <row r="1521" customFormat="false" ht="13.8" hidden="false" customHeight="false" outlineLevel="0" collapsed="false">
      <c r="B1521" s="0" t="str">
        <f aca="false">IFERROR(__xludf.dummyfunction("""COMPUTED_VALUE"""),"")</f>
        <v/>
      </c>
      <c r="D1521" s="0" t="str">
        <f aca="false">IFERROR(__xludf.dummyfunction("""COMPUTED_VALUE"""),"")</f>
        <v/>
      </c>
      <c r="F1521" s="0" t="str">
        <f aca="false">IFERROR(__xludf.dummyfunction("""COMPUTED_VALUE"""),"")</f>
        <v/>
      </c>
      <c r="H1521" s="0" t="str">
        <f aca="false">IFERROR(__xludf.dummyfunction("""COMPUTED_VALUE"""),"")</f>
        <v/>
      </c>
      <c r="J1521" s="0" t="str">
        <f aca="false">IFERROR(__xludf.dummyfunction("""COMPUTED_VALUE"""),"")</f>
        <v/>
      </c>
      <c r="L1521" s="0" t="str">
        <f aca="false">IFERROR(__xludf.dummyfunction("""COMPUTED_VALUE"""),"")</f>
        <v/>
      </c>
      <c r="N1521" s="6" t="e">
        <f aca="false">SUM(L1521-J1521)</f>
        <v>#VALUE!</v>
      </c>
      <c r="P1521" s="0" t="str">
        <f aca="false">IFERROR(__xludf.dummyfunction("""COMPUTED_VALUE"""),"")</f>
        <v/>
      </c>
      <c r="R1521" s="0" t="str">
        <f aca="false">IFERROR(__xludf.dummyfunction("""COMPUTED_VALUE"""),"")</f>
        <v/>
      </c>
      <c r="T1521" s="6" t="e">
        <f aca="false">SUM(R1521-P1521)</f>
        <v>#VALUE!</v>
      </c>
      <c r="V1521" s="6" t="e">
        <f aca="false">SUM(N1521-T1521)</f>
        <v>#VALUE!</v>
      </c>
      <c r="X1521" s="7"/>
    </row>
    <row r="1522" customFormat="false" ht="13.8" hidden="false" customHeight="false" outlineLevel="0" collapsed="false">
      <c r="B1522" s="0" t="str">
        <f aca="false">IFERROR(__xludf.dummyfunction("""COMPUTED_VALUE"""),"")</f>
        <v/>
      </c>
      <c r="D1522" s="0" t="str">
        <f aca="false">IFERROR(__xludf.dummyfunction("""COMPUTED_VALUE"""),"")</f>
        <v/>
      </c>
      <c r="F1522" s="0" t="str">
        <f aca="false">IFERROR(__xludf.dummyfunction("""COMPUTED_VALUE"""),"")</f>
        <v/>
      </c>
      <c r="H1522" s="0" t="str">
        <f aca="false">IFERROR(__xludf.dummyfunction("""COMPUTED_VALUE"""),"")</f>
        <v/>
      </c>
      <c r="J1522" s="0" t="str">
        <f aca="false">IFERROR(__xludf.dummyfunction("""COMPUTED_VALUE"""),"")</f>
        <v/>
      </c>
      <c r="L1522" s="0" t="str">
        <f aca="false">IFERROR(__xludf.dummyfunction("""COMPUTED_VALUE"""),"")</f>
        <v/>
      </c>
      <c r="N1522" s="6" t="e">
        <f aca="false">SUM(L1522-J1522)</f>
        <v>#VALUE!</v>
      </c>
      <c r="P1522" s="0" t="str">
        <f aca="false">IFERROR(__xludf.dummyfunction("""COMPUTED_VALUE"""),"")</f>
        <v/>
      </c>
      <c r="R1522" s="0" t="str">
        <f aca="false">IFERROR(__xludf.dummyfunction("""COMPUTED_VALUE"""),"")</f>
        <v/>
      </c>
      <c r="T1522" s="6" t="e">
        <f aca="false">SUM(R1522-P1522)</f>
        <v>#VALUE!</v>
      </c>
      <c r="V1522" s="6" t="e">
        <f aca="false">SUM(N1522-T1522)</f>
        <v>#VALUE!</v>
      </c>
      <c r="X1522" s="7"/>
    </row>
    <row r="1523" customFormat="false" ht="13.8" hidden="false" customHeight="false" outlineLevel="0" collapsed="false">
      <c r="B1523" s="0" t="str">
        <f aca="false">IFERROR(__xludf.dummyfunction("""COMPUTED_VALUE"""),"")</f>
        <v/>
      </c>
      <c r="D1523" s="0" t="str">
        <f aca="false">IFERROR(__xludf.dummyfunction("""COMPUTED_VALUE"""),"")</f>
        <v/>
      </c>
      <c r="F1523" s="0" t="str">
        <f aca="false">IFERROR(__xludf.dummyfunction("""COMPUTED_VALUE"""),"")</f>
        <v/>
      </c>
      <c r="H1523" s="0" t="str">
        <f aca="false">IFERROR(__xludf.dummyfunction("""COMPUTED_VALUE"""),"")</f>
        <v/>
      </c>
      <c r="J1523" s="0" t="str">
        <f aca="false">IFERROR(__xludf.dummyfunction("""COMPUTED_VALUE"""),"")</f>
        <v/>
      </c>
      <c r="L1523" s="0" t="str">
        <f aca="false">IFERROR(__xludf.dummyfunction("""COMPUTED_VALUE"""),"")</f>
        <v/>
      </c>
      <c r="N1523" s="6" t="e">
        <f aca="false">SUM(L1523-J1523)</f>
        <v>#VALUE!</v>
      </c>
      <c r="P1523" s="0" t="str">
        <f aca="false">IFERROR(__xludf.dummyfunction("""COMPUTED_VALUE"""),"")</f>
        <v/>
      </c>
      <c r="R1523" s="0" t="str">
        <f aca="false">IFERROR(__xludf.dummyfunction("""COMPUTED_VALUE"""),"")</f>
        <v/>
      </c>
      <c r="T1523" s="6" t="e">
        <f aca="false">SUM(R1523-P1523)</f>
        <v>#VALUE!</v>
      </c>
      <c r="V1523" s="6" t="e">
        <f aca="false">SUM(N1523-T1523)</f>
        <v>#VALUE!</v>
      </c>
      <c r="X1523" s="7"/>
    </row>
    <row r="1524" customFormat="false" ht="13.8" hidden="false" customHeight="false" outlineLevel="0" collapsed="false">
      <c r="B1524" s="0" t="str">
        <f aca="false">IFERROR(__xludf.dummyfunction("""COMPUTED_VALUE"""),"")</f>
        <v/>
      </c>
      <c r="D1524" s="0" t="str">
        <f aca="false">IFERROR(__xludf.dummyfunction("""COMPUTED_VALUE"""),"")</f>
        <v/>
      </c>
      <c r="F1524" s="0" t="str">
        <f aca="false">IFERROR(__xludf.dummyfunction("""COMPUTED_VALUE"""),"")</f>
        <v/>
      </c>
      <c r="H1524" s="0" t="str">
        <f aca="false">IFERROR(__xludf.dummyfunction("""COMPUTED_VALUE"""),"")</f>
        <v/>
      </c>
      <c r="J1524" s="0" t="str">
        <f aca="false">IFERROR(__xludf.dummyfunction("""COMPUTED_VALUE"""),"")</f>
        <v/>
      </c>
      <c r="L1524" s="0" t="str">
        <f aca="false">IFERROR(__xludf.dummyfunction("""COMPUTED_VALUE"""),"")</f>
        <v/>
      </c>
      <c r="N1524" s="6" t="e">
        <f aca="false">SUM(L1524-J1524)</f>
        <v>#VALUE!</v>
      </c>
      <c r="P1524" s="0" t="str">
        <f aca="false">IFERROR(__xludf.dummyfunction("""COMPUTED_VALUE"""),"")</f>
        <v/>
      </c>
      <c r="R1524" s="0" t="str">
        <f aca="false">IFERROR(__xludf.dummyfunction("""COMPUTED_VALUE"""),"")</f>
        <v/>
      </c>
      <c r="T1524" s="6" t="e">
        <f aca="false">SUM(R1524-P1524)</f>
        <v>#VALUE!</v>
      </c>
      <c r="V1524" s="6" t="e">
        <f aca="false">SUM(N1524-T1524)</f>
        <v>#VALUE!</v>
      </c>
      <c r="X1524" s="7"/>
    </row>
    <row r="1525" customFormat="false" ht="13.8" hidden="false" customHeight="false" outlineLevel="0" collapsed="false">
      <c r="B1525" s="0" t="str">
        <f aca="false">IFERROR(__xludf.dummyfunction("""COMPUTED_VALUE"""),"")</f>
        <v/>
      </c>
      <c r="D1525" s="0" t="str">
        <f aca="false">IFERROR(__xludf.dummyfunction("""COMPUTED_VALUE"""),"")</f>
        <v/>
      </c>
      <c r="F1525" s="0" t="str">
        <f aca="false">IFERROR(__xludf.dummyfunction("""COMPUTED_VALUE"""),"")</f>
        <v/>
      </c>
      <c r="H1525" s="0" t="str">
        <f aca="false">IFERROR(__xludf.dummyfunction("""COMPUTED_VALUE"""),"")</f>
        <v/>
      </c>
      <c r="J1525" s="0" t="str">
        <f aca="false">IFERROR(__xludf.dummyfunction("""COMPUTED_VALUE"""),"")</f>
        <v/>
      </c>
      <c r="L1525" s="0" t="str">
        <f aca="false">IFERROR(__xludf.dummyfunction("""COMPUTED_VALUE"""),"")</f>
        <v/>
      </c>
      <c r="N1525" s="6" t="e">
        <f aca="false">SUM(L1525-J1525)</f>
        <v>#VALUE!</v>
      </c>
      <c r="P1525" s="0" t="str">
        <f aca="false">IFERROR(__xludf.dummyfunction("""COMPUTED_VALUE"""),"")</f>
        <v/>
      </c>
      <c r="R1525" s="0" t="str">
        <f aca="false">IFERROR(__xludf.dummyfunction("""COMPUTED_VALUE"""),"")</f>
        <v/>
      </c>
      <c r="T1525" s="6" t="e">
        <f aca="false">SUM(R1525-P1525)</f>
        <v>#VALUE!</v>
      </c>
      <c r="V1525" s="6" t="e">
        <f aca="false">SUM(N1525-T1525)</f>
        <v>#VALUE!</v>
      </c>
      <c r="X1525" s="7"/>
    </row>
    <row r="1526" customFormat="false" ht="13.8" hidden="false" customHeight="false" outlineLevel="0" collapsed="false">
      <c r="B1526" s="0" t="str">
        <f aca="false">IFERROR(__xludf.dummyfunction("""COMPUTED_VALUE"""),"")</f>
        <v/>
      </c>
      <c r="D1526" s="0" t="str">
        <f aca="false">IFERROR(__xludf.dummyfunction("""COMPUTED_VALUE"""),"")</f>
        <v/>
      </c>
      <c r="F1526" s="0" t="str">
        <f aca="false">IFERROR(__xludf.dummyfunction("""COMPUTED_VALUE"""),"")</f>
        <v/>
      </c>
      <c r="H1526" s="0" t="str">
        <f aca="false">IFERROR(__xludf.dummyfunction("""COMPUTED_VALUE"""),"")</f>
        <v/>
      </c>
      <c r="J1526" s="0" t="str">
        <f aca="false">IFERROR(__xludf.dummyfunction("""COMPUTED_VALUE"""),"")</f>
        <v/>
      </c>
      <c r="L1526" s="0" t="str">
        <f aca="false">IFERROR(__xludf.dummyfunction("""COMPUTED_VALUE"""),"")</f>
        <v/>
      </c>
      <c r="N1526" s="6" t="e">
        <f aca="false">SUM(L1526-J1526)</f>
        <v>#VALUE!</v>
      </c>
      <c r="P1526" s="0" t="str">
        <f aca="false">IFERROR(__xludf.dummyfunction("""COMPUTED_VALUE"""),"")</f>
        <v/>
      </c>
      <c r="R1526" s="0" t="str">
        <f aca="false">IFERROR(__xludf.dummyfunction("""COMPUTED_VALUE"""),"")</f>
        <v/>
      </c>
      <c r="T1526" s="6" t="e">
        <f aca="false">SUM(R1526-P1526)</f>
        <v>#VALUE!</v>
      </c>
      <c r="V1526" s="6" t="e">
        <f aca="false">SUM(N1526-T1526)</f>
        <v>#VALUE!</v>
      </c>
      <c r="X1526" s="7"/>
    </row>
    <row r="1527" customFormat="false" ht="13.8" hidden="false" customHeight="false" outlineLevel="0" collapsed="false">
      <c r="B1527" s="0" t="str">
        <f aca="false">IFERROR(__xludf.dummyfunction("""COMPUTED_VALUE"""),"")</f>
        <v/>
      </c>
      <c r="D1527" s="0" t="str">
        <f aca="false">IFERROR(__xludf.dummyfunction("""COMPUTED_VALUE"""),"")</f>
        <v/>
      </c>
      <c r="F1527" s="0" t="str">
        <f aca="false">IFERROR(__xludf.dummyfunction("""COMPUTED_VALUE"""),"")</f>
        <v/>
      </c>
      <c r="H1527" s="0" t="str">
        <f aca="false">IFERROR(__xludf.dummyfunction("""COMPUTED_VALUE"""),"")</f>
        <v/>
      </c>
      <c r="J1527" s="0" t="str">
        <f aca="false">IFERROR(__xludf.dummyfunction("""COMPUTED_VALUE"""),"")</f>
        <v/>
      </c>
      <c r="L1527" s="0" t="str">
        <f aca="false">IFERROR(__xludf.dummyfunction("""COMPUTED_VALUE"""),"")</f>
        <v/>
      </c>
      <c r="N1527" s="6" t="e">
        <f aca="false">SUM(L1527-J1527)</f>
        <v>#VALUE!</v>
      </c>
      <c r="P1527" s="0" t="str">
        <f aca="false">IFERROR(__xludf.dummyfunction("""COMPUTED_VALUE"""),"")</f>
        <v/>
      </c>
      <c r="R1527" s="0" t="str">
        <f aca="false">IFERROR(__xludf.dummyfunction("""COMPUTED_VALUE"""),"")</f>
        <v/>
      </c>
      <c r="T1527" s="6" t="e">
        <f aca="false">SUM(R1527-P1527)</f>
        <v>#VALUE!</v>
      </c>
      <c r="V1527" s="6" t="e">
        <f aca="false">SUM(N1527-T1527)</f>
        <v>#VALUE!</v>
      </c>
      <c r="X1527" s="7"/>
    </row>
    <row r="1528" customFormat="false" ht="13.8" hidden="false" customHeight="false" outlineLevel="0" collapsed="false">
      <c r="B1528" s="0" t="str">
        <f aca="false">IFERROR(__xludf.dummyfunction("""COMPUTED_VALUE"""),"")</f>
        <v/>
      </c>
      <c r="D1528" s="0" t="str">
        <f aca="false">IFERROR(__xludf.dummyfunction("""COMPUTED_VALUE"""),"")</f>
        <v/>
      </c>
      <c r="F1528" s="0" t="str">
        <f aca="false">IFERROR(__xludf.dummyfunction("""COMPUTED_VALUE"""),"")</f>
        <v/>
      </c>
      <c r="H1528" s="0" t="str">
        <f aca="false">IFERROR(__xludf.dummyfunction("""COMPUTED_VALUE"""),"")</f>
        <v/>
      </c>
      <c r="J1528" s="0" t="str">
        <f aca="false">IFERROR(__xludf.dummyfunction("""COMPUTED_VALUE"""),"")</f>
        <v/>
      </c>
      <c r="L1528" s="0" t="str">
        <f aca="false">IFERROR(__xludf.dummyfunction("""COMPUTED_VALUE"""),"")</f>
        <v/>
      </c>
      <c r="N1528" s="6" t="e">
        <f aca="false">SUM(L1528-J1528)</f>
        <v>#VALUE!</v>
      </c>
      <c r="P1528" s="0" t="str">
        <f aca="false">IFERROR(__xludf.dummyfunction("""COMPUTED_VALUE"""),"")</f>
        <v/>
      </c>
      <c r="R1528" s="0" t="str">
        <f aca="false">IFERROR(__xludf.dummyfunction("""COMPUTED_VALUE"""),"")</f>
        <v/>
      </c>
      <c r="T1528" s="6" t="e">
        <f aca="false">SUM(R1528-P1528)</f>
        <v>#VALUE!</v>
      </c>
      <c r="V1528" s="6" t="e">
        <f aca="false">SUM(N1528-T1528)</f>
        <v>#VALUE!</v>
      </c>
      <c r="X1528" s="7"/>
    </row>
    <row r="1529" customFormat="false" ht="13.8" hidden="false" customHeight="false" outlineLevel="0" collapsed="false">
      <c r="B1529" s="0" t="str">
        <f aca="false">IFERROR(__xludf.dummyfunction("""COMPUTED_VALUE"""),"")</f>
        <v/>
      </c>
      <c r="D1529" s="0" t="str">
        <f aca="false">IFERROR(__xludf.dummyfunction("""COMPUTED_VALUE"""),"")</f>
        <v/>
      </c>
      <c r="F1529" s="0" t="str">
        <f aca="false">IFERROR(__xludf.dummyfunction("""COMPUTED_VALUE"""),"")</f>
        <v/>
      </c>
      <c r="H1529" s="0" t="str">
        <f aca="false">IFERROR(__xludf.dummyfunction("""COMPUTED_VALUE"""),"")</f>
        <v/>
      </c>
      <c r="J1529" s="0" t="str">
        <f aca="false">IFERROR(__xludf.dummyfunction("""COMPUTED_VALUE"""),"")</f>
        <v/>
      </c>
      <c r="L1529" s="0" t="str">
        <f aca="false">IFERROR(__xludf.dummyfunction("""COMPUTED_VALUE"""),"")</f>
        <v/>
      </c>
      <c r="N1529" s="6" t="e">
        <f aca="false">SUM(L1529-J1529)</f>
        <v>#VALUE!</v>
      </c>
      <c r="P1529" s="0" t="str">
        <f aca="false">IFERROR(__xludf.dummyfunction("""COMPUTED_VALUE"""),"")</f>
        <v/>
      </c>
      <c r="R1529" s="0" t="str">
        <f aca="false">IFERROR(__xludf.dummyfunction("""COMPUTED_VALUE"""),"")</f>
        <v/>
      </c>
      <c r="T1529" s="6" t="e">
        <f aca="false">SUM(R1529-P1529)</f>
        <v>#VALUE!</v>
      </c>
      <c r="V1529" s="6" t="e">
        <f aca="false">SUM(N1529-T1529)</f>
        <v>#VALUE!</v>
      </c>
      <c r="X1529" s="7"/>
    </row>
    <row r="1530" customFormat="false" ht="13.8" hidden="false" customHeight="false" outlineLevel="0" collapsed="false">
      <c r="B1530" s="0" t="str">
        <f aca="false">IFERROR(__xludf.dummyfunction("""COMPUTED_VALUE"""),"")</f>
        <v/>
      </c>
      <c r="D1530" s="0" t="str">
        <f aca="false">IFERROR(__xludf.dummyfunction("""COMPUTED_VALUE"""),"")</f>
        <v/>
      </c>
      <c r="F1530" s="0" t="str">
        <f aca="false">IFERROR(__xludf.dummyfunction("""COMPUTED_VALUE"""),"")</f>
        <v/>
      </c>
      <c r="H1530" s="0" t="str">
        <f aca="false">IFERROR(__xludf.dummyfunction("""COMPUTED_VALUE"""),"")</f>
        <v/>
      </c>
      <c r="J1530" s="0" t="str">
        <f aca="false">IFERROR(__xludf.dummyfunction("""COMPUTED_VALUE"""),"")</f>
        <v/>
      </c>
      <c r="L1530" s="0" t="str">
        <f aca="false">IFERROR(__xludf.dummyfunction("""COMPUTED_VALUE"""),"")</f>
        <v/>
      </c>
      <c r="N1530" s="6" t="e">
        <f aca="false">SUM(L1530-J1530)</f>
        <v>#VALUE!</v>
      </c>
      <c r="P1530" s="0" t="str">
        <f aca="false">IFERROR(__xludf.dummyfunction("""COMPUTED_VALUE"""),"")</f>
        <v/>
      </c>
      <c r="R1530" s="0" t="str">
        <f aca="false">IFERROR(__xludf.dummyfunction("""COMPUTED_VALUE"""),"")</f>
        <v/>
      </c>
      <c r="T1530" s="6" t="e">
        <f aca="false">SUM(R1530-P1530)</f>
        <v>#VALUE!</v>
      </c>
      <c r="V1530" s="6" t="e">
        <f aca="false">SUM(N1530-T1530)</f>
        <v>#VALUE!</v>
      </c>
      <c r="X1530" s="7"/>
    </row>
    <row r="1531" customFormat="false" ht="13.8" hidden="false" customHeight="false" outlineLevel="0" collapsed="false">
      <c r="B1531" s="0" t="str">
        <f aca="false">IFERROR(__xludf.dummyfunction("""COMPUTED_VALUE"""),"")</f>
        <v/>
      </c>
      <c r="D1531" s="0" t="str">
        <f aca="false">IFERROR(__xludf.dummyfunction("""COMPUTED_VALUE"""),"")</f>
        <v/>
      </c>
      <c r="F1531" s="0" t="str">
        <f aca="false">IFERROR(__xludf.dummyfunction("""COMPUTED_VALUE"""),"")</f>
        <v/>
      </c>
      <c r="H1531" s="0" t="str">
        <f aca="false">IFERROR(__xludf.dummyfunction("""COMPUTED_VALUE"""),"")</f>
        <v/>
      </c>
      <c r="J1531" s="0" t="str">
        <f aca="false">IFERROR(__xludf.dummyfunction("""COMPUTED_VALUE"""),"")</f>
        <v/>
      </c>
      <c r="L1531" s="0" t="str">
        <f aca="false">IFERROR(__xludf.dummyfunction("""COMPUTED_VALUE"""),"")</f>
        <v/>
      </c>
      <c r="N1531" s="6" t="e">
        <f aca="false">SUM(L1531-J1531)</f>
        <v>#VALUE!</v>
      </c>
      <c r="P1531" s="0" t="str">
        <f aca="false">IFERROR(__xludf.dummyfunction("""COMPUTED_VALUE"""),"")</f>
        <v/>
      </c>
      <c r="R1531" s="0" t="str">
        <f aca="false">IFERROR(__xludf.dummyfunction("""COMPUTED_VALUE"""),"")</f>
        <v/>
      </c>
      <c r="T1531" s="6" t="e">
        <f aca="false">SUM(R1531-P1531)</f>
        <v>#VALUE!</v>
      </c>
      <c r="V1531" s="6" t="e">
        <f aca="false">SUM(N1531-T1531)</f>
        <v>#VALUE!</v>
      </c>
      <c r="X1531" s="7"/>
    </row>
    <row r="1532" customFormat="false" ht="13.8" hidden="false" customHeight="false" outlineLevel="0" collapsed="false">
      <c r="B1532" s="0" t="str">
        <f aca="false">IFERROR(__xludf.dummyfunction("""COMPUTED_VALUE"""),"")</f>
        <v/>
      </c>
      <c r="D1532" s="0" t="str">
        <f aca="false">IFERROR(__xludf.dummyfunction("""COMPUTED_VALUE"""),"")</f>
        <v/>
      </c>
      <c r="F1532" s="0" t="str">
        <f aca="false">IFERROR(__xludf.dummyfunction("""COMPUTED_VALUE"""),"")</f>
        <v/>
      </c>
      <c r="H1532" s="0" t="str">
        <f aca="false">IFERROR(__xludf.dummyfunction("""COMPUTED_VALUE"""),"")</f>
        <v/>
      </c>
      <c r="J1532" s="0" t="str">
        <f aca="false">IFERROR(__xludf.dummyfunction("""COMPUTED_VALUE"""),"")</f>
        <v/>
      </c>
      <c r="L1532" s="0" t="str">
        <f aca="false">IFERROR(__xludf.dummyfunction("""COMPUTED_VALUE"""),"")</f>
        <v/>
      </c>
      <c r="N1532" s="6" t="e">
        <f aca="false">SUM(L1532-J1532)</f>
        <v>#VALUE!</v>
      </c>
      <c r="P1532" s="0" t="str">
        <f aca="false">IFERROR(__xludf.dummyfunction("""COMPUTED_VALUE"""),"")</f>
        <v/>
      </c>
      <c r="R1532" s="0" t="str">
        <f aca="false">IFERROR(__xludf.dummyfunction("""COMPUTED_VALUE"""),"")</f>
        <v/>
      </c>
      <c r="T1532" s="6" t="e">
        <f aca="false">SUM(R1532-P1532)</f>
        <v>#VALUE!</v>
      </c>
      <c r="V1532" s="6" t="e">
        <f aca="false">SUM(N1532-T1532)</f>
        <v>#VALUE!</v>
      </c>
      <c r="X1532" s="7"/>
    </row>
    <row r="1533" customFormat="false" ht="13.8" hidden="false" customHeight="false" outlineLevel="0" collapsed="false">
      <c r="B1533" s="0" t="str">
        <f aca="false">IFERROR(__xludf.dummyfunction("""COMPUTED_VALUE"""),"")</f>
        <v/>
      </c>
      <c r="D1533" s="0" t="str">
        <f aca="false">IFERROR(__xludf.dummyfunction("""COMPUTED_VALUE"""),"")</f>
        <v/>
      </c>
      <c r="F1533" s="0" t="str">
        <f aca="false">IFERROR(__xludf.dummyfunction("""COMPUTED_VALUE"""),"")</f>
        <v/>
      </c>
      <c r="H1533" s="0" t="str">
        <f aca="false">IFERROR(__xludf.dummyfunction("""COMPUTED_VALUE"""),"")</f>
        <v/>
      </c>
      <c r="J1533" s="0" t="str">
        <f aca="false">IFERROR(__xludf.dummyfunction("""COMPUTED_VALUE"""),"")</f>
        <v/>
      </c>
      <c r="L1533" s="0" t="str">
        <f aca="false">IFERROR(__xludf.dummyfunction("""COMPUTED_VALUE"""),"")</f>
        <v/>
      </c>
      <c r="N1533" s="6" t="e">
        <f aca="false">SUM(L1533-J1533)</f>
        <v>#VALUE!</v>
      </c>
      <c r="P1533" s="0" t="str">
        <f aca="false">IFERROR(__xludf.dummyfunction("""COMPUTED_VALUE"""),"")</f>
        <v/>
      </c>
      <c r="R1533" s="0" t="str">
        <f aca="false">IFERROR(__xludf.dummyfunction("""COMPUTED_VALUE"""),"")</f>
        <v/>
      </c>
      <c r="T1533" s="6" t="e">
        <f aca="false">SUM(R1533-P1533)</f>
        <v>#VALUE!</v>
      </c>
      <c r="V1533" s="6" t="e">
        <f aca="false">SUM(N1533-T1533)</f>
        <v>#VALUE!</v>
      </c>
      <c r="X1533" s="7"/>
    </row>
    <row r="1534" customFormat="false" ht="13.8" hidden="false" customHeight="false" outlineLevel="0" collapsed="false">
      <c r="B1534" s="0" t="str">
        <f aca="false">IFERROR(__xludf.dummyfunction("""COMPUTED_VALUE"""),"")</f>
        <v/>
      </c>
      <c r="D1534" s="0" t="str">
        <f aca="false">IFERROR(__xludf.dummyfunction("""COMPUTED_VALUE"""),"")</f>
        <v/>
      </c>
      <c r="F1534" s="0" t="str">
        <f aca="false">IFERROR(__xludf.dummyfunction("""COMPUTED_VALUE"""),"")</f>
        <v/>
      </c>
      <c r="H1534" s="0" t="str">
        <f aca="false">IFERROR(__xludf.dummyfunction("""COMPUTED_VALUE"""),"")</f>
        <v/>
      </c>
      <c r="J1534" s="0" t="str">
        <f aca="false">IFERROR(__xludf.dummyfunction("""COMPUTED_VALUE"""),"")</f>
        <v/>
      </c>
      <c r="L1534" s="0" t="str">
        <f aca="false">IFERROR(__xludf.dummyfunction("""COMPUTED_VALUE"""),"")</f>
        <v/>
      </c>
      <c r="N1534" s="6" t="e">
        <f aca="false">SUM(L1534-J1534)</f>
        <v>#VALUE!</v>
      </c>
      <c r="P1534" s="0" t="str">
        <f aca="false">IFERROR(__xludf.dummyfunction("""COMPUTED_VALUE"""),"")</f>
        <v/>
      </c>
      <c r="R1534" s="0" t="str">
        <f aca="false">IFERROR(__xludf.dummyfunction("""COMPUTED_VALUE"""),"")</f>
        <v/>
      </c>
      <c r="T1534" s="6" t="e">
        <f aca="false">SUM(R1534-P1534)</f>
        <v>#VALUE!</v>
      </c>
      <c r="V1534" s="6" t="e">
        <f aca="false">SUM(N1534-T1534)</f>
        <v>#VALUE!</v>
      </c>
      <c r="X1534" s="7"/>
    </row>
    <row r="1535" customFormat="false" ht="13.8" hidden="false" customHeight="false" outlineLevel="0" collapsed="false">
      <c r="B1535" s="0" t="str">
        <f aca="false">IFERROR(__xludf.dummyfunction("""COMPUTED_VALUE"""),"")</f>
        <v/>
      </c>
      <c r="D1535" s="0" t="str">
        <f aca="false">IFERROR(__xludf.dummyfunction("""COMPUTED_VALUE"""),"")</f>
        <v/>
      </c>
      <c r="F1535" s="0" t="str">
        <f aca="false">IFERROR(__xludf.dummyfunction("""COMPUTED_VALUE"""),"")</f>
        <v/>
      </c>
      <c r="H1535" s="0" t="str">
        <f aca="false">IFERROR(__xludf.dummyfunction("""COMPUTED_VALUE"""),"")</f>
        <v/>
      </c>
      <c r="J1535" s="0" t="str">
        <f aca="false">IFERROR(__xludf.dummyfunction("""COMPUTED_VALUE"""),"")</f>
        <v/>
      </c>
      <c r="L1535" s="0" t="str">
        <f aca="false">IFERROR(__xludf.dummyfunction("""COMPUTED_VALUE"""),"")</f>
        <v/>
      </c>
      <c r="N1535" s="6" t="e">
        <f aca="false">SUM(L1535-J1535)</f>
        <v>#VALUE!</v>
      </c>
      <c r="P1535" s="0" t="str">
        <f aca="false">IFERROR(__xludf.dummyfunction("""COMPUTED_VALUE"""),"")</f>
        <v/>
      </c>
      <c r="R1535" s="0" t="str">
        <f aca="false">IFERROR(__xludf.dummyfunction("""COMPUTED_VALUE"""),"")</f>
        <v/>
      </c>
      <c r="T1535" s="6" t="e">
        <f aca="false">SUM(R1535-P1535)</f>
        <v>#VALUE!</v>
      </c>
      <c r="V1535" s="6" t="e">
        <f aca="false">SUM(N1535-T1535)</f>
        <v>#VALUE!</v>
      </c>
      <c r="X1535" s="7"/>
    </row>
    <row r="1536" customFormat="false" ht="13.8" hidden="false" customHeight="false" outlineLevel="0" collapsed="false">
      <c r="B1536" s="0" t="str">
        <f aca="false">IFERROR(__xludf.dummyfunction("""COMPUTED_VALUE"""),"")</f>
        <v/>
      </c>
      <c r="D1536" s="0" t="str">
        <f aca="false">IFERROR(__xludf.dummyfunction("""COMPUTED_VALUE"""),"")</f>
        <v/>
      </c>
      <c r="F1536" s="0" t="str">
        <f aca="false">IFERROR(__xludf.dummyfunction("""COMPUTED_VALUE"""),"")</f>
        <v/>
      </c>
      <c r="H1536" s="0" t="str">
        <f aca="false">IFERROR(__xludf.dummyfunction("""COMPUTED_VALUE"""),"")</f>
        <v/>
      </c>
      <c r="J1536" s="0" t="str">
        <f aca="false">IFERROR(__xludf.dummyfunction("""COMPUTED_VALUE"""),"")</f>
        <v/>
      </c>
      <c r="L1536" s="0" t="str">
        <f aca="false">IFERROR(__xludf.dummyfunction("""COMPUTED_VALUE"""),"")</f>
        <v/>
      </c>
      <c r="N1536" s="6" t="e">
        <f aca="false">SUM(L1536-J1536)</f>
        <v>#VALUE!</v>
      </c>
      <c r="P1536" s="0" t="str">
        <f aca="false">IFERROR(__xludf.dummyfunction("""COMPUTED_VALUE"""),"")</f>
        <v/>
      </c>
      <c r="R1536" s="0" t="str">
        <f aca="false">IFERROR(__xludf.dummyfunction("""COMPUTED_VALUE"""),"")</f>
        <v/>
      </c>
      <c r="T1536" s="6" t="e">
        <f aca="false">SUM(R1536-P1536)</f>
        <v>#VALUE!</v>
      </c>
      <c r="V1536" s="6" t="e">
        <f aca="false">SUM(N1536-T1536)</f>
        <v>#VALUE!</v>
      </c>
      <c r="X1536" s="7"/>
    </row>
    <row r="1537" customFormat="false" ht="13.8" hidden="false" customHeight="false" outlineLevel="0" collapsed="false">
      <c r="B1537" s="0" t="str">
        <f aca="false">IFERROR(__xludf.dummyfunction("""COMPUTED_VALUE"""),"")</f>
        <v/>
      </c>
      <c r="D1537" s="0" t="str">
        <f aca="false">IFERROR(__xludf.dummyfunction("""COMPUTED_VALUE"""),"")</f>
        <v/>
      </c>
      <c r="F1537" s="0" t="str">
        <f aca="false">IFERROR(__xludf.dummyfunction("""COMPUTED_VALUE"""),"")</f>
        <v/>
      </c>
      <c r="H1537" s="0" t="str">
        <f aca="false">IFERROR(__xludf.dummyfunction("""COMPUTED_VALUE"""),"")</f>
        <v/>
      </c>
      <c r="J1537" s="0" t="str">
        <f aca="false">IFERROR(__xludf.dummyfunction("""COMPUTED_VALUE"""),"")</f>
        <v/>
      </c>
      <c r="L1537" s="0" t="str">
        <f aca="false">IFERROR(__xludf.dummyfunction("""COMPUTED_VALUE"""),"")</f>
        <v/>
      </c>
      <c r="N1537" s="6" t="e">
        <f aca="false">SUM(L1537-J1537)</f>
        <v>#VALUE!</v>
      </c>
      <c r="P1537" s="0" t="str">
        <f aca="false">IFERROR(__xludf.dummyfunction("""COMPUTED_VALUE"""),"")</f>
        <v/>
      </c>
      <c r="R1537" s="0" t="str">
        <f aca="false">IFERROR(__xludf.dummyfunction("""COMPUTED_VALUE"""),"")</f>
        <v/>
      </c>
      <c r="T1537" s="6" t="e">
        <f aca="false">SUM(R1537-P1537)</f>
        <v>#VALUE!</v>
      </c>
      <c r="V1537" s="6" t="e">
        <f aca="false">SUM(N1537-T1537)</f>
        <v>#VALUE!</v>
      </c>
      <c r="X1537" s="7"/>
    </row>
    <row r="1538" customFormat="false" ht="13.8" hidden="false" customHeight="false" outlineLevel="0" collapsed="false">
      <c r="B1538" s="0" t="str">
        <f aca="false">IFERROR(__xludf.dummyfunction("""COMPUTED_VALUE"""),"")</f>
        <v/>
      </c>
      <c r="D1538" s="0" t="str">
        <f aca="false">IFERROR(__xludf.dummyfunction("""COMPUTED_VALUE"""),"")</f>
        <v/>
      </c>
      <c r="F1538" s="0" t="str">
        <f aca="false">IFERROR(__xludf.dummyfunction("""COMPUTED_VALUE"""),"")</f>
        <v/>
      </c>
      <c r="H1538" s="0" t="str">
        <f aca="false">IFERROR(__xludf.dummyfunction("""COMPUTED_VALUE"""),"")</f>
        <v/>
      </c>
      <c r="J1538" s="0" t="str">
        <f aca="false">IFERROR(__xludf.dummyfunction("""COMPUTED_VALUE"""),"")</f>
        <v/>
      </c>
      <c r="L1538" s="0" t="str">
        <f aca="false">IFERROR(__xludf.dummyfunction("""COMPUTED_VALUE"""),"")</f>
        <v/>
      </c>
      <c r="N1538" s="6" t="e">
        <f aca="false">SUM(L1538-J1538)</f>
        <v>#VALUE!</v>
      </c>
      <c r="P1538" s="0" t="str">
        <f aca="false">IFERROR(__xludf.dummyfunction("""COMPUTED_VALUE"""),"")</f>
        <v/>
      </c>
      <c r="R1538" s="0" t="str">
        <f aca="false">IFERROR(__xludf.dummyfunction("""COMPUTED_VALUE"""),"")</f>
        <v/>
      </c>
      <c r="T1538" s="6" t="e">
        <f aca="false">SUM(R1538-P1538)</f>
        <v>#VALUE!</v>
      </c>
      <c r="V1538" s="6" t="e">
        <f aca="false">SUM(N1538-T1538)</f>
        <v>#VALUE!</v>
      </c>
      <c r="X1538" s="7"/>
    </row>
    <row r="1539" customFormat="false" ht="13.8" hidden="false" customHeight="false" outlineLevel="0" collapsed="false">
      <c r="B1539" s="0" t="str">
        <f aca="false">IFERROR(__xludf.dummyfunction("""COMPUTED_VALUE"""),"")</f>
        <v/>
      </c>
      <c r="D1539" s="0" t="str">
        <f aca="false">IFERROR(__xludf.dummyfunction("""COMPUTED_VALUE"""),"")</f>
        <v/>
      </c>
      <c r="F1539" s="0" t="str">
        <f aca="false">IFERROR(__xludf.dummyfunction("""COMPUTED_VALUE"""),"")</f>
        <v/>
      </c>
      <c r="H1539" s="0" t="str">
        <f aca="false">IFERROR(__xludf.dummyfunction("""COMPUTED_VALUE"""),"")</f>
        <v/>
      </c>
      <c r="J1539" s="0" t="str">
        <f aca="false">IFERROR(__xludf.dummyfunction("""COMPUTED_VALUE"""),"")</f>
        <v/>
      </c>
      <c r="L1539" s="0" t="str">
        <f aca="false">IFERROR(__xludf.dummyfunction("""COMPUTED_VALUE"""),"")</f>
        <v/>
      </c>
      <c r="N1539" s="6" t="e">
        <f aca="false">SUM(L1539-J1539)</f>
        <v>#VALUE!</v>
      </c>
      <c r="P1539" s="0" t="str">
        <f aca="false">IFERROR(__xludf.dummyfunction("""COMPUTED_VALUE"""),"")</f>
        <v/>
      </c>
      <c r="R1539" s="0" t="str">
        <f aca="false">IFERROR(__xludf.dummyfunction("""COMPUTED_VALUE"""),"")</f>
        <v/>
      </c>
      <c r="T1539" s="6" t="e">
        <f aca="false">SUM(R1539-P1539)</f>
        <v>#VALUE!</v>
      </c>
      <c r="V1539" s="6" t="e">
        <f aca="false">SUM(N1539-T1539)</f>
        <v>#VALUE!</v>
      </c>
      <c r="X1539" s="7"/>
    </row>
    <row r="1540" customFormat="false" ht="13.8" hidden="false" customHeight="false" outlineLevel="0" collapsed="false">
      <c r="B1540" s="0" t="str">
        <f aca="false">IFERROR(__xludf.dummyfunction("""COMPUTED_VALUE"""),"")</f>
        <v/>
      </c>
      <c r="D1540" s="0" t="str">
        <f aca="false">IFERROR(__xludf.dummyfunction("""COMPUTED_VALUE"""),"")</f>
        <v/>
      </c>
      <c r="F1540" s="0" t="str">
        <f aca="false">IFERROR(__xludf.dummyfunction("""COMPUTED_VALUE"""),"")</f>
        <v/>
      </c>
      <c r="H1540" s="0" t="str">
        <f aca="false">IFERROR(__xludf.dummyfunction("""COMPUTED_VALUE"""),"")</f>
        <v/>
      </c>
      <c r="J1540" s="0" t="str">
        <f aca="false">IFERROR(__xludf.dummyfunction("""COMPUTED_VALUE"""),"")</f>
        <v/>
      </c>
      <c r="L1540" s="0" t="str">
        <f aca="false">IFERROR(__xludf.dummyfunction("""COMPUTED_VALUE"""),"")</f>
        <v/>
      </c>
      <c r="N1540" s="6" t="e">
        <f aca="false">SUM(L1540-J1540)</f>
        <v>#VALUE!</v>
      </c>
      <c r="P1540" s="0" t="str">
        <f aca="false">IFERROR(__xludf.dummyfunction("""COMPUTED_VALUE"""),"")</f>
        <v/>
      </c>
      <c r="R1540" s="0" t="str">
        <f aca="false">IFERROR(__xludf.dummyfunction("""COMPUTED_VALUE"""),"")</f>
        <v/>
      </c>
      <c r="T1540" s="6" t="e">
        <f aca="false">SUM(R1540-P1540)</f>
        <v>#VALUE!</v>
      </c>
      <c r="V1540" s="6" t="e">
        <f aca="false">SUM(N1540-T1540)</f>
        <v>#VALUE!</v>
      </c>
      <c r="X1540" s="7"/>
    </row>
    <row r="1541" customFormat="false" ht="13.8" hidden="false" customHeight="false" outlineLevel="0" collapsed="false">
      <c r="B1541" s="0" t="str">
        <f aca="false">IFERROR(__xludf.dummyfunction("""COMPUTED_VALUE"""),"")</f>
        <v/>
      </c>
      <c r="D1541" s="0" t="str">
        <f aca="false">IFERROR(__xludf.dummyfunction("""COMPUTED_VALUE"""),"")</f>
        <v/>
      </c>
      <c r="F1541" s="0" t="str">
        <f aca="false">IFERROR(__xludf.dummyfunction("""COMPUTED_VALUE"""),"")</f>
        <v/>
      </c>
      <c r="H1541" s="0" t="str">
        <f aca="false">IFERROR(__xludf.dummyfunction("""COMPUTED_VALUE"""),"")</f>
        <v/>
      </c>
      <c r="J1541" s="0" t="str">
        <f aca="false">IFERROR(__xludf.dummyfunction("""COMPUTED_VALUE"""),"")</f>
        <v/>
      </c>
      <c r="L1541" s="0" t="str">
        <f aca="false">IFERROR(__xludf.dummyfunction("""COMPUTED_VALUE"""),"")</f>
        <v/>
      </c>
      <c r="N1541" s="6" t="e">
        <f aca="false">SUM(L1541-J1541)</f>
        <v>#VALUE!</v>
      </c>
      <c r="P1541" s="0" t="str">
        <f aca="false">IFERROR(__xludf.dummyfunction("""COMPUTED_VALUE"""),"")</f>
        <v/>
      </c>
      <c r="R1541" s="0" t="str">
        <f aca="false">IFERROR(__xludf.dummyfunction("""COMPUTED_VALUE"""),"")</f>
        <v/>
      </c>
      <c r="T1541" s="6" t="e">
        <f aca="false">SUM(R1541-P1541)</f>
        <v>#VALUE!</v>
      </c>
      <c r="V1541" s="6" t="e">
        <f aca="false">SUM(N1541-T1541)</f>
        <v>#VALUE!</v>
      </c>
      <c r="X1541" s="7"/>
    </row>
    <row r="1542" customFormat="false" ht="13.8" hidden="false" customHeight="false" outlineLevel="0" collapsed="false">
      <c r="B1542" s="0" t="str">
        <f aca="false">IFERROR(__xludf.dummyfunction("""COMPUTED_VALUE"""),"")</f>
        <v/>
      </c>
      <c r="D1542" s="0" t="str">
        <f aca="false">IFERROR(__xludf.dummyfunction("""COMPUTED_VALUE"""),"")</f>
        <v/>
      </c>
      <c r="F1542" s="0" t="str">
        <f aca="false">IFERROR(__xludf.dummyfunction("""COMPUTED_VALUE"""),"")</f>
        <v/>
      </c>
      <c r="H1542" s="0" t="str">
        <f aca="false">IFERROR(__xludf.dummyfunction("""COMPUTED_VALUE"""),"")</f>
        <v/>
      </c>
      <c r="J1542" s="0" t="str">
        <f aca="false">IFERROR(__xludf.dummyfunction("""COMPUTED_VALUE"""),"")</f>
        <v/>
      </c>
      <c r="L1542" s="0" t="str">
        <f aca="false">IFERROR(__xludf.dummyfunction("""COMPUTED_VALUE"""),"")</f>
        <v/>
      </c>
      <c r="N1542" s="6" t="e">
        <f aca="false">SUM(L1542-J1542)</f>
        <v>#VALUE!</v>
      </c>
      <c r="P1542" s="0" t="str">
        <f aca="false">IFERROR(__xludf.dummyfunction("""COMPUTED_VALUE"""),"")</f>
        <v/>
      </c>
      <c r="R1542" s="0" t="str">
        <f aca="false">IFERROR(__xludf.dummyfunction("""COMPUTED_VALUE"""),"")</f>
        <v/>
      </c>
      <c r="T1542" s="6" t="e">
        <f aca="false">SUM(R1542-P1542)</f>
        <v>#VALUE!</v>
      </c>
      <c r="V1542" s="6" t="e">
        <f aca="false">SUM(N1542-T1542)</f>
        <v>#VALUE!</v>
      </c>
      <c r="X1542" s="7"/>
    </row>
    <row r="1543" customFormat="false" ht="13.8" hidden="false" customHeight="false" outlineLevel="0" collapsed="false">
      <c r="B1543" s="0" t="str">
        <f aca="false">IFERROR(__xludf.dummyfunction("""COMPUTED_VALUE"""),"")</f>
        <v/>
      </c>
      <c r="D1543" s="0" t="str">
        <f aca="false">IFERROR(__xludf.dummyfunction("""COMPUTED_VALUE"""),"")</f>
        <v/>
      </c>
      <c r="F1543" s="0" t="str">
        <f aca="false">IFERROR(__xludf.dummyfunction("""COMPUTED_VALUE"""),"")</f>
        <v/>
      </c>
      <c r="H1543" s="0" t="str">
        <f aca="false">IFERROR(__xludf.dummyfunction("""COMPUTED_VALUE"""),"")</f>
        <v/>
      </c>
      <c r="J1543" s="0" t="str">
        <f aca="false">IFERROR(__xludf.dummyfunction("""COMPUTED_VALUE"""),"")</f>
        <v/>
      </c>
      <c r="L1543" s="0" t="str">
        <f aca="false">IFERROR(__xludf.dummyfunction("""COMPUTED_VALUE"""),"")</f>
        <v/>
      </c>
      <c r="N1543" s="6" t="e">
        <f aca="false">SUM(L1543-J1543)</f>
        <v>#VALUE!</v>
      </c>
      <c r="P1543" s="0" t="str">
        <f aca="false">IFERROR(__xludf.dummyfunction("""COMPUTED_VALUE"""),"")</f>
        <v/>
      </c>
      <c r="R1543" s="0" t="str">
        <f aca="false">IFERROR(__xludf.dummyfunction("""COMPUTED_VALUE"""),"")</f>
        <v/>
      </c>
      <c r="T1543" s="6" t="e">
        <f aca="false">SUM(R1543-P1543)</f>
        <v>#VALUE!</v>
      </c>
      <c r="V1543" s="6" t="e">
        <f aca="false">SUM(N1543-T1543)</f>
        <v>#VALUE!</v>
      </c>
      <c r="X1543" s="7"/>
    </row>
    <row r="1544" customFormat="false" ht="13.8" hidden="false" customHeight="false" outlineLevel="0" collapsed="false">
      <c r="B1544" s="0" t="str">
        <f aca="false">IFERROR(__xludf.dummyfunction("""COMPUTED_VALUE"""),"")</f>
        <v/>
      </c>
      <c r="D1544" s="0" t="str">
        <f aca="false">IFERROR(__xludf.dummyfunction("""COMPUTED_VALUE"""),"")</f>
        <v/>
      </c>
      <c r="F1544" s="0" t="str">
        <f aca="false">IFERROR(__xludf.dummyfunction("""COMPUTED_VALUE"""),"")</f>
        <v/>
      </c>
      <c r="H1544" s="0" t="str">
        <f aca="false">IFERROR(__xludf.dummyfunction("""COMPUTED_VALUE"""),"")</f>
        <v/>
      </c>
      <c r="J1544" s="0" t="str">
        <f aca="false">IFERROR(__xludf.dummyfunction("""COMPUTED_VALUE"""),"")</f>
        <v/>
      </c>
      <c r="L1544" s="0" t="str">
        <f aca="false">IFERROR(__xludf.dummyfunction("""COMPUTED_VALUE"""),"")</f>
        <v/>
      </c>
      <c r="N1544" s="6" t="e">
        <f aca="false">SUM(L1544-J1544)</f>
        <v>#VALUE!</v>
      </c>
      <c r="P1544" s="0" t="str">
        <f aca="false">IFERROR(__xludf.dummyfunction("""COMPUTED_VALUE"""),"")</f>
        <v/>
      </c>
      <c r="R1544" s="0" t="str">
        <f aca="false">IFERROR(__xludf.dummyfunction("""COMPUTED_VALUE"""),"")</f>
        <v/>
      </c>
      <c r="T1544" s="6" t="e">
        <f aca="false">SUM(R1544-P1544)</f>
        <v>#VALUE!</v>
      </c>
      <c r="V1544" s="6" t="e">
        <f aca="false">SUM(N1544-T1544)</f>
        <v>#VALUE!</v>
      </c>
      <c r="X1544" s="7"/>
    </row>
    <row r="1545" customFormat="false" ht="13.8" hidden="false" customHeight="false" outlineLevel="0" collapsed="false">
      <c r="B1545" s="0" t="str">
        <f aca="false">IFERROR(__xludf.dummyfunction("""COMPUTED_VALUE"""),"")</f>
        <v/>
      </c>
      <c r="D1545" s="0" t="str">
        <f aca="false">IFERROR(__xludf.dummyfunction("""COMPUTED_VALUE"""),"")</f>
        <v/>
      </c>
      <c r="F1545" s="0" t="str">
        <f aca="false">IFERROR(__xludf.dummyfunction("""COMPUTED_VALUE"""),"")</f>
        <v/>
      </c>
      <c r="H1545" s="0" t="str">
        <f aca="false">IFERROR(__xludf.dummyfunction("""COMPUTED_VALUE"""),"")</f>
        <v/>
      </c>
      <c r="J1545" s="0" t="str">
        <f aca="false">IFERROR(__xludf.dummyfunction("""COMPUTED_VALUE"""),"")</f>
        <v/>
      </c>
      <c r="L1545" s="0" t="str">
        <f aca="false">IFERROR(__xludf.dummyfunction("""COMPUTED_VALUE"""),"")</f>
        <v/>
      </c>
      <c r="N1545" s="6" t="e">
        <f aca="false">SUM(L1545-J1545)</f>
        <v>#VALUE!</v>
      </c>
      <c r="P1545" s="0" t="str">
        <f aca="false">IFERROR(__xludf.dummyfunction("""COMPUTED_VALUE"""),"")</f>
        <v/>
      </c>
      <c r="R1545" s="0" t="str">
        <f aca="false">IFERROR(__xludf.dummyfunction("""COMPUTED_VALUE"""),"")</f>
        <v/>
      </c>
      <c r="T1545" s="6" t="e">
        <f aca="false">SUM(R1545-P1545)</f>
        <v>#VALUE!</v>
      </c>
      <c r="V1545" s="6" t="e">
        <f aca="false">SUM(N1545-T1545)</f>
        <v>#VALUE!</v>
      </c>
      <c r="X1545" s="7"/>
    </row>
    <row r="1546" customFormat="false" ht="13.8" hidden="false" customHeight="false" outlineLevel="0" collapsed="false">
      <c r="B1546" s="0" t="str">
        <f aca="false">IFERROR(__xludf.dummyfunction("""COMPUTED_VALUE"""),"")</f>
        <v/>
      </c>
      <c r="D1546" s="0" t="str">
        <f aca="false">IFERROR(__xludf.dummyfunction("""COMPUTED_VALUE"""),"")</f>
        <v/>
      </c>
      <c r="F1546" s="0" t="str">
        <f aca="false">IFERROR(__xludf.dummyfunction("""COMPUTED_VALUE"""),"")</f>
        <v/>
      </c>
      <c r="H1546" s="0" t="str">
        <f aca="false">IFERROR(__xludf.dummyfunction("""COMPUTED_VALUE"""),"")</f>
        <v/>
      </c>
      <c r="J1546" s="0" t="str">
        <f aca="false">IFERROR(__xludf.dummyfunction("""COMPUTED_VALUE"""),"")</f>
        <v/>
      </c>
      <c r="L1546" s="0" t="str">
        <f aca="false">IFERROR(__xludf.dummyfunction("""COMPUTED_VALUE"""),"")</f>
        <v/>
      </c>
      <c r="N1546" s="6" t="e">
        <f aca="false">SUM(L1546-J1546)</f>
        <v>#VALUE!</v>
      </c>
      <c r="P1546" s="0" t="str">
        <f aca="false">IFERROR(__xludf.dummyfunction("""COMPUTED_VALUE"""),"")</f>
        <v/>
      </c>
      <c r="R1546" s="0" t="str">
        <f aca="false">IFERROR(__xludf.dummyfunction("""COMPUTED_VALUE"""),"")</f>
        <v/>
      </c>
      <c r="T1546" s="6" t="e">
        <f aca="false">SUM(R1546-P1546)</f>
        <v>#VALUE!</v>
      </c>
      <c r="V1546" s="6" t="e">
        <f aca="false">SUM(N1546-T1546)</f>
        <v>#VALUE!</v>
      </c>
      <c r="X1546" s="7"/>
    </row>
    <row r="1547" customFormat="false" ht="13.8" hidden="false" customHeight="false" outlineLevel="0" collapsed="false">
      <c r="B1547" s="0" t="str">
        <f aca="false">IFERROR(__xludf.dummyfunction("""COMPUTED_VALUE"""),"")</f>
        <v/>
      </c>
      <c r="D1547" s="0" t="str">
        <f aca="false">IFERROR(__xludf.dummyfunction("""COMPUTED_VALUE"""),"")</f>
        <v/>
      </c>
      <c r="F1547" s="0" t="str">
        <f aca="false">IFERROR(__xludf.dummyfunction("""COMPUTED_VALUE"""),"")</f>
        <v/>
      </c>
      <c r="H1547" s="0" t="str">
        <f aca="false">IFERROR(__xludf.dummyfunction("""COMPUTED_VALUE"""),"")</f>
        <v/>
      </c>
      <c r="J1547" s="0" t="str">
        <f aca="false">IFERROR(__xludf.dummyfunction("""COMPUTED_VALUE"""),"")</f>
        <v/>
      </c>
      <c r="L1547" s="0" t="str">
        <f aca="false">IFERROR(__xludf.dummyfunction("""COMPUTED_VALUE"""),"")</f>
        <v/>
      </c>
      <c r="N1547" s="6" t="e">
        <f aca="false">SUM(L1547-J1547)</f>
        <v>#VALUE!</v>
      </c>
      <c r="P1547" s="0" t="str">
        <f aca="false">IFERROR(__xludf.dummyfunction("""COMPUTED_VALUE"""),"")</f>
        <v/>
      </c>
      <c r="R1547" s="0" t="str">
        <f aca="false">IFERROR(__xludf.dummyfunction("""COMPUTED_VALUE"""),"")</f>
        <v/>
      </c>
      <c r="T1547" s="6" t="e">
        <f aca="false">SUM(R1547-P1547)</f>
        <v>#VALUE!</v>
      </c>
      <c r="V1547" s="6" t="e">
        <f aca="false">SUM(N1547-T1547)</f>
        <v>#VALUE!</v>
      </c>
      <c r="X1547" s="7"/>
    </row>
    <row r="1548" customFormat="false" ht="13.8" hidden="false" customHeight="false" outlineLevel="0" collapsed="false">
      <c r="B1548" s="0" t="str">
        <f aca="false">IFERROR(__xludf.dummyfunction("""COMPUTED_VALUE"""),"")</f>
        <v/>
      </c>
      <c r="D1548" s="0" t="str">
        <f aca="false">IFERROR(__xludf.dummyfunction("""COMPUTED_VALUE"""),"")</f>
        <v/>
      </c>
      <c r="F1548" s="0" t="str">
        <f aca="false">IFERROR(__xludf.dummyfunction("""COMPUTED_VALUE"""),"")</f>
        <v/>
      </c>
      <c r="H1548" s="0" t="str">
        <f aca="false">IFERROR(__xludf.dummyfunction("""COMPUTED_VALUE"""),"")</f>
        <v/>
      </c>
      <c r="J1548" s="0" t="str">
        <f aca="false">IFERROR(__xludf.dummyfunction("""COMPUTED_VALUE"""),"")</f>
        <v/>
      </c>
      <c r="L1548" s="0" t="str">
        <f aca="false">IFERROR(__xludf.dummyfunction("""COMPUTED_VALUE"""),"")</f>
        <v/>
      </c>
      <c r="N1548" s="6" t="e">
        <f aca="false">SUM(L1548-J1548)</f>
        <v>#VALUE!</v>
      </c>
      <c r="P1548" s="0" t="str">
        <f aca="false">IFERROR(__xludf.dummyfunction("""COMPUTED_VALUE"""),"")</f>
        <v/>
      </c>
      <c r="R1548" s="0" t="str">
        <f aca="false">IFERROR(__xludf.dummyfunction("""COMPUTED_VALUE"""),"")</f>
        <v/>
      </c>
      <c r="T1548" s="6" t="e">
        <f aca="false">SUM(R1548-P1548)</f>
        <v>#VALUE!</v>
      </c>
      <c r="V1548" s="6" t="e">
        <f aca="false">SUM(N1548-T1548)</f>
        <v>#VALUE!</v>
      </c>
      <c r="X1548" s="7"/>
    </row>
    <row r="1549" customFormat="false" ht="13.8" hidden="false" customHeight="false" outlineLevel="0" collapsed="false">
      <c r="B1549" s="0" t="str">
        <f aca="false">IFERROR(__xludf.dummyfunction("""COMPUTED_VALUE"""),"")</f>
        <v/>
      </c>
      <c r="D1549" s="0" t="str">
        <f aca="false">IFERROR(__xludf.dummyfunction("""COMPUTED_VALUE"""),"")</f>
        <v/>
      </c>
      <c r="F1549" s="0" t="str">
        <f aca="false">IFERROR(__xludf.dummyfunction("""COMPUTED_VALUE"""),"")</f>
        <v/>
      </c>
      <c r="H1549" s="0" t="str">
        <f aca="false">IFERROR(__xludf.dummyfunction("""COMPUTED_VALUE"""),"")</f>
        <v/>
      </c>
      <c r="J1549" s="0" t="str">
        <f aca="false">IFERROR(__xludf.dummyfunction("""COMPUTED_VALUE"""),"")</f>
        <v/>
      </c>
      <c r="L1549" s="0" t="str">
        <f aca="false">IFERROR(__xludf.dummyfunction("""COMPUTED_VALUE"""),"")</f>
        <v/>
      </c>
      <c r="N1549" s="6" t="e">
        <f aca="false">SUM(L1549-J1549)</f>
        <v>#VALUE!</v>
      </c>
      <c r="P1549" s="0" t="str">
        <f aca="false">IFERROR(__xludf.dummyfunction("""COMPUTED_VALUE"""),"")</f>
        <v/>
      </c>
      <c r="R1549" s="0" t="str">
        <f aca="false">IFERROR(__xludf.dummyfunction("""COMPUTED_VALUE"""),"")</f>
        <v/>
      </c>
      <c r="T1549" s="6" t="e">
        <f aca="false">SUM(R1549-P1549)</f>
        <v>#VALUE!</v>
      </c>
      <c r="V1549" s="6" t="e">
        <f aca="false">SUM(N1549-T1549)</f>
        <v>#VALUE!</v>
      </c>
      <c r="X1549" s="7"/>
    </row>
    <row r="1550" customFormat="false" ht="13.8" hidden="false" customHeight="false" outlineLevel="0" collapsed="false">
      <c r="B1550" s="0" t="str">
        <f aca="false">IFERROR(__xludf.dummyfunction("""COMPUTED_VALUE"""),"")</f>
        <v/>
      </c>
      <c r="D1550" s="0" t="str">
        <f aca="false">IFERROR(__xludf.dummyfunction("""COMPUTED_VALUE"""),"")</f>
        <v/>
      </c>
      <c r="F1550" s="0" t="str">
        <f aca="false">IFERROR(__xludf.dummyfunction("""COMPUTED_VALUE"""),"")</f>
        <v/>
      </c>
      <c r="H1550" s="0" t="str">
        <f aca="false">IFERROR(__xludf.dummyfunction("""COMPUTED_VALUE"""),"")</f>
        <v/>
      </c>
      <c r="J1550" s="0" t="str">
        <f aca="false">IFERROR(__xludf.dummyfunction("""COMPUTED_VALUE"""),"")</f>
        <v/>
      </c>
      <c r="L1550" s="0" t="str">
        <f aca="false">IFERROR(__xludf.dummyfunction("""COMPUTED_VALUE"""),"")</f>
        <v/>
      </c>
      <c r="N1550" s="6" t="e">
        <f aca="false">SUM(L1550-J1550)</f>
        <v>#VALUE!</v>
      </c>
      <c r="P1550" s="0" t="str">
        <f aca="false">IFERROR(__xludf.dummyfunction("""COMPUTED_VALUE"""),"")</f>
        <v/>
      </c>
      <c r="R1550" s="0" t="str">
        <f aca="false">IFERROR(__xludf.dummyfunction("""COMPUTED_VALUE"""),"")</f>
        <v/>
      </c>
      <c r="T1550" s="6" t="e">
        <f aca="false">SUM(R1550-P1550)</f>
        <v>#VALUE!</v>
      </c>
      <c r="V1550" s="6" t="e">
        <f aca="false">SUM(N1550-T1550)</f>
        <v>#VALUE!</v>
      </c>
      <c r="X1550" s="7"/>
    </row>
    <row r="1551" customFormat="false" ht="13.8" hidden="false" customHeight="false" outlineLevel="0" collapsed="false">
      <c r="B1551" s="0" t="str">
        <f aca="false">IFERROR(__xludf.dummyfunction("""COMPUTED_VALUE"""),"")</f>
        <v/>
      </c>
      <c r="D1551" s="0" t="str">
        <f aca="false">IFERROR(__xludf.dummyfunction("""COMPUTED_VALUE"""),"")</f>
        <v/>
      </c>
      <c r="F1551" s="0" t="str">
        <f aca="false">IFERROR(__xludf.dummyfunction("""COMPUTED_VALUE"""),"")</f>
        <v/>
      </c>
      <c r="H1551" s="0" t="str">
        <f aca="false">IFERROR(__xludf.dummyfunction("""COMPUTED_VALUE"""),"")</f>
        <v/>
      </c>
      <c r="J1551" s="0" t="str">
        <f aca="false">IFERROR(__xludf.dummyfunction("""COMPUTED_VALUE"""),"")</f>
        <v/>
      </c>
      <c r="L1551" s="0" t="str">
        <f aca="false">IFERROR(__xludf.dummyfunction("""COMPUTED_VALUE"""),"")</f>
        <v/>
      </c>
      <c r="N1551" s="6" t="e">
        <f aca="false">SUM(L1551-J1551)</f>
        <v>#VALUE!</v>
      </c>
      <c r="P1551" s="0" t="str">
        <f aca="false">IFERROR(__xludf.dummyfunction("""COMPUTED_VALUE"""),"")</f>
        <v/>
      </c>
      <c r="R1551" s="0" t="str">
        <f aca="false">IFERROR(__xludf.dummyfunction("""COMPUTED_VALUE"""),"")</f>
        <v/>
      </c>
      <c r="T1551" s="6" t="e">
        <f aca="false">SUM(R1551-P1551)</f>
        <v>#VALUE!</v>
      </c>
      <c r="V1551" s="6" t="e">
        <f aca="false">SUM(N1551-T1551)</f>
        <v>#VALUE!</v>
      </c>
      <c r="X1551" s="7"/>
    </row>
    <row r="1552" customFormat="false" ht="13.8" hidden="false" customHeight="false" outlineLevel="0" collapsed="false">
      <c r="B1552" s="0" t="str">
        <f aca="false">IFERROR(__xludf.dummyfunction("""COMPUTED_VALUE"""),"")</f>
        <v/>
      </c>
      <c r="D1552" s="0" t="str">
        <f aca="false">IFERROR(__xludf.dummyfunction("""COMPUTED_VALUE"""),"")</f>
        <v/>
      </c>
      <c r="F1552" s="0" t="str">
        <f aca="false">IFERROR(__xludf.dummyfunction("""COMPUTED_VALUE"""),"")</f>
        <v/>
      </c>
      <c r="H1552" s="0" t="str">
        <f aca="false">IFERROR(__xludf.dummyfunction("""COMPUTED_VALUE"""),"")</f>
        <v/>
      </c>
      <c r="J1552" s="0" t="str">
        <f aca="false">IFERROR(__xludf.dummyfunction("""COMPUTED_VALUE"""),"")</f>
        <v/>
      </c>
      <c r="L1552" s="0" t="str">
        <f aca="false">IFERROR(__xludf.dummyfunction("""COMPUTED_VALUE"""),"")</f>
        <v/>
      </c>
      <c r="N1552" s="6" t="e">
        <f aca="false">SUM(L1552-J1552)</f>
        <v>#VALUE!</v>
      </c>
      <c r="P1552" s="0" t="str">
        <f aca="false">IFERROR(__xludf.dummyfunction("""COMPUTED_VALUE"""),"")</f>
        <v/>
      </c>
      <c r="R1552" s="0" t="str">
        <f aca="false">IFERROR(__xludf.dummyfunction("""COMPUTED_VALUE"""),"")</f>
        <v/>
      </c>
      <c r="T1552" s="6" t="e">
        <f aca="false">SUM(R1552-P1552)</f>
        <v>#VALUE!</v>
      </c>
      <c r="V1552" s="6" t="e">
        <f aca="false">SUM(N1552-T1552)</f>
        <v>#VALUE!</v>
      </c>
      <c r="X1552" s="7"/>
    </row>
    <row r="1553" customFormat="false" ht="13.8" hidden="false" customHeight="false" outlineLevel="0" collapsed="false">
      <c r="B1553" s="0" t="str">
        <f aca="false">IFERROR(__xludf.dummyfunction("""COMPUTED_VALUE"""),"")</f>
        <v/>
      </c>
      <c r="D1553" s="0" t="str">
        <f aca="false">IFERROR(__xludf.dummyfunction("""COMPUTED_VALUE"""),"")</f>
        <v/>
      </c>
      <c r="F1553" s="0" t="str">
        <f aca="false">IFERROR(__xludf.dummyfunction("""COMPUTED_VALUE"""),"")</f>
        <v/>
      </c>
      <c r="H1553" s="0" t="str">
        <f aca="false">IFERROR(__xludf.dummyfunction("""COMPUTED_VALUE"""),"")</f>
        <v/>
      </c>
      <c r="J1553" s="0" t="str">
        <f aca="false">IFERROR(__xludf.dummyfunction("""COMPUTED_VALUE"""),"")</f>
        <v/>
      </c>
      <c r="L1553" s="0" t="str">
        <f aca="false">IFERROR(__xludf.dummyfunction("""COMPUTED_VALUE"""),"")</f>
        <v/>
      </c>
      <c r="N1553" s="6" t="e">
        <f aca="false">SUM(L1553-J1553)</f>
        <v>#VALUE!</v>
      </c>
      <c r="P1553" s="0" t="str">
        <f aca="false">IFERROR(__xludf.dummyfunction("""COMPUTED_VALUE"""),"")</f>
        <v/>
      </c>
      <c r="R1553" s="0" t="str">
        <f aca="false">IFERROR(__xludf.dummyfunction("""COMPUTED_VALUE"""),"")</f>
        <v/>
      </c>
      <c r="T1553" s="6" t="e">
        <f aca="false">SUM(R1553-P1553)</f>
        <v>#VALUE!</v>
      </c>
      <c r="V1553" s="6" t="e">
        <f aca="false">SUM(N1553-T1553)</f>
        <v>#VALUE!</v>
      </c>
      <c r="X1553" s="7"/>
    </row>
    <row r="1554" customFormat="false" ht="13.8" hidden="false" customHeight="false" outlineLevel="0" collapsed="false">
      <c r="B1554" s="0" t="str">
        <f aca="false">IFERROR(__xludf.dummyfunction("""COMPUTED_VALUE"""),"")</f>
        <v/>
      </c>
      <c r="D1554" s="0" t="str">
        <f aca="false">IFERROR(__xludf.dummyfunction("""COMPUTED_VALUE"""),"")</f>
        <v/>
      </c>
      <c r="F1554" s="0" t="str">
        <f aca="false">IFERROR(__xludf.dummyfunction("""COMPUTED_VALUE"""),"")</f>
        <v/>
      </c>
      <c r="H1554" s="0" t="str">
        <f aca="false">IFERROR(__xludf.dummyfunction("""COMPUTED_VALUE"""),"")</f>
        <v/>
      </c>
      <c r="J1554" s="0" t="str">
        <f aca="false">IFERROR(__xludf.dummyfunction("""COMPUTED_VALUE"""),"")</f>
        <v/>
      </c>
      <c r="L1554" s="0" t="str">
        <f aca="false">IFERROR(__xludf.dummyfunction("""COMPUTED_VALUE"""),"")</f>
        <v/>
      </c>
      <c r="N1554" s="6" t="e">
        <f aca="false">SUM(L1554-J1554)</f>
        <v>#VALUE!</v>
      </c>
      <c r="P1554" s="0" t="str">
        <f aca="false">IFERROR(__xludf.dummyfunction("""COMPUTED_VALUE"""),"")</f>
        <v/>
      </c>
      <c r="R1554" s="0" t="str">
        <f aca="false">IFERROR(__xludf.dummyfunction("""COMPUTED_VALUE"""),"")</f>
        <v/>
      </c>
      <c r="T1554" s="6" t="e">
        <f aca="false">SUM(R1554-P1554)</f>
        <v>#VALUE!</v>
      </c>
      <c r="V1554" s="6" t="e">
        <f aca="false">SUM(N1554-T1554)</f>
        <v>#VALUE!</v>
      </c>
      <c r="X1554" s="7"/>
    </row>
    <row r="1555" customFormat="false" ht="13.8" hidden="false" customHeight="false" outlineLevel="0" collapsed="false">
      <c r="B1555" s="0" t="str">
        <f aca="false">IFERROR(__xludf.dummyfunction("""COMPUTED_VALUE"""),"")</f>
        <v/>
      </c>
      <c r="D1555" s="0" t="str">
        <f aca="false">IFERROR(__xludf.dummyfunction("""COMPUTED_VALUE"""),"")</f>
        <v/>
      </c>
      <c r="F1555" s="0" t="str">
        <f aca="false">IFERROR(__xludf.dummyfunction("""COMPUTED_VALUE"""),"")</f>
        <v/>
      </c>
      <c r="H1555" s="0" t="str">
        <f aca="false">IFERROR(__xludf.dummyfunction("""COMPUTED_VALUE"""),"")</f>
        <v/>
      </c>
      <c r="J1555" s="0" t="str">
        <f aca="false">IFERROR(__xludf.dummyfunction("""COMPUTED_VALUE"""),"")</f>
        <v/>
      </c>
      <c r="L1555" s="0" t="str">
        <f aca="false">IFERROR(__xludf.dummyfunction("""COMPUTED_VALUE"""),"")</f>
        <v/>
      </c>
      <c r="N1555" s="6" t="e">
        <f aca="false">SUM(L1555-J1555)</f>
        <v>#VALUE!</v>
      </c>
      <c r="P1555" s="0" t="str">
        <f aca="false">IFERROR(__xludf.dummyfunction("""COMPUTED_VALUE"""),"")</f>
        <v/>
      </c>
      <c r="R1555" s="0" t="str">
        <f aca="false">IFERROR(__xludf.dummyfunction("""COMPUTED_VALUE"""),"")</f>
        <v/>
      </c>
      <c r="T1555" s="6" t="e">
        <f aca="false">SUM(R1555-P1555)</f>
        <v>#VALUE!</v>
      </c>
      <c r="V1555" s="6" t="e">
        <f aca="false">SUM(N1555-T1555)</f>
        <v>#VALUE!</v>
      </c>
      <c r="X1555" s="7"/>
    </row>
    <row r="1556" customFormat="false" ht="13.8" hidden="false" customHeight="false" outlineLevel="0" collapsed="false">
      <c r="B1556" s="0" t="str">
        <f aca="false">IFERROR(__xludf.dummyfunction("""COMPUTED_VALUE"""),"")</f>
        <v/>
      </c>
      <c r="D1556" s="0" t="str">
        <f aca="false">IFERROR(__xludf.dummyfunction("""COMPUTED_VALUE"""),"")</f>
        <v/>
      </c>
      <c r="F1556" s="0" t="str">
        <f aca="false">IFERROR(__xludf.dummyfunction("""COMPUTED_VALUE"""),"")</f>
        <v/>
      </c>
      <c r="H1556" s="0" t="str">
        <f aca="false">IFERROR(__xludf.dummyfunction("""COMPUTED_VALUE"""),"")</f>
        <v/>
      </c>
      <c r="J1556" s="0" t="str">
        <f aca="false">IFERROR(__xludf.dummyfunction("""COMPUTED_VALUE"""),"")</f>
        <v/>
      </c>
      <c r="L1556" s="0" t="str">
        <f aca="false">IFERROR(__xludf.dummyfunction("""COMPUTED_VALUE"""),"")</f>
        <v/>
      </c>
      <c r="N1556" s="6" t="e">
        <f aca="false">SUM(L1556-J1556)</f>
        <v>#VALUE!</v>
      </c>
      <c r="P1556" s="0" t="str">
        <f aca="false">IFERROR(__xludf.dummyfunction("""COMPUTED_VALUE"""),"")</f>
        <v/>
      </c>
      <c r="R1556" s="0" t="str">
        <f aca="false">IFERROR(__xludf.dummyfunction("""COMPUTED_VALUE"""),"")</f>
        <v/>
      </c>
      <c r="T1556" s="6" t="e">
        <f aca="false">SUM(R1556-P1556)</f>
        <v>#VALUE!</v>
      </c>
      <c r="V1556" s="6" t="e">
        <f aca="false">SUM(N1556-T1556)</f>
        <v>#VALUE!</v>
      </c>
      <c r="X1556" s="7"/>
    </row>
    <row r="1557" customFormat="false" ht="13.8" hidden="false" customHeight="false" outlineLevel="0" collapsed="false">
      <c r="B1557" s="0" t="str">
        <f aca="false">IFERROR(__xludf.dummyfunction("""COMPUTED_VALUE"""),"")</f>
        <v/>
      </c>
      <c r="D1557" s="0" t="str">
        <f aca="false">IFERROR(__xludf.dummyfunction("""COMPUTED_VALUE"""),"")</f>
        <v/>
      </c>
      <c r="F1557" s="0" t="str">
        <f aca="false">IFERROR(__xludf.dummyfunction("""COMPUTED_VALUE"""),"")</f>
        <v/>
      </c>
      <c r="H1557" s="0" t="str">
        <f aca="false">IFERROR(__xludf.dummyfunction("""COMPUTED_VALUE"""),"")</f>
        <v/>
      </c>
      <c r="J1557" s="0" t="str">
        <f aca="false">IFERROR(__xludf.dummyfunction("""COMPUTED_VALUE"""),"")</f>
        <v/>
      </c>
      <c r="L1557" s="0" t="str">
        <f aca="false">IFERROR(__xludf.dummyfunction("""COMPUTED_VALUE"""),"")</f>
        <v/>
      </c>
      <c r="N1557" s="6" t="e">
        <f aca="false">SUM(L1557-J1557)</f>
        <v>#VALUE!</v>
      </c>
      <c r="P1557" s="0" t="str">
        <f aca="false">IFERROR(__xludf.dummyfunction("""COMPUTED_VALUE"""),"")</f>
        <v/>
      </c>
      <c r="R1557" s="0" t="str">
        <f aca="false">IFERROR(__xludf.dummyfunction("""COMPUTED_VALUE"""),"")</f>
        <v/>
      </c>
      <c r="T1557" s="6" t="e">
        <f aca="false">SUM(R1557-P1557)</f>
        <v>#VALUE!</v>
      </c>
      <c r="V1557" s="6" t="e">
        <f aca="false">SUM(N1557-T1557)</f>
        <v>#VALUE!</v>
      </c>
      <c r="X1557" s="7"/>
    </row>
    <row r="1558" customFormat="false" ht="13.8" hidden="false" customHeight="false" outlineLevel="0" collapsed="false">
      <c r="B1558" s="0" t="str">
        <f aca="false">IFERROR(__xludf.dummyfunction("""COMPUTED_VALUE"""),"")</f>
        <v/>
      </c>
      <c r="D1558" s="0" t="str">
        <f aca="false">IFERROR(__xludf.dummyfunction("""COMPUTED_VALUE"""),"")</f>
        <v/>
      </c>
      <c r="F1558" s="0" t="str">
        <f aca="false">IFERROR(__xludf.dummyfunction("""COMPUTED_VALUE"""),"")</f>
        <v/>
      </c>
      <c r="H1558" s="0" t="str">
        <f aca="false">IFERROR(__xludf.dummyfunction("""COMPUTED_VALUE"""),"")</f>
        <v/>
      </c>
      <c r="J1558" s="0" t="str">
        <f aca="false">IFERROR(__xludf.dummyfunction("""COMPUTED_VALUE"""),"")</f>
        <v/>
      </c>
      <c r="L1558" s="0" t="str">
        <f aca="false">IFERROR(__xludf.dummyfunction("""COMPUTED_VALUE"""),"")</f>
        <v/>
      </c>
      <c r="N1558" s="6" t="e">
        <f aca="false">SUM(L1558-J1558)</f>
        <v>#VALUE!</v>
      </c>
      <c r="P1558" s="0" t="str">
        <f aca="false">IFERROR(__xludf.dummyfunction("""COMPUTED_VALUE"""),"")</f>
        <v/>
      </c>
      <c r="R1558" s="0" t="str">
        <f aca="false">IFERROR(__xludf.dummyfunction("""COMPUTED_VALUE"""),"")</f>
        <v/>
      </c>
      <c r="T1558" s="6" t="e">
        <f aca="false">SUM(R1558-P1558)</f>
        <v>#VALUE!</v>
      </c>
      <c r="V1558" s="6" t="e">
        <f aca="false">SUM(N1558-T1558)</f>
        <v>#VALUE!</v>
      </c>
      <c r="X1558" s="7"/>
    </row>
    <row r="1559" customFormat="false" ht="13.8" hidden="false" customHeight="false" outlineLevel="0" collapsed="false">
      <c r="B1559" s="0" t="str">
        <f aca="false">IFERROR(__xludf.dummyfunction("""COMPUTED_VALUE"""),"")</f>
        <v/>
      </c>
      <c r="D1559" s="0" t="str">
        <f aca="false">IFERROR(__xludf.dummyfunction("""COMPUTED_VALUE"""),"")</f>
        <v/>
      </c>
      <c r="F1559" s="0" t="str">
        <f aca="false">IFERROR(__xludf.dummyfunction("""COMPUTED_VALUE"""),"")</f>
        <v/>
      </c>
      <c r="H1559" s="0" t="str">
        <f aca="false">IFERROR(__xludf.dummyfunction("""COMPUTED_VALUE"""),"")</f>
        <v/>
      </c>
      <c r="J1559" s="0" t="str">
        <f aca="false">IFERROR(__xludf.dummyfunction("""COMPUTED_VALUE"""),"")</f>
        <v/>
      </c>
      <c r="L1559" s="0" t="str">
        <f aca="false">IFERROR(__xludf.dummyfunction("""COMPUTED_VALUE"""),"")</f>
        <v/>
      </c>
      <c r="N1559" s="6" t="e">
        <f aca="false">SUM(L1559-J1559)</f>
        <v>#VALUE!</v>
      </c>
      <c r="P1559" s="0" t="str">
        <f aca="false">IFERROR(__xludf.dummyfunction("""COMPUTED_VALUE"""),"")</f>
        <v/>
      </c>
      <c r="R1559" s="0" t="str">
        <f aca="false">IFERROR(__xludf.dummyfunction("""COMPUTED_VALUE"""),"")</f>
        <v/>
      </c>
      <c r="T1559" s="6" t="e">
        <f aca="false">SUM(R1559-P1559)</f>
        <v>#VALUE!</v>
      </c>
      <c r="V1559" s="6" t="e">
        <f aca="false">SUM(N1559-T1559)</f>
        <v>#VALUE!</v>
      </c>
      <c r="X1559" s="7"/>
    </row>
    <row r="1560" customFormat="false" ht="13.8" hidden="false" customHeight="false" outlineLevel="0" collapsed="false">
      <c r="B1560" s="0" t="str">
        <f aca="false">IFERROR(__xludf.dummyfunction("""COMPUTED_VALUE"""),"")</f>
        <v/>
      </c>
      <c r="D1560" s="0" t="str">
        <f aca="false">IFERROR(__xludf.dummyfunction("""COMPUTED_VALUE"""),"")</f>
        <v/>
      </c>
      <c r="F1560" s="0" t="str">
        <f aca="false">IFERROR(__xludf.dummyfunction("""COMPUTED_VALUE"""),"")</f>
        <v/>
      </c>
      <c r="H1560" s="0" t="str">
        <f aca="false">IFERROR(__xludf.dummyfunction("""COMPUTED_VALUE"""),"")</f>
        <v/>
      </c>
      <c r="J1560" s="0" t="str">
        <f aca="false">IFERROR(__xludf.dummyfunction("""COMPUTED_VALUE"""),"")</f>
        <v/>
      </c>
      <c r="L1560" s="0" t="str">
        <f aca="false">IFERROR(__xludf.dummyfunction("""COMPUTED_VALUE"""),"")</f>
        <v/>
      </c>
      <c r="N1560" s="6" t="e">
        <f aca="false">SUM(L1560-J1560)</f>
        <v>#VALUE!</v>
      </c>
      <c r="P1560" s="0" t="str">
        <f aca="false">IFERROR(__xludf.dummyfunction("""COMPUTED_VALUE"""),"")</f>
        <v/>
      </c>
      <c r="R1560" s="0" t="str">
        <f aca="false">IFERROR(__xludf.dummyfunction("""COMPUTED_VALUE"""),"")</f>
        <v/>
      </c>
      <c r="T1560" s="6" t="e">
        <f aca="false">SUM(R1560-P1560)</f>
        <v>#VALUE!</v>
      </c>
      <c r="V1560" s="6" t="e">
        <f aca="false">SUM(N1560-T1560)</f>
        <v>#VALUE!</v>
      </c>
      <c r="X1560" s="7"/>
    </row>
    <row r="1561" customFormat="false" ht="13.8" hidden="false" customHeight="false" outlineLevel="0" collapsed="false">
      <c r="B1561" s="0" t="str">
        <f aca="false">IFERROR(__xludf.dummyfunction("""COMPUTED_VALUE"""),"")</f>
        <v/>
      </c>
      <c r="D1561" s="0" t="str">
        <f aca="false">IFERROR(__xludf.dummyfunction("""COMPUTED_VALUE"""),"")</f>
        <v/>
      </c>
      <c r="F1561" s="0" t="str">
        <f aca="false">IFERROR(__xludf.dummyfunction("""COMPUTED_VALUE"""),"")</f>
        <v/>
      </c>
      <c r="H1561" s="0" t="str">
        <f aca="false">IFERROR(__xludf.dummyfunction("""COMPUTED_VALUE"""),"")</f>
        <v/>
      </c>
      <c r="J1561" s="0" t="str">
        <f aca="false">IFERROR(__xludf.dummyfunction("""COMPUTED_VALUE"""),"")</f>
        <v/>
      </c>
      <c r="L1561" s="0" t="str">
        <f aca="false">IFERROR(__xludf.dummyfunction("""COMPUTED_VALUE"""),"")</f>
        <v/>
      </c>
      <c r="N1561" s="6" t="e">
        <f aca="false">SUM(L1561-J1561)</f>
        <v>#VALUE!</v>
      </c>
      <c r="P1561" s="0" t="str">
        <f aca="false">IFERROR(__xludf.dummyfunction("""COMPUTED_VALUE"""),"")</f>
        <v/>
      </c>
      <c r="R1561" s="0" t="str">
        <f aca="false">IFERROR(__xludf.dummyfunction("""COMPUTED_VALUE"""),"")</f>
        <v/>
      </c>
      <c r="T1561" s="6" t="e">
        <f aca="false">SUM(R1561-P1561)</f>
        <v>#VALUE!</v>
      </c>
      <c r="V1561" s="6" t="e">
        <f aca="false">SUM(N1561-T1561)</f>
        <v>#VALUE!</v>
      </c>
      <c r="X1561" s="7"/>
    </row>
    <row r="1562" customFormat="false" ht="13.8" hidden="false" customHeight="false" outlineLevel="0" collapsed="false">
      <c r="B1562" s="0" t="str">
        <f aca="false">IFERROR(__xludf.dummyfunction("""COMPUTED_VALUE"""),"")</f>
        <v/>
      </c>
      <c r="D1562" s="0" t="str">
        <f aca="false">IFERROR(__xludf.dummyfunction("""COMPUTED_VALUE"""),"")</f>
        <v/>
      </c>
      <c r="F1562" s="0" t="str">
        <f aca="false">IFERROR(__xludf.dummyfunction("""COMPUTED_VALUE"""),"")</f>
        <v/>
      </c>
      <c r="H1562" s="0" t="str">
        <f aca="false">IFERROR(__xludf.dummyfunction("""COMPUTED_VALUE"""),"")</f>
        <v/>
      </c>
      <c r="J1562" s="0" t="str">
        <f aca="false">IFERROR(__xludf.dummyfunction("""COMPUTED_VALUE"""),"")</f>
        <v/>
      </c>
      <c r="L1562" s="0" t="str">
        <f aca="false">IFERROR(__xludf.dummyfunction("""COMPUTED_VALUE"""),"")</f>
        <v/>
      </c>
      <c r="N1562" s="6" t="e">
        <f aca="false">SUM(L1562-J1562)</f>
        <v>#VALUE!</v>
      </c>
      <c r="P1562" s="0" t="str">
        <f aca="false">IFERROR(__xludf.dummyfunction("""COMPUTED_VALUE"""),"")</f>
        <v/>
      </c>
      <c r="R1562" s="0" t="str">
        <f aca="false">IFERROR(__xludf.dummyfunction("""COMPUTED_VALUE"""),"")</f>
        <v/>
      </c>
      <c r="T1562" s="6" t="e">
        <f aca="false">SUM(R1562-P1562)</f>
        <v>#VALUE!</v>
      </c>
      <c r="V1562" s="6" t="e">
        <f aca="false">SUM(N1562-T1562)</f>
        <v>#VALUE!</v>
      </c>
      <c r="X1562" s="7"/>
    </row>
    <row r="1563" customFormat="false" ht="13.8" hidden="false" customHeight="false" outlineLevel="0" collapsed="false">
      <c r="B1563" s="0" t="str">
        <f aca="false">IFERROR(__xludf.dummyfunction("""COMPUTED_VALUE"""),"")</f>
        <v/>
      </c>
      <c r="D1563" s="0" t="str">
        <f aca="false">IFERROR(__xludf.dummyfunction("""COMPUTED_VALUE"""),"")</f>
        <v/>
      </c>
      <c r="F1563" s="0" t="str">
        <f aca="false">IFERROR(__xludf.dummyfunction("""COMPUTED_VALUE"""),"")</f>
        <v/>
      </c>
      <c r="H1563" s="0" t="str">
        <f aca="false">IFERROR(__xludf.dummyfunction("""COMPUTED_VALUE"""),"")</f>
        <v/>
      </c>
      <c r="J1563" s="0" t="str">
        <f aca="false">IFERROR(__xludf.dummyfunction("""COMPUTED_VALUE"""),"")</f>
        <v/>
      </c>
      <c r="L1563" s="0" t="str">
        <f aca="false">IFERROR(__xludf.dummyfunction("""COMPUTED_VALUE"""),"")</f>
        <v/>
      </c>
      <c r="N1563" s="6" t="e">
        <f aca="false">SUM(L1563-J1563)</f>
        <v>#VALUE!</v>
      </c>
      <c r="P1563" s="0" t="str">
        <f aca="false">IFERROR(__xludf.dummyfunction("""COMPUTED_VALUE"""),"")</f>
        <v/>
      </c>
      <c r="R1563" s="0" t="str">
        <f aca="false">IFERROR(__xludf.dummyfunction("""COMPUTED_VALUE"""),"")</f>
        <v/>
      </c>
      <c r="T1563" s="6" t="e">
        <f aca="false">SUM(R1563-P1563)</f>
        <v>#VALUE!</v>
      </c>
      <c r="V1563" s="6" t="e">
        <f aca="false">SUM(N1563-T1563)</f>
        <v>#VALUE!</v>
      </c>
      <c r="X1563" s="7"/>
    </row>
    <row r="1564" customFormat="false" ht="13.8" hidden="false" customHeight="false" outlineLevel="0" collapsed="false">
      <c r="B1564" s="0" t="str">
        <f aca="false">IFERROR(__xludf.dummyfunction("""COMPUTED_VALUE"""),"")</f>
        <v/>
      </c>
      <c r="D1564" s="0" t="str">
        <f aca="false">IFERROR(__xludf.dummyfunction("""COMPUTED_VALUE"""),"")</f>
        <v/>
      </c>
      <c r="F1564" s="0" t="str">
        <f aca="false">IFERROR(__xludf.dummyfunction("""COMPUTED_VALUE"""),"")</f>
        <v/>
      </c>
      <c r="H1564" s="0" t="str">
        <f aca="false">IFERROR(__xludf.dummyfunction("""COMPUTED_VALUE"""),"")</f>
        <v/>
      </c>
      <c r="J1564" s="0" t="str">
        <f aca="false">IFERROR(__xludf.dummyfunction("""COMPUTED_VALUE"""),"")</f>
        <v/>
      </c>
      <c r="L1564" s="0" t="str">
        <f aca="false">IFERROR(__xludf.dummyfunction("""COMPUTED_VALUE"""),"")</f>
        <v/>
      </c>
      <c r="N1564" s="6" t="e">
        <f aca="false">SUM(L1564-J1564)</f>
        <v>#VALUE!</v>
      </c>
      <c r="P1564" s="0" t="str">
        <f aca="false">IFERROR(__xludf.dummyfunction("""COMPUTED_VALUE"""),"")</f>
        <v/>
      </c>
      <c r="R1564" s="0" t="str">
        <f aca="false">IFERROR(__xludf.dummyfunction("""COMPUTED_VALUE"""),"")</f>
        <v/>
      </c>
      <c r="T1564" s="6" t="e">
        <f aca="false">SUM(R1564-P1564)</f>
        <v>#VALUE!</v>
      </c>
      <c r="V1564" s="6" t="e">
        <f aca="false">SUM(N1564-T1564)</f>
        <v>#VALUE!</v>
      </c>
      <c r="X1564" s="7"/>
    </row>
    <row r="1565" customFormat="false" ht="13.8" hidden="false" customHeight="false" outlineLevel="0" collapsed="false">
      <c r="B1565" s="0" t="str">
        <f aca="false">IFERROR(__xludf.dummyfunction("""COMPUTED_VALUE"""),"")</f>
        <v/>
      </c>
      <c r="D1565" s="0" t="str">
        <f aca="false">IFERROR(__xludf.dummyfunction("""COMPUTED_VALUE"""),"")</f>
        <v/>
      </c>
      <c r="F1565" s="0" t="str">
        <f aca="false">IFERROR(__xludf.dummyfunction("""COMPUTED_VALUE"""),"")</f>
        <v/>
      </c>
      <c r="H1565" s="0" t="str">
        <f aca="false">IFERROR(__xludf.dummyfunction("""COMPUTED_VALUE"""),"")</f>
        <v/>
      </c>
      <c r="J1565" s="0" t="str">
        <f aca="false">IFERROR(__xludf.dummyfunction("""COMPUTED_VALUE"""),"")</f>
        <v/>
      </c>
      <c r="L1565" s="0" t="str">
        <f aca="false">IFERROR(__xludf.dummyfunction("""COMPUTED_VALUE"""),"")</f>
        <v/>
      </c>
      <c r="N1565" s="6" t="e">
        <f aca="false">SUM(L1565-J1565)</f>
        <v>#VALUE!</v>
      </c>
      <c r="P1565" s="0" t="str">
        <f aca="false">IFERROR(__xludf.dummyfunction("""COMPUTED_VALUE"""),"")</f>
        <v/>
      </c>
      <c r="R1565" s="0" t="str">
        <f aca="false">IFERROR(__xludf.dummyfunction("""COMPUTED_VALUE"""),"")</f>
        <v/>
      </c>
      <c r="T1565" s="6" t="e">
        <f aca="false">SUM(R1565-P1565)</f>
        <v>#VALUE!</v>
      </c>
      <c r="V1565" s="6" t="e">
        <f aca="false">SUM(N1565-T1565)</f>
        <v>#VALUE!</v>
      </c>
      <c r="X1565" s="7"/>
    </row>
    <row r="1566" customFormat="false" ht="13.8" hidden="false" customHeight="false" outlineLevel="0" collapsed="false">
      <c r="B1566" s="0" t="str">
        <f aca="false">IFERROR(__xludf.dummyfunction("""COMPUTED_VALUE"""),"")</f>
        <v/>
      </c>
      <c r="D1566" s="0" t="str">
        <f aca="false">IFERROR(__xludf.dummyfunction("""COMPUTED_VALUE"""),"")</f>
        <v/>
      </c>
      <c r="F1566" s="0" t="str">
        <f aca="false">IFERROR(__xludf.dummyfunction("""COMPUTED_VALUE"""),"")</f>
        <v/>
      </c>
      <c r="H1566" s="0" t="str">
        <f aca="false">IFERROR(__xludf.dummyfunction("""COMPUTED_VALUE"""),"")</f>
        <v/>
      </c>
      <c r="J1566" s="0" t="str">
        <f aca="false">IFERROR(__xludf.dummyfunction("""COMPUTED_VALUE"""),"")</f>
        <v/>
      </c>
      <c r="L1566" s="0" t="str">
        <f aca="false">IFERROR(__xludf.dummyfunction("""COMPUTED_VALUE"""),"")</f>
        <v/>
      </c>
      <c r="N1566" s="6" t="e">
        <f aca="false">SUM(L1566-J1566)</f>
        <v>#VALUE!</v>
      </c>
      <c r="P1566" s="0" t="str">
        <f aca="false">IFERROR(__xludf.dummyfunction("""COMPUTED_VALUE"""),"")</f>
        <v/>
      </c>
      <c r="R1566" s="0" t="str">
        <f aca="false">IFERROR(__xludf.dummyfunction("""COMPUTED_VALUE"""),"")</f>
        <v/>
      </c>
      <c r="T1566" s="6" t="e">
        <f aca="false">SUM(R1566-P1566)</f>
        <v>#VALUE!</v>
      </c>
      <c r="V1566" s="6" t="e">
        <f aca="false">SUM(N1566-T1566)</f>
        <v>#VALUE!</v>
      </c>
      <c r="X1566" s="7"/>
    </row>
    <row r="1567" customFormat="false" ht="13.8" hidden="false" customHeight="false" outlineLevel="0" collapsed="false">
      <c r="B1567" s="0" t="str">
        <f aca="false">IFERROR(__xludf.dummyfunction("""COMPUTED_VALUE"""),"")</f>
        <v/>
      </c>
      <c r="D1567" s="0" t="str">
        <f aca="false">IFERROR(__xludf.dummyfunction("""COMPUTED_VALUE"""),"")</f>
        <v/>
      </c>
      <c r="F1567" s="0" t="str">
        <f aca="false">IFERROR(__xludf.dummyfunction("""COMPUTED_VALUE"""),"")</f>
        <v/>
      </c>
      <c r="H1567" s="0" t="str">
        <f aca="false">IFERROR(__xludf.dummyfunction("""COMPUTED_VALUE"""),"")</f>
        <v/>
      </c>
      <c r="J1567" s="0" t="str">
        <f aca="false">IFERROR(__xludf.dummyfunction("""COMPUTED_VALUE"""),"")</f>
        <v/>
      </c>
      <c r="L1567" s="0" t="str">
        <f aca="false">IFERROR(__xludf.dummyfunction("""COMPUTED_VALUE"""),"")</f>
        <v/>
      </c>
      <c r="N1567" s="6" t="e">
        <f aca="false">SUM(L1567-J1567)</f>
        <v>#VALUE!</v>
      </c>
      <c r="P1567" s="0" t="str">
        <f aca="false">IFERROR(__xludf.dummyfunction("""COMPUTED_VALUE"""),"")</f>
        <v/>
      </c>
      <c r="R1567" s="0" t="str">
        <f aca="false">IFERROR(__xludf.dummyfunction("""COMPUTED_VALUE"""),"")</f>
        <v/>
      </c>
      <c r="T1567" s="6" t="e">
        <f aca="false">SUM(R1567-P1567)</f>
        <v>#VALUE!</v>
      </c>
      <c r="V1567" s="6" t="e">
        <f aca="false">SUM(N1567-T1567)</f>
        <v>#VALUE!</v>
      </c>
      <c r="X1567" s="7"/>
    </row>
    <row r="1568" customFormat="false" ht="13.8" hidden="false" customHeight="false" outlineLevel="0" collapsed="false">
      <c r="B1568" s="0" t="str">
        <f aca="false">IFERROR(__xludf.dummyfunction("""COMPUTED_VALUE"""),"")</f>
        <v/>
      </c>
      <c r="D1568" s="0" t="str">
        <f aca="false">IFERROR(__xludf.dummyfunction("""COMPUTED_VALUE"""),"")</f>
        <v/>
      </c>
      <c r="F1568" s="0" t="str">
        <f aca="false">IFERROR(__xludf.dummyfunction("""COMPUTED_VALUE"""),"")</f>
        <v/>
      </c>
      <c r="H1568" s="0" t="str">
        <f aca="false">IFERROR(__xludf.dummyfunction("""COMPUTED_VALUE"""),"")</f>
        <v/>
      </c>
      <c r="J1568" s="0" t="str">
        <f aca="false">IFERROR(__xludf.dummyfunction("""COMPUTED_VALUE"""),"")</f>
        <v/>
      </c>
      <c r="L1568" s="0" t="str">
        <f aca="false">IFERROR(__xludf.dummyfunction("""COMPUTED_VALUE"""),"")</f>
        <v/>
      </c>
      <c r="N1568" s="6" t="e">
        <f aca="false">SUM(L1568-J1568)</f>
        <v>#VALUE!</v>
      </c>
      <c r="P1568" s="0" t="str">
        <f aca="false">IFERROR(__xludf.dummyfunction("""COMPUTED_VALUE"""),"")</f>
        <v/>
      </c>
      <c r="R1568" s="0" t="str">
        <f aca="false">IFERROR(__xludf.dummyfunction("""COMPUTED_VALUE"""),"")</f>
        <v/>
      </c>
      <c r="T1568" s="6" t="e">
        <f aca="false">SUM(R1568-P1568)</f>
        <v>#VALUE!</v>
      </c>
      <c r="V1568" s="6" t="e">
        <f aca="false">SUM(N1568-T1568)</f>
        <v>#VALUE!</v>
      </c>
      <c r="X1568" s="7"/>
    </row>
    <row r="1569" customFormat="false" ht="13.8" hidden="false" customHeight="false" outlineLevel="0" collapsed="false">
      <c r="B1569" s="0" t="str">
        <f aca="false">IFERROR(__xludf.dummyfunction("""COMPUTED_VALUE"""),"")</f>
        <v/>
      </c>
      <c r="D1569" s="0" t="str">
        <f aca="false">IFERROR(__xludf.dummyfunction("""COMPUTED_VALUE"""),"")</f>
        <v/>
      </c>
      <c r="F1569" s="0" t="str">
        <f aca="false">IFERROR(__xludf.dummyfunction("""COMPUTED_VALUE"""),"")</f>
        <v/>
      </c>
      <c r="H1569" s="0" t="str">
        <f aca="false">IFERROR(__xludf.dummyfunction("""COMPUTED_VALUE"""),"")</f>
        <v/>
      </c>
      <c r="J1569" s="0" t="str">
        <f aca="false">IFERROR(__xludf.dummyfunction("""COMPUTED_VALUE"""),"")</f>
        <v/>
      </c>
      <c r="L1569" s="0" t="str">
        <f aca="false">IFERROR(__xludf.dummyfunction("""COMPUTED_VALUE"""),"")</f>
        <v/>
      </c>
      <c r="N1569" s="6" t="e">
        <f aca="false">SUM(L1569-J1569)</f>
        <v>#VALUE!</v>
      </c>
      <c r="P1569" s="0" t="str">
        <f aca="false">IFERROR(__xludf.dummyfunction("""COMPUTED_VALUE"""),"")</f>
        <v/>
      </c>
      <c r="R1569" s="0" t="str">
        <f aca="false">IFERROR(__xludf.dummyfunction("""COMPUTED_VALUE"""),"")</f>
        <v/>
      </c>
      <c r="T1569" s="6" t="e">
        <f aca="false">SUM(R1569-P1569)</f>
        <v>#VALUE!</v>
      </c>
      <c r="V1569" s="6" t="e">
        <f aca="false">SUM(N1569-T1569)</f>
        <v>#VALUE!</v>
      </c>
      <c r="X1569" s="7"/>
    </row>
    <row r="1570" customFormat="false" ht="13.8" hidden="false" customHeight="false" outlineLevel="0" collapsed="false">
      <c r="B1570" s="0" t="str">
        <f aca="false">IFERROR(__xludf.dummyfunction("""COMPUTED_VALUE"""),"")</f>
        <v/>
      </c>
      <c r="D1570" s="0" t="str">
        <f aca="false">IFERROR(__xludf.dummyfunction("""COMPUTED_VALUE"""),"")</f>
        <v/>
      </c>
      <c r="F1570" s="0" t="str">
        <f aca="false">IFERROR(__xludf.dummyfunction("""COMPUTED_VALUE"""),"")</f>
        <v/>
      </c>
      <c r="H1570" s="0" t="str">
        <f aca="false">IFERROR(__xludf.dummyfunction("""COMPUTED_VALUE"""),"")</f>
        <v/>
      </c>
      <c r="J1570" s="0" t="str">
        <f aca="false">IFERROR(__xludf.dummyfunction("""COMPUTED_VALUE"""),"")</f>
        <v/>
      </c>
      <c r="L1570" s="0" t="str">
        <f aca="false">IFERROR(__xludf.dummyfunction("""COMPUTED_VALUE"""),"")</f>
        <v/>
      </c>
      <c r="N1570" s="6" t="e">
        <f aca="false">SUM(L1570-J1570)</f>
        <v>#VALUE!</v>
      </c>
      <c r="P1570" s="0" t="str">
        <f aca="false">IFERROR(__xludf.dummyfunction("""COMPUTED_VALUE"""),"")</f>
        <v/>
      </c>
      <c r="R1570" s="0" t="str">
        <f aca="false">IFERROR(__xludf.dummyfunction("""COMPUTED_VALUE"""),"")</f>
        <v/>
      </c>
      <c r="T1570" s="6" t="e">
        <f aca="false">SUM(R1570-P1570)</f>
        <v>#VALUE!</v>
      </c>
      <c r="V1570" s="6" t="e">
        <f aca="false">SUM(N1570-T1570)</f>
        <v>#VALUE!</v>
      </c>
      <c r="X1570" s="7"/>
    </row>
    <row r="1571" customFormat="false" ht="13.8" hidden="false" customHeight="false" outlineLevel="0" collapsed="false">
      <c r="B1571" s="0" t="str">
        <f aca="false">IFERROR(__xludf.dummyfunction("""COMPUTED_VALUE"""),"")</f>
        <v/>
      </c>
      <c r="D1571" s="0" t="str">
        <f aca="false">IFERROR(__xludf.dummyfunction("""COMPUTED_VALUE"""),"")</f>
        <v/>
      </c>
      <c r="F1571" s="0" t="str">
        <f aca="false">IFERROR(__xludf.dummyfunction("""COMPUTED_VALUE"""),"")</f>
        <v/>
      </c>
      <c r="H1571" s="0" t="str">
        <f aca="false">IFERROR(__xludf.dummyfunction("""COMPUTED_VALUE"""),"")</f>
        <v/>
      </c>
      <c r="J1571" s="0" t="str">
        <f aca="false">IFERROR(__xludf.dummyfunction("""COMPUTED_VALUE"""),"")</f>
        <v/>
      </c>
      <c r="L1571" s="0" t="str">
        <f aca="false">IFERROR(__xludf.dummyfunction("""COMPUTED_VALUE"""),"")</f>
        <v/>
      </c>
      <c r="N1571" s="6" t="e">
        <f aca="false">SUM(L1571-J1571)</f>
        <v>#VALUE!</v>
      </c>
      <c r="P1571" s="0" t="str">
        <f aca="false">IFERROR(__xludf.dummyfunction("""COMPUTED_VALUE"""),"")</f>
        <v/>
      </c>
      <c r="R1571" s="0" t="str">
        <f aca="false">IFERROR(__xludf.dummyfunction("""COMPUTED_VALUE"""),"")</f>
        <v/>
      </c>
      <c r="T1571" s="6" t="e">
        <f aca="false">SUM(R1571-P1571)</f>
        <v>#VALUE!</v>
      </c>
      <c r="V1571" s="6" t="e">
        <f aca="false">SUM(N1571-T1571)</f>
        <v>#VALUE!</v>
      </c>
      <c r="X1571" s="7"/>
    </row>
    <row r="1572" customFormat="false" ht="13.8" hidden="false" customHeight="false" outlineLevel="0" collapsed="false">
      <c r="B1572" s="0" t="str">
        <f aca="false">IFERROR(__xludf.dummyfunction("""COMPUTED_VALUE"""),"")</f>
        <v/>
      </c>
      <c r="D1572" s="0" t="str">
        <f aca="false">IFERROR(__xludf.dummyfunction("""COMPUTED_VALUE"""),"")</f>
        <v/>
      </c>
      <c r="F1572" s="0" t="str">
        <f aca="false">IFERROR(__xludf.dummyfunction("""COMPUTED_VALUE"""),"")</f>
        <v/>
      </c>
      <c r="H1572" s="0" t="str">
        <f aca="false">IFERROR(__xludf.dummyfunction("""COMPUTED_VALUE"""),"")</f>
        <v/>
      </c>
      <c r="J1572" s="0" t="str">
        <f aca="false">IFERROR(__xludf.dummyfunction("""COMPUTED_VALUE"""),"")</f>
        <v/>
      </c>
      <c r="L1572" s="0" t="str">
        <f aca="false">IFERROR(__xludf.dummyfunction("""COMPUTED_VALUE"""),"")</f>
        <v/>
      </c>
      <c r="N1572" s="6" t="e">
        <f aca="false">SUM(L1572-J1572)</f>
        <v>#VALUE!</v>
      </c>
      <c r="P1572" s="0" t="str">
        <f aca="false">IFERROR(__xludf.dummyfunction("""COMPUTED_VALUE"""),"")</f>
        <v/>
      </c>
      <c r="R1572" s="0" t="str">
        <f aca="false">IFERROR(__xludf.dummyfunction("""COMPUTED_VALUE"""),"")</f>
        <v/>
      </c>
      <c r="T1572" s="6" t="e">
        <f aca="false">SUM(R1572-P1572)</f>
        <v>#VALUE!</v>
      </c>
      <c r="V1572" s="6" t="e">
        <f aca="false">SUM(N1572-T1572)</f>
        <v>#VALUE!</v>
      </c>
      <c r="X1572" s="7"/>
    </row>
    <row r="1573" customFormat="false" ht="13.8" hidden="false" customHeight="false" outlineLevel="0" collapsed="false">
      <c r="B1573" s="0" t="str">
        <f aca="false">IFERROR(__xludf.dummyfunction("""COMPUTED_VALUE"""),"")</f>
        <v/>
      </c>
      <c r="D1573" s="0" t="str">
        <f aca="false">IFERROR(__xludf.dummyfunction("""COMPUTED_VALUE"""),"")</f>
        <v/>
      </c>
      <c r="F1573" s="0" t="str">
        <f aca="false">IFERROR(__xludf.dummyfunction("""COMPUTED_VALUE"""),"")</f>
        <v/>
      </c>
      <c r="H1573" s="0" t="str">
        <f aca="false">IFERROR(__xludf.dummyfunction("""COMPUTED_VALUE"""),"")</f>
        <v/>
      </c>
      <c r="J1573" s="0" t="str">
        <f aca="false">IFERROR(__xludf.dummyfunction("""COMPUTED_VALUE"""),"")</f>
        <v/>
      </c>
      <c r="L1573" s="0" t="str">
        <f aca="false">IFERROR(__xludf.dummyfunction("""COMPUTED_VALUE"""),"")</f>
        <v/>
      </c>
      <c r="N1573" s="6" t="e">
        <f aca="false">SUM(L1573-J1573)</f>
        <v>#VALUE!</v>
      </c>
      <c r="P1573" s="0" t="str">
        <f aca="false">IFERROR(__xludf.dummyfunction("""COMPUTED_VALUE"""),"")</f>
        <v/>
      </c>
      <c r="R1573" s="0" t="str">
        <f aca="false">IFERROR(__xludf.dummyfunction("""COMPUTED_VALUE"""),"")</f>
        <v/>
      </c>
      <c r="T1573" s="6" t="e">
        <f aca="false">SUM(R1573-P1573)</f>
        <v>#VALUE!</v>
      </c>
      <c r="V1573" s="6" t="e">
        <f aca="false">SUM(N1573-T1573)</f>
        <v>#VALUE!</v>
      </c>
      <c r="X1573" s="7"/>
    </row>
    <row r="1574" customFormat="false" ht="13.8" hidden="false" customHeight="false" outlineLevel="0" collapsed="false">
      <c r="B1574" s="0" t="str">
        <f aca="false">IFERROR(__xludf.dummyfunction("""COMPUTED_VALUE"""),"")</f>
        <v/>
      </c>
      <c r="D1574" s="0" t="str">
        <f aca="false">IFERROR(__xludf.dummyfunction("""COMPUTED_VALUE"""),"")</f>
        <v/>
      </c>
      <c r="F1574" s="0" t="str">
        <f aca="false">IFERROR(__xludf.dummyfunction("""COMPUTED_VALUE"""),"")</f>
        <v/>
      </c>
      <c r="H1574" s="0" t="str">
        <f aca="false">IFERROR(__xludf.dummyfunction("""COMPUTED_VALUE"""),"")</f>
        <v/>
      </c>
      <c r="J1574" s="0" t="str">
        <f aca="false">IFERROR(__xludf.dummyfunction("""COMPUTED_VALUE"""),"")</f>
        <v/>
      </c>
      <c r="L1574" s="0" t="str">
        <f aca="false">IFERROR(__xludf.dummyfunction("""COMPUTED_VALUE"""),"")</f>
        <v/>
      </c>
      <c r="N1574" s="6" t="e">
        <f aca="false">SUM(L1574-J1574)</f>
        <v>#VALUE!</v>
      </c>
      <c r="P1574" s="0" t="str">
        <f aca="false">IFERROR(__xludf.dummyfunction("""COMPUTED_VALUE"""),"")</f>
        <v/>
      </c>
      <c r="R1574" s="0" t="str">
        <f aca="false">IFERROR(__xludf.dummyfunction("""COMPUTED_VALUE"""),"")</f>
        <v/>
      </c>
      <c r="T1574" s="6" t="e">
        <f aca="false">SUM(R1574-P1574)</f>
        <v>#VALUE!</v>
      </c>
      <c r="V1574" s="6" t="e">
        <f aca="false">SUM(N1574-T1574)</f>
        <v>#VALUE!</v>
      </c>
      <c r="X1574" s="7"/>
    </row>
    <row r="1575" customFormat="false" ht="13.8" hidden="false" customHeight="false" outlineLevel="0" collapsed="false">
      <c r="B1575" s="0" t="str">
        <f aca="false">IFERROR(__xludf.dummyfunction("""COMPUTED_VALUE"""),"")</f>
        <v/>
      </c>
      <c r="D1575" s="0" t="str">
        <f aca="false">IFERROR(__xludf.dummyfunction("""COMPUTED_VALUE"""),"")</f>
        <v/>
      </c>
      <c r="F1575" s="0" t="str">
        <f aca="false">IFERROR(__xludf.dummyfunction("""COMPUTED_VALUE"""),"")</f>
        <v/>
      </c>
      <c r="H1575" s="0" t="str">
        <f aca="false">IFERROR(__xludf.dummyfunction("""COMPUTED_VALUE"""),"")</f>
        <v/>
      </c>
      <c r="J1575" s="0" t="str">
        <f aca="false">IFERROR(__xludf.dummyfunction("""COMPUTED_VALUE"""),"")</f>
        <v/>
      </c>
      <c r="L1575" s="0" t="str">
        <f aca="false">IFERROR(__xludf.dummyfunction("""COMPUTED_VALUE"""),"")</f>
        <v/>
      </c>
      <c r="N1575" s="6" t="e">
        <f aca="false">SUM(L1575-J1575)</f>
        <v>#VALUE!</v>
      </c>
      <c r="P1575" s="0" t="str">
        <f aca="false">IFERROR(__xludf.dummyfunction("""COMPUTED_VALUE"""),"")</f>
        <v/>
      </c>
      <c r="R1575" s="0" t="str">
        <f aca="false">IFERROR(__xludf.dummyfunction("""COMPUTED_VALUE"""),"")</f>
        <v/>
      </c>
      <c r="T1575" s="6" t="e">
        <f aca="false">SUM(R1575-P1575)</f>
        <v>#VALUE!</v>
      </c>
      <c r="V1575" s="6" t="e">
        <f aca="false">SUM(N1575-T1575)</f>
        <v>#VALUE!</v>
      </c>
      <c r="X1575" s="7"/>
    </row>
    <row r="1576" customFormat="false" ht="13.8" hidden="false" customHeight="false" outlineLevel="0" collapsed="false">
      <c r="B1576" s="0" t="str">
        <f aca="false">IFERROR(__xludf.dummyfunction("""COMPUTED_VALUE"""),"")</f>
        <v/>
      </c>
      <c r="D1576" s="0" t="str">
        <f aca="false">IFERROR(__xludf.dummyfunction("""COMPUTED_VALUE"""),"")</f>
        <v/>
      </c>
      <c r="F1576" s="0" t="str">
        <f aca="false">IFERROR(__xludf.dummyfunction("""COMPUTED_VALUE"""),"")</f>
        <v/>
      </c>
      <c r="H1576" s="0" t="str">
        <f aca="false">IFERROR(__xludf.dummyfunction("""COMPUTED_VALUE"""),"")</f>
        <v/>
      </c>
      <c r="J1576" s="0" t="str">
        <f aca="false">IFERROR(__xludf.dummyfunction("""COMPUTED_VALUE"""),"")</f>
        <v/>
      </c>
      <c r="L1576" s="0" t="str">
        <f aca="false">IFERROR(__xludf.dummyfunction("""COMPUTED_VALUE"""),"")</f>
        <v/>
      </c>
      <c r="N1576" s="6" t="e">
        <f aca="false">SUM(L1576-J1576)</f>
        <v>#VALUE!</v>
      </c>
      <c r="P1576" s="0" t="str">
        <f aca="false">IFERROR(__xludf.dummyfunction("""COMPUTED_VALUE"""),"")</f>
        <v/>
      </c>
      <c r="R1576" s="0" t="str">
        <f aca="false">IFERROR(__xludf.dummyfunction("""COMPUTED_VALUE"""),"")</f>
        <v/>
      </c>
      <c r="T1576" s="6" t="e">
        <f aca="false">SUM(R1576-P1576)</f>
        <v>#VALUE!</v>
      </c>
      <c r="V1576" s="6" t="e">
        <f aca="false">SUM(N1576-T1576)</f>
        <v>#VALUE!</v>
      </c>
      <c r="X1576" s="7"/>
    </row>
    <row r="1577" customFormat="false" ht="13.8" hidden="false" customHeight="false" outlineLevel="0" collapsed="false">
      <c r="B1577" s="0" t="str">
        <f aca="false">IFERROR(__xludf.dummyfunction("""COMPUTED_VALUE"""),"")</f>
        <v/>
      </c>
      <c r="D1577" s="0" t="str">
        <f aca="false">IFERROR(__xludf.dummyfunction("""COMPUTED_VALUE"""),"")</f>
        <v/>
      </c>
      <c r="F1577" s="0" t="str">
        <f aca="false">IFERROR(__xludf.dummyfunction("""COMPUTED_VALUE"""),"")</f>
        <v/>
      </c>
      <c r="H1577" s="0" t="str">
        <f aca="false">IFERROR(__xludf.dummyfunction("""COMPUTED_VALUE"""),"")</f>
        <v/>
      </c>
      <c r="J1577" s="0" t="str">
        <f aca="false">IFERROR(__xludf.dummyfunction("""COMPUTED_VALUE"""),"")</f>
        <v/>
      </c>
      <c r="L1577" s="0" t="str">
        <f aca="false">IFERROR(__xludf.dummyfunction("""COMPUTED_VALUE"""),"")</f>
        <v/>
      </c>
      <c r="N1577" s="6" t="e">
        <f aca="false">SUM(L1577-J1577)</f>
        <v>#VALUE!</v>
      </c>
      <c r="P1577" s="0" t="str">
        <f aca="false">IFERROR(__xludf.dummyfunction("""COMPUTED_VALUE"""),"")</f>
        <v/>
      </c>
      <c r="R1577" s="0" t="str">
        <f aca="false">IFERROR(__xludf.dummyfunction("""COMPUTED_VALUE"""),"")</f>
        <v/>
      </c>
      <c r="T1577" s="6" t="e">
        <f aca="false">SUM(R1577-P1577)</f>
        <v>#VALUE!</v>
      </c>
      <c r="V1577" s="6" t="e">
        <f aca="false">SUM(N1577-T1577)</f>
        <v>#VALUE!</v>
      </c>
      <c r="X1577" s="7"/>
    </row>
    <row r="1578" customFormat="false" ht="13.8" hidden="false" customHeight="false" outlineLevel="0" collapsed="false">
      <c r="B1578" s="0" t="str">
        <f aca="false">IFERROR(__xludf.dummyfunction("""COMPUTED_VALUE"""),"")</f>
        <v/>
      </c>
      <c r="D1578" s="0" t="str">
        <f aca="false">IFERROR(__xludf.dummyfunction("""COMPUTED_VALUE"""),"")</f>
        <v/>
      </c>
      <c r="F1578" s="0" t="str">
        <f aca="false">IFERROR(__xludf.dummyfunction("""COMPUTED_VALUE"""),"")</f>
        <v/>
      </c>
      <c r="H1578" s="0" t="str">
        <f aca="false">IFERROR(__xludf.dummyfunction("""COMPUTED_VALUE"""),"")</f>
        <v/>
      </c>
      <c r="J1578" s="0" t="str">
        <f aca="false">IFERROR(__xludf.dummyfunction("""COMPUTED_VALUE"""),"")</f>
        <v/>
      </c>
      <c r="L1578" s="0" t="str">
        <f aca="false">IFERROR(__xludf.dummyfunction("""COMPUTED_VALUE"""),"")</f>
        <v/>
      </c>
      <c r="N1578" s="6" t="e">
        <f aca="false">SUM(L1578-J1578)</f>
        <v>#VALUE!</v>
      </c>
      <c r="P1578" s="0" t="str">
        <f aca="false">IFERROR(__xludf.dummyfunction("""COMPUTED_VALUE"""),"")</f>
        <v/>
      </c>
      <c r="R1578" s="0" t="str">
        <f aca="false">IFERROR(__xludf.dummyfunction("""COMPUTED_VALUE"""),"")</f>
        <v/>
      </c>
      <c r="T1578" s="6" t="e">
        <f aca="false">SUM(R1578-P1578)</f>
        <v>#VALUE!</v>
      </c>
      <c r="V1578" s="6" t="e">
        <f aca="false">SUM(N1578-T1578)</f>
        <v>#VALUE!</v>
      </c>
      <c r="X1578" s="7"/>
    </row>
    <row r="1579" customFormat="false" ht="13.8" hidden="false" customHeight="false" outlineLevel="0" collapsed="false">
      <c r="B1579" s="0" t="str">
        <f aca="false">IFERROR(__xludf.dummyfunction("""COMPUTED_VALUE"""),"")</f>
        <v/>
      </c>
      <c r="D1579" s="0" t="str">
        <f aca="false">IFERROR(__xludf.dummyfunction("""COMPUTED_VALUE"""),"")</f>
        <v/>
      </c>
      <c r="F1579" s="0" t="str">
        <f aca="false">IFERROR(__xludf.dummyfunction("""COMPUTED_VALUE"""),"")</f>
        <v/>
      </c>
      <c r="H1579" s="0" t="str">
        <f aca="false">IFERROR(__xludf.dummyfunction("""COMPUTED_VALUE"""),"")</f>
        <v/>
      </c>
      <c r="J1579" s="0" t="str">
        <f aca="false">IFERROR(__xludf.dummyfunction("""COMPUTED_VALUE"""),"")</f>
        <v/>
      </c>
      <c r="L1579" s="0" t="str">
        <f aca="false">IFERROR(__xludf.dummyfunction("""COMPUTED_VALUE"""),"")</f>
        <v/>
      </c>
      <c r="N1579" s="6" t="e">
        <f aca="false">SUM(L1579-J1579)</f>
        <v>#VALUE!</v>
      </c>
      <c r="P1579" s="0" t="str">
        <f aca="false">IFERROR(__xludf.dummyfunction("""COMPUTED_VALUE"""),"")</f>
        <v/>
      </c>
      <c r="R1579" s="0" t="str">
        <f aca="false">IFERROR(__xludf.dummyfunction("""COMPUTED_VALUE"""),"")</f>
        <v/>
      </c>
      <c r="T1579" s="6" t="e">
        <f aca="false">SUM(R1579-P1579)</f>
        <v>#VALUE!</v>
      </c>
      <c r="V1579" s="6" t="e">
        <f aca="false">SUM(N1579-T1579)</f>
        <v>#VALUE!</v>
      </c>
      <c r="X1579" s="7"/>
    </row>
    <row r="1580" customFormat="false" ht="13.8" hidden="false" customHeight="false" outlineLevel="0" collapsed="false">
      <c r="B1580" s="0" t="str">
        <f aca="false">IFERROR(__xludf.dummyfunction("""COMPUTED_VALUE"""),"")</f>
        <v/>
      </c>
      <c r="D1580" s="0" t="str">
        <f aca="false">IFERROR(__xludf.dummyfunction("""COMPUTED_VALUE"""),"")</f>
        <v/>
      </c>
      <c r="F1580" s="0" t="str">
        <f aca="false">IFERROR(__xludf.dummyfunction("""COMPUTED_VALUE"""),"")</f>
        <v/>
      </c>
      <c r="H1580" s="0" t="str">
        <f aca="false">IFERROR(__xludf.dummyfunction("""COMPUTED_VALUE"""),"")</f>
        <v/>
      </c>
      <c r="J1580" s="0" t="str">
        <f aca="false">IFERROR(__xludf.dummyfunction("""COMPUTED_VALUE"""),"")</f>
        <v/>
      </c>
      <c r="L1580" s="0" t="str">
        <f aca="false">IFERROR(__xludf.dummyfunction("""COMPUTED_VALUE"""),"")</f>
        <v/>
      </c>
      <c r="N1580" s="6" t="e">
        <f aca="false">SUM(L1580-J1580)</f>
        <v>#VALUE!</v>
      </c>
      <c r="P1580" s="0" t="str">
        <f aca="false">IFERROR(__xludf.dummyfunction("""COMPUTED_VALUE"""),"")</f>
        <v/>
      </c>
      <c r="R1580" s="0" t="str">
        <f aca="false">IFERROR(__xludf.dummyfunction("""COMPUTED_VALUE"""),"")</f>
        <v/>
      </c>
      <c r="T1580" s="6" t="e">
        <f aca="false">SUM(R1580-P1580)</f>
        <v>#VALUE!</v>
      </c>
      <c r="V1580" s="6" t="e">
        <f aca="false">SUM(N1580-T1580)</f>
        <v>#VALUE!</v>
      </c>
      <c r="X1580" s="7"/>
    </row>
    <row r="1581" customFormat="false" ht="13.8" hidden="false" customHeight="false" outlineLevel="0" collapsed="false">
      <c r="B1581" s="0" t="str">
        <f aca="false">IFERROR(__xludf.dummyfunction("""COMPUTED_VALUE"""),"")</f>
        <v/>
      </c>
      <c r="D1581" s="0" t="str">
        <f aca="false">IFERROR(__xludf.dummyfunction("""COMPUTED_VALUE"""),"")</f>
        <v/>
      </c>
      <c r="F1581" s="0" t="str">
        <f aca="false">IFERROR(__xludf.dummyfunction("""COMPUTED_VALUE"""),"")</f>
        <v/>
      </c>
      <c r="H1581" s="0" t="str">
        <f aca="false">IFERROR(__xludf.dummyfunction("""COMPUTED_VALUE"""),"")</f>
        <v/>
      </c>
      <c r="J1581" s="0" t="str">
        <f aca="false">IFERROR(__xludf.dummyfunction("""COMPUTED_VALUE"""),"")</f>
        <v/>
      </c>
      <c r="L1581" s="0" t="str">
        <f aca="false">IFERROR(__xludf.dummyfunction("""COMPUTED_VALUE"""),"")</f>
        <v/>
      </c>
      <c r="N1581" s="6" t="e">
        <f aca="false">SUM(L1581-J1581)</f>
        <v>#VALUE!</v>
      </c>
      <c r="P1581" s="0" t="str">
        <f aca="false">IFERROR(__xludf.dummyfunction("""COMPUTED_VALUE"""),"")</f>
        <v/>
      </c>
      <c r="R1581" s="0" t="str">
        <f aca="false">IFERROR(__xludf.dummyfunction("""COMPUTED_VALUE"""),"")</f>
        <v/>
      </c>
      <c r="T1581" s="6" t="e">
        <f aca="false">SUM(R1581-P1581)</f>
        <v>#VALUE!</v>
      </c>
      <c r="V1581" s="6" t="e">
        <f aca="false">SUM(N1581-T1581)</f>
        <v>#VALUE!</v>
      </c>
      <c r="X1581" s="7"/>
    </row>
    <row r="1582" customFormat="false" ht="13.8" hidden="false" customHeight="false" outlineLevel="0" collapsed="false">
      <c r="B1582" s="0" t="str">
        <f aca="false">IFERROR(__xludf.dummyfunction("""COMPUTED_VALUE"""),"")</f>
        <v/>
      </c>
      <c r="D1582" s="0" t="str">
        <f aca="false">IFERROR(__xludf.dummyfunction("""COMPUTED_VALUE"""),"")</f>
        <v/>
      </c>
      <c r="F1582" s="0" t="str">
        <f aca="false">IFERROR(__xludf.dummyfunction("""COMPUTED_VALUE"""),"")</f>
        <v/>
      </c>
      <c r="H1582" s="0" t="str">
        <f aca="false">IFERROR(__xludf.dummyfunction("""COMPUTED_VALUE"""),"")</f>
        <v/>
      </c>
      <c r="J1582" s="0" t="str">
        <f aca="false">IFERROR(__xludf.dummyfunction("""COMPUTED_VALUE"""),"")</f>
        <v/>
      </c>
      <c r="L1582" s="0" t="str">
        <f aca="false">IFERROR(__xludf.dummyfunction("""COMPUTED_VALUE"""),"")</f>
        <v/>
      </c>
      <c r="N1582" s="6" t="e">
        <f aca="false">SUM(L1582-J1582)</f>
        <v>#VALUE!</v>
      </c>
      <c r="P1582" s="0" t="str">
        <f aca="false">IFERROR(__xludf.dummyfunction("""COMPUTED_VALUE"""),"")</f>
        <v/>
      </c>
      <c r="R1582" s="0" t="str">
        <f aca="false">IFERROR(__xludf.dummyfunction("""COMPUTED_VALUE"""),"")</f>
        <v/>
      </c>
      <c r="T1582" s="6" t="e">
        <f aca="false">SUM(R1582-P1582)</f>
        <v>#VALUE!</v>
      </c>
      <c r="V1582" s="6" t="e">
        <f aca="false">SUM(N1582-T1582)</f>
        <v>#VALUE!</v>
      </c>
      <c r="X1582" s="7"/>
    </row>
    <row r="1583" customFormat="false" ht="13.8" hidden="false" customHeight="false" outlineLevel="0" collapsed="false">
      <c r="B1583" s="0" t="str">
        <f aca="false">IFERROR(__xludf.dummyfunction("""COMPUTED_VALUE"""),"")</f>
        <v/>
      </c>
      <c r="D1583" s="0" t="str">
        <f aca="false">IFERROR(__xludf.dummyfunction("""COMPUTED_VALUE"""),"")</f>
        <v/>
      </c>
      <c r="F1583" s="0" t="str">
        <f aca="false">IFERROR(__xludf.dummyfunction("""COMPUTED_VALUE"""),"")</f>
        <v/>
      </c>
      <c r="H1583" s="0" t="str">
        <f aca="false">IFERROR(__xludf.dummyfunction("""COMPUTED_VALUE"""),"")</f>
        <v/>
      </c>
      <c r="J1583" s="0" t="str">
        <f aca="false">IFERROR(__xludf.dummyfunction("""COMPUTED_VALUE"""),"")</f>
        <v/>
      </c>
      <c r="L1583" s="0" t="str">
        <f aca="false">IFERROR(__xludf.dummyfunction("""COMPUTED_VALUE"""),"")</f>
        <v/>
      </c>
      <c r="N1583" s="6" t="e">
        <f aca="false">SUM(L1583-J1583)</f>
        <v>#VALUE!</v>
      </c>
      <c r="P1583" s="0" t="str">
        <f aca="false">IFERROR(__xludf.dummyfunction("""COMPUTED_VALUE"""),"")</f>
        <v/>
      </c>
      <c r="R1583" s="0" t="str">
        <f aca="false">IFERROR(__xludf.dummyfunction("""COMPUTED_VALUE"""),"")</f>
        <v/>
      </c>
      <c r="T1583" s="6" t="e">
        <f aca="false">SUM(R1583-P1583)</f>
        <v>#VALUE!</v>
      </c>
      <c r="V1583" s="6" t="e">
        <f aca="false">SUM(N1583-T1583)</f>
        <v>#VALUE!</v>
      </c>
      <c r="X1583" s="7"/>
    </row>
    <row r="1584" customFormat="false" ht="13.8" hidden="false" customHeight="false" outlineLevel="0" collapsed="false">
      <c r="B1584" s="0" t="str">
        <f aca="false">IFERROR(__xludf.dummyfunction("""COMPUTED_VALUE"""),"")</f>
        <v/>
      </c>
      <c r="D1584" s="0" t="str">
        <f aca="false">IFERROR(__xludf.dummyfunction("""COMPUTED_VALUE"""),"")</f>
        <v/>
      </c>
      <c r="F1584" s="0" t="str">
        <f aca="false">IFERROR(__xludf.dummyfunction("""COMPUTED_VALUE"""),"")</f>
        <v/>
      </c>
      <c r="H1584" s="0" t="str">
        <f aca="false">IFERROR(__xludf.dummyfunction("""COMPUTED_VALUE"""),"")</f>
        <v/>
      </c>
      <c r="J1584" s="0" t="str">
        <f aca="false">IFERROR(__xludf.dummyfunction("""COMPUTED_VALUE"""),"")</f>
        <v/>
      </c>
      <c r="L1584" s="0" t="str">
        <f aca="false">IFERROR(__xludf.dummyfunction("""COMPUTED_VALUE"""),"")</f>
        <v/>
      </c>
      <c r="N1584" s="6" t="e">
        <f aca="false">SUM(L1584-J1584)</f>
        <v>#VALUE!</v>
      </c>
      <c r="P1584" s="0" t="str">
        <f aca="false">IFERROR(__xludf.dummyfunction("""COMPUTED_VALUE"""),"")</f>
        <v/>
      </c>
      <c r="R1584" s="0" t="str">
        <f aca="false">IFERROR(__xludf.dummyfunction("""COMPUTED_VALUE"""),"")</f>
        <v/>
      </c>
      <c r="T1584" s="6" t="e">
        <f aca="false">SUM(R1584-P1584)</f>
        <v>#VALUE!</v>
      </c>
      <c r="V1584" s="6" t="e">
        <f aca="false">SUM(N1584-T1584)</f>
        <v>#VALUE!</v>
      </c>
      <c r="X1584" s="7"/>
    </row>
    <row r="1585" customFormat="false" ht="13.8" hidden="false" customHeight="false" outlineLevel="0" collapsed="false">
      <c r="B1585" s="0" t="str">
        <f aca="false">IFERROR(__xludf.dummyfunction("""COMPUTED_VALUE"""),"")</f>
        <v/>
      </c>
      <c r="D1585" s="0" t="str">
        <f aca="false">IFERROR(__xludf.dummyfunction("""COMPUTED_VALUE"""),"")</f>
        <v/>
      </c>
      <c r="F1585" s="0" t="str">
        <f aca="false">IFERROR(__xludf.dummyfunction("""COMPUTED_VALUE"""),"")</f>
        <v/>
      </c>
      <c r="H1585" s="0" t="str">
        <f aca="false">IFERROR(__xludf.dummyfunction("""COMPUTED_VALUE"""),"")</f>
        <v/>
      </c>
      <c r="J1585" s="0" t="str">
        <f aca="false">IFERROR(__xludf.dummyfunction("""COMPUTED_VALUE"""),"")</f>
        <v/>
      </c>
      <c r="L1585" s="0" t="str">
        <f aca="false">IFERROR(__xludf.dummyfunction("""COMPUTED_VALUE"""),"")</f>
        <v/>
      </c>
      <c r="N1585" s="6" t="e">
        <f aca="false">SUM(L1585-J1585)</f>
        <v>#VALUE!</v>
      </c>
      <c r="P1585" s="0" t="str">
        <f aca="false">IFERROR(__xludf.dummyfunction("""COMPUTED_VALUE"""),"")</f>
        <v/>
      </c>
      <c r="R1585" s="0" t="str">
        <f aca="false">IFERROR(__xludf.dummyfunction("""COMPUTED_VALUE"""),"")</f>
        <v/>
      </c>
      <c r="T1585" s="6" t="e">
        <f aca="false">SUM(R1585-P1585)</f>
        <v>#VALUE!</v>
      </c>
      <c r="V1585" s="6" t="e">
        <f aca="false">SUM(N1585-T1585)</f>
        <v>#VALUE!</v>
      </c>
      <c r="X1585" s="7"/>
    </row>
    <row r="1586" customFormat="false" ht="13.8" hidden="false" customHeight="false" outlineLevel="0" collapsed="false">
      <c r="B1586" s="0" t="str">
        <f aca="false">IFERROR(__xludf.dummyfunction("""COMPUTED_VALUE"""),"")</f>
        <v/>
      </c>
      <c r="D1586" s="0" t="str">
        <f aca="false">IFERROR(__xludf.dummyfunction("""COMPUTED_VALUE"""),"")</f>
        <v/>
      </c>
      <c r="F1586" s="0" t="str">
        <f aca="false">IFERROR(__xludf.dummyfunction("""COMPUTED_VALUE"""),"")</f>
        <v/>
      </c>
      <c r="H1586" s="0" t="str">
        <f aca="false">IFERROR(__xludf.dummyfunction("""COMPUTED_VALUE"""),"")</f>
        <v/>
      </c>
      <c r="J1586" s="0" t="str">
        <f aca="false">IFERROR(__xludf.dummyfunction("""COMPUTED_VALUE"""),"")</f>
        <v/>
      </c>
      <c r="L1586" s="0" t="str">
        <f aca="false">IFERROR(__xludf.dummyfunction("""COMPUTED_VALUE"""),"")</f>
        <v/>
      </c>
      <c r="N1586" s="6" t="e">
        <f aca="false">SUM(L1586-J1586)</f>
        <v>#VALUE!</v>
      </c>
      <c r="P1586" s="0" t="str">
        <f aca="false">IFERROR(__xludf.dummyfunction("""COMPUTED_VALUE"""),"")</f>
        <v/>
      </c>
      <c r="R1586" s="0" t="str">
        <f aca="false">IFERROR(__xludf.dummyfunction("""COMPUTED_VALUE"""),"")</f>
        <v/>
      </c>
      <c r="T1586" s="6" t="e">
        <f aca="false">SUM(R1586-P1586)</f>
        <v>#VALUE!</v>
      </c>
      <c r="V1586" s="6" t="e">
        <f aca="false">SUM(N1586-T1586)</f>
        <v>#VALUE!</v>
      </c>
      <c r="X1586" s="7"/>
    </row>
    <row r="1587" customFormat="false" ht="13.8" hidden="false" customHeight="false" outlineLevel="0" collapsed="false">
      <c r="B1587" s="0" t="str">
        <f aca="false">IFERROR(__xludf.dummyfunction("""COMPUTED_VALUE"""),"")</f>
        <v/>
      </c>
      <c r="D1587" s="0" t="str">
        <f aca="false">IFERROR(__xludf.dummyfunction("""COMPUTED_VALUE"""),"")</f>
        <v/>
      </c>
      <c r="F1587" s="0" t="str">
        <f aca="false">IFERROR(__xludf.dummyfunction("""COMPUTED_VALUE"""),"")</f>
        <v/>
      </c>
      <c r="H1587" s="0" t="str">
        <f aca="false">IFERROR(__xludf.dummyfunction("""COMPUTED_VALUE"""),"")</f>
        <v/>
      </c>
      <c r="J1587" s="0" t="str">
        <f aca="false">IFERROR(__xludf.dummyfunction("""COMPUTED_VALUE"""),"")</f>
        <v/>
      </c>
      <c r="L1587" s="0" t="str">
        <f aca="false">IFERROR(__xludf.dummyfunction("""COMPUTED_VALUE"""),"")</f>
        <v/>
      </c>
      <c r="N1587" s="6" t="e">
        <f aca="false">SUM(L1587-J1587)</f>
        <v>#VALUE!</v>
      </c>
      <c r="P1587" s="0" t="str">
        <f aca="false">IFERROR(__xludf.dummyfunction("""COMPUTED_VALUE"""),"")</f>
        <v/>
      </c>
      <c r="R1587" s="0" t="str">
        <f aca="false">IFERROR(__xludf.dummyfunction("""COMPUTED_VALUE"""),"")</f>
        <v/>
      </c>
      <c r="T1587" s="6" t="e">
        <f aca="false">SUM(R1587-P1587)</f>
        <v>#VALUE!</v>
      </c>
      <c r="V1587" s="6" t="e">
        <f aca="false">SUM(N1587-T1587)</f>
        <v>#VALUE!</v>
      </c>
      <c r="X1587" s="7"/>
    </row>
    <row r="1588" customFormat="false" ht="13.8" hidden="false" customHeight="false" outlineLevel="0" collapsed="false">
      <c r="B1588" s="0" t="str">
        <f aca="false">IFERROR(__xludf.dummyfunction("""COMPUTED_VALUE"""),"")</f>
        <v/>
      </c>
      <c r="D1588" s="0" t="str">
        <f aca="false">IFERROR(__xludf.dummyfunction("""COMPUTED_VALUE"""),"")</f>
        <v/>
      </c>
      <c r="F1588" s="0" t="str">
        <f aca="false">IFERROR(__xludf.dummyfunction("""COMPUTED_VALUE"""),"")</f>
        <v/>
      </c>
      <c r="H1588" s="0" t="str">
        <f aca="false">IFERROR(__xludf.dummyfunction("""COMPUTED_VALUE"""),"")</f>
        <v/>
      </c>
      <c r="J1588" s="0" t="str">
        <f aca="false">IFERROR(__xludf.dummyfunction("""COMPUTED_VALUE"""),"")</f>
        <v/>
      </c>
      <c r="L1588" s="0" t="str">
        <f aca="false">IFERROR(__xludf.dummyfunction("""COMPUTED_VALUE"""),"")</f>
        <v/>
      </c>
      <c r="N1588" s="6" t="e">
        <f aca="false">SUM(L1588-J1588)</f>
        <v>#VALUE!</v>
      </c>
      <c r="P1588" s="0" t="str">
        <f aca="false">IFERROR(__xludf.dummyfunction("""COMPUTED_VALUE"""),"")</f>
        <v/>
      </c>
      <c r="R1588" s="0" t="str">
        <f aca="false">IFERROR(__xludf.dummyfunction("""COMPUTED_VALUE"""),"")</f>
        <v/>
      </c>
      <c r="T1588" s="6" t="e">
        <f aca="false">SUM(R1588-P1588)</f>
        <v>#VALUE!</v>
      </c>
      <c r="V1588" s="6" t="e">
        <f aca="false">SUM(N1588-T1588)</f>
        <v>#VALUE!</v>
      </c>
      <c r="X1588" s="7"/>
    </row>
    <row r="1589" customFormat="false" ht="13.8" hidden="false" customHeight="false" outlineLevel="0" collapsed="false">
      <c r="B1589" s="0" t="str">
        <f aca="false">IFERROR(__xludf.dummyfunction("""COMPUTED_VALUE"""),"")</f>
        <v/>
      </c>
      <c r="D1589" s="0" t="str">
        <f aca="false">IFERROR(__xludf.dummyfunction("""COMPUTED_VALUE"""),"")</f>
        <v/>
      </c>
      <c r="F1589" s="0" t="str">
        <f aca="false">IFERROR(__xludf.dummyfunction("""COMPUTED_VALUE"""),"")</f>
        <v/>
      </c>
      <c r="H1589" s="0" t="str">
        <f aca="false">IFERROR(__xludf.dummyfunction("""COMPUTED_VALUE"""),"")</f>
        <v/>
      </c>
      <c r="J1589" s="0" t="str">
        <f aca="false">IFERROR(__xludf.dummyfunction("""COMPUTED_VALUE"""),"")</f>
        <v/>
      </c>
      <c r="L1589" s="0" t="str">
        <f aca="false">IFERROR(__xludf.dummyfunction("""COMPUTED_VALUE"""),"")</f>
        <v/>
      </c>
      <c r="N1589" s="6" t="e">
        <f aca="false">SUM(L1589-J1589)</f>
        <v>#VALUE!</v>
      </c>
      <c r="P1589" s="0" t="str">
        <f aca="false">IFERROR(__xludf.dummyfunction("""COMPUTED_VALUE"""),"")</f>
        <v/>
      </c>
      <c r="R1589" s="0" t="str">
        <f aca="false">IFERROR(__xludf.dummyfunction("""COMPUTED_VALUE"""),"")</f>
        <v/>
      </c>
      <c r="T1589" s="6" t="e">
        <f aca="false">SUM(R1589-P1589)</f>
        <v>#VALUE!</v>
      </c>
      <c r="V1589" s="6" t="e">
        <f aca="false">SUM(N1589-T1589)</f>
        <v>#VALUE!</v>
      </c>
      <c r="X1589" s="7"/>
    </row>
    <row r="1590" customFormat="false" ht="13.8" hidden="false" customHeight="false" outlineLevel="0" collapsed="false">
      <c r="B1590" s="0" t="str">
        <f aca="false">IFERROR(__xludf.dummyfunction("""COMPUTED_VALUE"""),"")</f>
        <v/>
      </c>
      <c r="D1590" s="0" t="str">
        <f aca="false">IFERROR(__xludf.dummyfunction("""COMPUTED_VALUE"""),"")</f>
        <v/>
      </c>
      <c r="F1590" s="0" t="str">
        <f aca="false">IFERROR(__xludf.dummyfunction("""COMPUTED_VALUE"""),"")</f>
        <v/>
      </c>
      <c r="H1590" s="0" t="str">
        <f aca="false">IFERROR(__xludf.dummyfunction("""COMPUTED_VALUE"""),"")</f>
        <v/>
      </c>
      <c r="J1590" s="0" t="str">
        <f aca="false">IFERROR(__xludf.dummyfunction("""COMPUTED_VALUE"""),"")</f>
        <v/>
      </c>
      <c r="L1590" s="0" t="str">
        <f aca="false">IFERROR(__xludf.dummyfunction("""COMPUTED_VALUE"""),"")</f>
        <v/>
      </c>
      <c r="N1590" s="6" t="e">
        <f aca="false">SUM(L1590-J1590)</f>
        <v>#VALUE!</v>
      </c>
      <c r="P1590" s="0" t="str">
        <f aca="false">IFERROR(__xludf.dummyfunction("""COMPUTED_VALUE"""),"")</f>
        <v/>
      </c>
      <c r="R1590" s="0" t="str">
        <f aca="false">IFERROR(__xludf.dummyfunction("""COMPUTED_VALUE"""),"")</f>
        <v/>
      </c>
      <c r="T1590" s="6" t="e">
        <f aca="false">SUM(R1590-P1590)</f>
        <v>#VALUE!</v>
      </c>
      <c r="V1590" s="6" t="e">
        <f aca="false">SUM(N1590-T1590)</f>
        <v>#VALUE!</v>
      </c>
      <c r="X1590" s="7"/>
    </row>
    <row r="1591" customFormat="false" ht="13.8" hidden="false" customHeight="false" outlineLevel="0" collapsed="false">
      <c r="B1591" s="0" t="str">
        <f aca="false">IFERROR(__xludf.dummyfunction("""COMPUTED_VALUE"""),"")</f>
        <v/>
      </c>
      <c r="D1591" s="0" t="str">
        <f aca="false">IFERROR(__xludf.dummyfunction("""COMPUTED_VALUE"""),"")</f>
        <v/>
      </c>
      <c r="F1591" s="0" t="str">
        <f aca="false">IFERROR(__xludf.dummyfunction("""COMPUTED_VALUE"""),"")</f>
        <v/>
      </c>
      <c r="H1591" s="0" t="str">
        <f aca="false">IFERROR(__xludf.dummyfunction("""COMPUTED_VALUE"""),"")</f>
        <v/>
      </c>
      <c r="J1591" s="0" t="str">
        <f aca="false">IFERROR(__xludf.dummyfunction("""COMPUTED_VALUE"""),"")</f>
        <v/>
      </c>
      <c r="L1591" s="0" t="str">
        <f aca="false">IFERROR(__xludf.dummyfunction("""COMPUTED_VALUE"""),"")</f>
        <v/>
      </c>
      <c r="N1591" s="6" t="e">
        <f aca="false">SUM(L1591-J1591)</f>
        <v>#VALUE!</v>
      </c>
      <c r="P1591" s="0" t="str">
        <f aca="false">IFERROR(__xludf.dummyfunction("""COMPUTED_VALUE"""),"")</f>
        <v/>
      </c>
      <c r="R1591" s="0" t="str">
        <f aca="false">IFERROR(__xludf.dummyfunction("""COMPUTED_VALUE"""),"")</f>
        <v/>
      </c>
      <c r="T1591" s="6" t="e">
        <f aca="false">SUM(R1591-P1591)</f>
        <v>#VALUE!</v>
      </c>
      <c r="V1591" s="6" t="e">
        <f aca="false">SUM(N1591-T1591)</f>
        <v>#VALUE!</v>
      </c>
      <c r="X1591" s="7"/>
    </row>
    <row r="1592" customFormat="false" ht="13.8" hidden="false" customHeight="false" outlineLevel="0" collapsed="false">
      <c r="B1592" s="0" t="str">
        <f aca="false">IFERROR(__xludf.dummyfunction("""COMPUTED_VALUE"""),"")</f>
        <v/>
      </c>
      <c r="D1592" s="0" t="str">
        <f aca="false">IFERROR(__xludf.dummyfunction("""COMPUTED_VALUE"""),"")</f>
        <v/>
      </c>
      <c r="F1592" s="0" t="str">
        <f aca="false">IFERROR(__xludf.dummyfunction("""COMPUTED_VALUE"""),"")</f>
        <v/>
      </c>
      <c r="H1592" s="0" t="str">
        <f aca="false">IFERROR(__xludf.dummyfunction("""COMPUTED_VALUE"""),"")</f>
        <v/>
      </c>
      <c r="J1592" s="0" t="str">
        <f aca="false">IFERROR(__xludf.dummyfunction("""COMPUTED_VALUE"""),"")</f>
        <v/>
      </c>
      <c r="L1592" s="0" t="str">
        <f aca="false">IFERROR(__xludf.dummyfunction("""COMPUTED_VALUE"""),"")</f>
        <v/>
      </c>
      <c r="N1592" s="6" t="e">
        <f aca="false">SUM(L1592-J1592)</f>
        <v>#VALUE!</v>
      </c>
      <c r="P1592" s="0" t="str">
        <f aca="false">IFERROR(__xludf.dummyfunction("""COMPUTED_VALUE"""),"")</f>
        <v/>
      </c>
      <c r="R1592" s="0" t="str">
        <f aca="false">IFERROR(__xludf.dummyfunction("""COMPUTED_VALUE"""),"")</f>
        <v/>
      </c>
      <c r="T1592" s="6" t="e">
        <f aca="false">SUM(R1592-P1592)</f>
        <v>#VALUE!</v>
      </c>
      <c r="V1592" s="6" t="e">
        <f aca="false">SUM(N1592-T1592)</f>
        <v>#VALUE!</v>
      </c>
      <c r="X1592" s="7"/>
    </row>
    <row r="1593" customFormat="false" ht="13.8" hidden="false" customHeight="false" outlineLevel="0" collapsed="false">
      <c r="B1593" s="0" t="str">
        <f aca="false">IFERROR(__xludf.dummyfunction("""COMPUTED_VALUE"""),"")</f>
        <v/>
      </c>
      <c r="D1593" s="0" t="str">
        <f aca="false">IFERROR(__xludf.dummyfunction("""COMPUTED_VALUE"""),"")</f>
        <v/>
      </c>
      <c r="F1593" s="0" t="str">
        <f aca="false">IFERROR(__xludf.dummyfunction("""COMPUTED_VALUE"""),"")</f>
        <v/>
      </c>
      <c r="H1593" s="0" t="str">
        <f aca="false">IFERROR(__xludf.dummyfunction("""COMPUTED_VALUE"""),"")</f>
        <v/>
      </c>
      <c r="J1593" s="0" t="str">
        <f aca="false">IFERROR(__xludf.dummyfunction("""COMPUTED_VALUE"""),"")</f>
        <v/>
      </c>
      <c r="L1593" s="0" t="str">
        <f aca="false">IFERROR(__xludf.dummyfunction("""COMPUTED_VALUE"""),"")</f>
        <v/>
      </c>
      <c r="N1593" s="6" t="e">
        <f aca="false">SUM(L1593-J1593)</f>
        <v>#VALUE!</v>
      </c>
      <c r="P1593" s="0" t="str">
        <f aca="false">IFERROR(__xludf.dummyfunction("""COMPUTED_VALUE"""),"")</f>
        <v/>
      </c>
      <c r="R1593" s="0" t="str">
        <f aca="false">IFERROR(__xludf.dummyfunction("""COMPUTED_VALUE"""),"")</f>
        <v/>
      </c>
      <c r="T1593" s="6" t="e">
        <f aca="false">SUM(R1593-P1593)</f>
        <v>#VALUE!</v>
      </c>
      <c r="V1593" s="6" t="e">
        <f aca="false">SUM(N1593-T1593)</f>
        <v>#VALUE!</v>
      </c>
      <c r="X1593" s="7"/>
    </row>
    <row r="1594" customFormat="false" ht="13.8" hidden="false" customHeight="false" outlineLevel="0" collapsed="false">
      <c r="B1594" s="0" t="str">
        <f aca="false">IFERROR(__xludf.dummyfunction("""COMPUTED_VALUE"""),"")</f>
        <v/>
      </c>
      <c r="D1594" s="0" t="str">
        <f aca="false">IFERROR(__xludf.dummyfunction("""COMPUTED_VALUE"""),"")</f>
        <v/>
      </c>
      <c r="F1594" s="0" t="str">
        <f aca="false">IFERROR(__xludf.dummyfunction("""COMPUTED_VALUE"""),"")</f>
        <v/>
      </c>
      <c r="H1594" s="0" t="str">
        <f aca="false">IFERROR(__xludf.dummyfunction("""COMPUTED_VALUE"""),"")</f>
        <v/>
      </c>
      <c r="J1594" s="0" t="str">
        <f aca="false">IFERROR(__xludf.dummyfunction("""COMPUTED_VALUE"""),"")</f>
        <v/>
      </c>
      <c r="L1594" s="0" t="str">
        <f aca="false">IFERROR(__xludf.dummyfunction("""COMPUTED_VALUE"""),"")</f>
        <v/>
      </c>
      <c r="N1594" s="6" t="e">
        <f aca="false">SUM(L1594-J1594)</f>
        <v>#VALUE!</v>
      </c>
      <c r="P1594" s="0" t="str">
        <f aca="false">IFERROR(__xludf.dummyfunction("""COMPUTED_VALUE"""),"")</f>
        <v/>
      </c>
      <c r="R1594" s="0" t="str">
        <f aca="false">IFERROR(__xludf.dummyfunction("""COMPUTED_VALUE"""),"")</f>
        <v/>
      </c>
      <c r="T1594" s="6" t="e">
        <f aca="false">SUM(R1594-P1594)</f>
        <v>#VALUE!</v>
      </c>
      <c r="V1594" s="6" t="e">
        <f aca="false">SUM(N1594-T1594)</f>
        <v>#VALUE!</v>
      </c>
      <c r="X1594" s="7"/>
    </row>
    <row r="1595" customFormat="false" ht="13.8" hidden="false" customHeight="false" outlineLevel="0" collapsed="false">
      <c r="B1595" s="0" t="str">
        <f aca="false">IFERROR(__xludf.dummyfunction("""COMPUTED_VALUE"""),"")</f>
        <v/>
      </c>
      <c r="D1595" s="0" t="str">
        <f aca="false">IFERROR(__xludf.dummyfunction("""COMPUTED_VALUE"""),"")</f>
        <v/>
      </c>
      <c r="F1595" s="0" t="str">
        <f aca="false">IFERROR(__xludf.dummyfunction("""COMPUTED_VALUE"""),"")</f>
        <v/>
      </c>
      <c r="H1595" s="0" t="str">
        <f aca="false">IFERROR(__xludf.dummyfunction("""COMPUTED_VALUE"""),"")</f>
        <v/>
      </c>
      <c r="J1595" s="0" t="str">
        <f aca="false">IFERROR(__xludf.dummyfunction("""COMPUTED_VALUE"""),"")</f>
        <v/>
      </c>
      <c r="L1595" s="0" t="str">
        <f aca="false">IFERROR(__xludf.dummyfunction("""COMPUTED_VALUE"""),"")</f>
        <v/>
      </c>
      <c r="N1595" s="6" t="e">
        <f aca="false">SUM(L1595-J1595)</f>
        <v>#VALUE!</v>
      </c>
      <c r="P1595" s="0" t="str">
        <f aca="false">IFERROR(__xludf.dummyfunction("""COMPUTED_VALUE"""),"")</f>
        <v/>
      </c>
      <c r="R1595" s="0" t="str">
        <f aca="false">IFERROR(__xludf.dummyfunction("""COMPUTED_VALUE"""),"")</f>
        <v/>
      </c>
      <c r="T1595" s="6" t="e">
        <f aca="false">SUM(R1595-P1595)</f>
        <v>#VALUE!</v>
      </c>
      <c r="V1595" s="6" t="e">
        <f aca="false">SUM(N1595-T1595)</f>
        <v>#VALUE!</v>
      </c>
      <c r="X1595" s="7"/>
    </row>
    <row r="1596" customFormat="false" ht="13.8" hidden="false" customHeight="false" outlineLevel="0" collapsed="false">
      <c r="B1596" s="0" t="str">
        <f aca="false">IFERROR(__xludf.dummyfunction("""COMPUTED_VALUE"""),"")</f>
        <v/>
      </c>
      <c r="D1596" s="0" t="str">
        <f aca="false">IFERROR(__xludf.dummyfunction("""COMPUTED_VALUE"""),"")</f>
        <v/>
      </c>
      <c r="F1596" s="0" t="str">
        <f aca="false">IFERROR(__xludf.dummyfunction("""COMPUTED_VALUE"""),"")</f>
        <v/>
      </c>
      <c r="H1596" s="0" t="str">
        <f aca="false">IFERROR(__xludf.dummyfunction("""COMPUTED_VALUE"""),"")</f>
        <v/>
      </c>
      <c r="J1596" s="0" t="str">
        <f aca="false">IFERROR(__xludf.dummyfunction("""COMPUTED_VALUE"""),"")</f>
        <v/>
      </c>
      <c r="L1596" s="0" t="str">
        <f aca="false">IFERROR(__xludf.dummyfunction("""COMPUTED_VALUE"""),"")</f>
        <v/>
      </c>
      <c r="N1596" s="6" t="e">
        <f aca="false">SUM(L1596-J1596)</f>
        <v>#VALUE!</v>
      </c>
      <c r="P1596" s="0" t="str">
        <f aca="false">IFERROR(__xludf.dummyfunction("""COMPUTED_VALUE"""),"")</f>
        <v/>
      </c>
      <c r="R1596" s="0" t="str">
        <f aca="false">IFERROR(__xludf.dummyfunction("""COMPUTED_VALUE"""),"")</f>
        <v/>
      </c>
      <c r="T1596" s="6" t="e">
        <f aca="false">SUM(R1596-P1596)</f>
        <v>#VALUE!</v>
      </c>
      <c r="V1596" s="6" t="e">
        <f aca="false">SUM(N1596-T1596)</f>
        <v>#VALUE!</v>
      </c>
      <c r="X1596" s="7"/>
    </row>
    <row r="1597" customFormat="false" ht="13.8" hidden="false" customHeight="false" outlineLevel="0" collapsed="false">
      <c r="B1597" s="0" t="str">
        <f aca="false">IFERROR(__xludf.dummyfunction("""COMPUTED_VALUE"""),"")</f>
        <v/>
      </c>
      <c r="D1597" s="0" t="str">
        <f aca="false">IFERROR(__xludf.dummyfunction("""COMPUTED_VALUE"""),"")</f>
        <v/>
      </c>
      <c r="F1597" s="0" t="str">
        <f aca="false">IFERROR(__xludf.dummyfunction("""COMPUTED_VALUE"""),"")</f>
        <v/>
      </c>
      <c r="H1597" s="0" t="str">
        <f aca="false">IFERROR(__xludf.dummyfunction("""COMPUTED_VALUE"""),"")</f>
        <v/>
      </c>
      <c r="J1597" s="0" t="str">
        <f aca="false">IFERROR(__xludf.dummyfunction("""COMPUTED_VALUE"""),"")</f>
        <v/>
      </c>
      <c r="L1597" s="0" t="str">
        <f aca="false">IFERROR(__xludf.dummyfunction("""COMPUTED_VALUE"""),"")</f>
        <v/>
      </c>
      <c r="N1597" s="6" t="e">
        <f aca="false">SUM(L1597-J1597)</f>
        <v>#VALUE!</v>
      </c>
      <c r="P1597" s="0" t="str">
        <f aca="false">IFERROR(__xludf.dummyfunction("""COMPUTED_VALUE"""),"")</f>
        <v/>
      </c>
      <c r="R1597" s="0" t="str">
        <f aca="false">IFERROR(__xludf.dummyfunction("""COMPUTED_VALUE"""),"")</f>
        <v/>
      </c>
      <c r="T1597" s="6" t="e">
        <f aca="false">SUM(R1597-P1597)</f>
        <v>#VALUE!</v>
      </c>
      <c r="V1597" s="6" t="e">
        <f aca="false">SUM(N1597-T1597)</f>
        <v>#VALUE!</v>
      </c>
      <c r="X1597" s="7"/>
    </row>
    <row r="1598" customFormat="false" ht="13.8" hidden="false" customHeight="false" outlineLevel="0" collapsed="false">
      <c r="B1598" s="0" t="str">
        <f aca="false">IFERROR(__xludf.dummyfunction("""COMPUTED_VALUE"""),"")</f>
        <v/>
      </c>
      <c r="D1598" s="0" t="str">
        <f aca="false">IFERROR(__xludf.dummyfunction("""COMPUTED_VALUE"""),"")</f>
        <v/>
      </c>
      <c r="F1598" s="0" t="str">
        <f aca="false">IFERROR(__xludf.dummyfunction("""COMPUTED_VALUE"""),"")</f>
        <v/>
      </c>
      <c r="H1598" s="0" t="str">
        <f aca="false">IFERROR(__xludf.dummyfunction("""COMPUTED_VALUE"""),"")</f>
        <v/>
      </c>
      <c r="J1598" s="0" t="str">
        <f aca="false">IFERROR(__xludf.dummyfunction("""COMPUTED_VALUE"""),"")</f>
        <v/>
      </c>
      <c r="L1598" s="0" t="str">
        <f aca="false">IFERROR(__xludf.dummyfunction("""COMPUTED_VALUE"""),"")</f>
        <v/>
      </c>
      <c r="N1598" s="6" t="e">
        <f aca="false">SUM(L1598-J1598)</f>
        <v>#VALUE!</v>
      </c>
      <c r="P1598" s="0" t="str">
        <f aca="false">IFERROR(__xludf.dummyfunction("""COMPUTED_VALUE"""),"")</f>
        <v/>
      </c>
      <c r="R1598" s="0" t="str">
        <f aca="false">IFERROR(__xludf.dummyfunction("""COMPUTED_VALUE"""),"")</f>
        <v/>
      </c>
      <c r="T1598" s="6" t="e">
        <f aca="false">SUM(R1598-P1598)</f>
        <v>#VALUE!</v>
      </c>
      <c r="V1598" s="6" t="e">
        <f aca="false">SUM(N1598-T1598)</f>
        <v>#VALUE!</v>
      </c>
      <c r="X1598" s="7"/>
    </row>
    <row r="1599" customFormat="false" ht="13.8" hidden="false" customHeight="false" outlineLevel="0" collapsed="false">
      <c r="B1599" s="0" t="str">
        <f aca="false">IFERROR(__xludf.dummyfunction("""COMPUTED_VALUE"""),"")</f>
        <v/>
      </c>
      <c r="D1599" s="0" t="str">
        <f aca="false">IFERROR(__xludf.dummyfunction("""COMPUTED_VALUE"""),"")</f>
        <v/>
      </c>
      <c r="F1599" s="0" t="str">
        <f aca="false">IFERROR(__xludf.dummyfunction("""COMPUTED_VALUE"""),"")</f>
        <v/>
      </c>
      <c r="H1599" s="0" t="str">
        <f aca="false">IFERROR(__xludf.dummyfunction("""COMPUTED_VALUE"""),"")</f>
        <v/>
      </c>
      <c r="J1599" s="0" t="str">
        <f aca="false">IFERROR(__xludf.dummyfunction("""COMPUTED_VALUE"""),"")</f>
        <v/>
      </c>
      <c r="L1599" s="0" t="str">
        <f aca="false">IFERROR(__xludf.dummyfunction("""COMPUTED_VALUE"""),"")</f>
        <v/>
      </c>
      <c r="N1599" s="6" t="e">
        <f aca="false">SUM(L1599-J1599)</f>
        <v>#VALUE!</v>
      </c>
      <c r="P1599" s="0" t="str">
        <f aca="false">IFERROR(__xludf.dummyfunction("""COMPUTED_VALUE"""),"")</f>
        <v/>
      </c>
      <c r="R1599" s="0" t="str">
        <f aca="false">IFERROR(__xludf.dummyfunction("""COMPUTED_VALUE"""),"")</f>
        <v/>
      </c>
      <c r="T1599" s="6" t="e">
        <f aca="false">SUM(R1599-P1599)</f>
        <v>#VALUE!</v>
      </c>
      <c r="V1599" s="6" t="e">
        <f aca="false">SUM(N1599-T1599)</f>
        <v>#VALUE!</v>
      </c>
      <c r="X1599" s="7"/>
    </row>
    <row r="1600" customFormat="false" ht="13.8" hidden="false" customHeight="false" outlineLevel="0" collapsed="false">
      <c r="B1600" s="0" t="str">
        <f aca="false">IFERROR(__xludf.dummyfunction("""COMPUTED_VALUE"""),"")</f>
        <v/>
      </c>
      <c r="D1600" s="0" t="str">
        <f aca="false">IFERROR(__xludf.dummyfunction("""COMPUTED_VALUE"""),"")</f>
        <v/>
      </c>
      <c r="F1600" s="0" t="str">
        <f aca="false">IFERROR(__xludf.dummyfunction("""COMPUTED_VALUE"""),"")</f>
        <v/>
      </c>
      <c r="H1600" s="0" t="str">
        <f aca="false">IFERROR(__xludf.dummyfunction("""COMPUTED_VALUE"""),"")</f>
        <v/>
      </c>
      <c r="J1600" s="0" t="str">
        <f aca="false">IFERROR(__xludf.dummyfunction("""COMPUTED_VALUE"""),"")</f>
        <v/>
      </c>
      <c r="L1600" s="0" t="str">
        <f aca="false">IFERROR(__xludf.dummyfunction("""COMPUTED_VALUE"""),"")</f>
        <v/>
      </c>
      <c r="N1600" s="6" t="e">
        <f aca="false">SUM(L1600-J1600)</f>
        <v>#VALUE!</v>
      </c>
      <c r="P1600" s="0" t="str">
        <f aca="false">IFERROR(__xludf.dummyfunction("""COMPUTED_VALUE"""),"")</f>
        <v/>
      </c>
      <c r="R1600" s="0" t="str">
        <f aca="false">IFERROR(__xludf.dummyfunction("""COMPUTED_VALUE"""),"")</f>
        <v/>
      </c>
      <c r="T1600" s="6" t="e">
        <f aca="false">SUM(R1600-P1600)</f>
        <v>#VALUE!</v>
      </c>
      <c r="V1600" s="6" t="e">
        <f aca="false">SUM(N1600-T1600)</f>
        <v>#VALUE!</v>
      </c>
      <c r="X1600" s="7"/>
    </row>
    <row r="1601" customFormat="false" ht="13.8" hidden="false" customHeight="false" outlineLevel="0" collapsed="false">
      <c r="B1601" s="0" t="str">
        <f aca="false">IFERROR(__xludf.dummyfunction("""COMPUTED_VALUE"""),"")</f>
        <v/>
      </c>
      <c r="D1601" s="0" t="str">
        <f aca="false">IFERROR(__xludf.dummyfunction("""COMPUTED_VALUE"""),"")</f>
        <v/>
      </c>
      <c r="F1601" s="0" t="str">
        <f aca="false">IFERROR(__xludf.dummyfunction("""COMPUTED_VALUE"""),"")</f>
        <v/>
      </c>
      <c r="H1601" s="0" t="str">
        <f aca="false">IFERROR(__xludf.dummyfunction("""COMPUTED_VALUE"""),"")</f>
        <v/>
      </c>
      <c r="J1601" s="0" t="str">
        <f aca="false">IFERROR(__xludf.dummyfunction("""COMPUTED_VALUE"""),"")</f>
        <v/>
      </c>
      <c r="L1601" s="0" t="str">
        <f aca="false">IFERROR(__xludf.dummyfunction("""COMPUTED_VALUE"""),"")</f>
        <v/>
      </c>
      <c r="N1601" s="6" t="e">
        <f aca="false">SUM(L1601-J1601)</f>
        <v>#VALUE!</v>
      </c>
      <c r="P1601" s="0" t="str">
        <f aca="false">IFERROR(__xludf.dummyfunction("""COMPUTED_VALUE"""),"")</f>
        <v/>
      </c>
      <c r="R1601" s="0" t="str">
        <f aca="false">IFERROR(__xludf.dummyfunction("""COMPUTED_VALUE"""),"")</f>
        <v/>
      </c>
      <c r="T1601" s="6" t="e">
        <f aca="false">SUM(R1601-P1601)</f>
        <v>#VALUE!</v>
      </c>
      <c r="V1601" s="6" t="e">
        <f aca="false">SUM(N1601-T1601)</f>
        <v>#VALUE!</v>
      </c>
      <c r="X1601" s="7"/>
    </row>
    <row r="1602" customFormat="false" ht="13.8" hidden="false" customHeight="false" outlineLevel="0" collapsed="false">
      <c r="B1602" s="0" t="str">
        <f aca="false">IFERROR(__xludf.dummyfunction("""COMPUTED_VALUE"""),"")</f>
        <v/>
      </c>
      <c r="D1602" s="0" t="str">
        <f aca="false">IFERROR(__xludf.dummyfunction("""COMPUTED_VALUE"""),"")</f>
        <v/>
      </c>
      <c r="F1602" s="0" t="str">
        <f aca="false">IFERROR(__xludf.dummyfunction("""COMPUTED_VALUE"""),"")</f>
        <v/>
      </c>
      <c r="H1602" s="0" t="str">
        <f aca="false">IFERROR(__xludf.dummyfunction("""COMPUTED_VALUE"""),"")</f>
        <v/>
      </c>
      <c r="J1602" s="0" t="str">
        <f aca="false">IFERROR(__xludf.dummyfunction("""COMPUTED_VALUE"""),"")</f>
        <v/>
      </c>
      <c r="L1602" s="0" t="str">
        <f aca="false">IFERROR(__xludf.dummyfunction("""COMPUTED_VALUE"""),"")</f>
        <v/>
      </c>
      <c r="N1602" s="6" t="e">
        <f aca="false">SUM(L1602-J1602)</f>
        <v>#VALUE!</v>
      </c>
      <c r="P1602" s="0" t="str">
        <f aca="false">IFERROR(__xludf.dummyfunction("""COMPUTED_VALUE"""),"")</f>
        <v/>
      </c>
      <c r="R1602" s="0" t="str">
        <f aca="false">IFERROR(__xludf.dummyfunction("""COMPUTED_VALUE"""),"")</f>
        <v/>
      </c>
      <c r="T1602" s="6" t="e">
        <f aca="false">SUM(R1602-P1602)</f>
        <v>#VALUE!</v>
      </c>
      <c r="V1602" s="6" t="e">
        <f aca="false">SUM(N1602-T1602)</f>
        <v>#VALUE!</v>
      </c>
      <c r="X1602" s="7"/>
    </row>
    <row r="1603" customFormat="false" ht="13.8" hidden="false" customHeight="false" outlineLevel="0" collapsed="false">
      <c r="B1603" s="0" t="str">
        <f aca="false">IFERROR(__xludf.dummyfunction("""COMPUTED_VALUE"""),"")</f>
        <v/>
      </c>
      <c r="D1603" s="0" t="str">
        <f aca="false">IFERROR(__xludf.dummyfunction("""COMPUTED_VALUE"""),"")</f>
        <v/>
      </c>
      <c r="F1603" s="0" t="str">
        <f aca="false">IFERROR(__xludf.dummyfunction("""COMPUTED_VALUE"""),"")</f>
        <v/>
      </c>
      <c r="H1603" s="0" t="str">
        <f aca="false">IFERROR(__xludf.dummyfunction("""COMPUTED_VALUE"""),"")</f>
        <v/>
      </c>
      <c r="J1603" s="0" t="str">
        <f aca="false">IFERROR(__xludf.dummyfunction("""COMPUTED_VALUE"""),"")</f>
        <v/>
      </c>
      <c r="L1603" s="0" t="str">
        <f aca="false">IFERROR(__xludf.dummyfunction("""COMPUTED_VALUE"""),"")</f>
        <v/>
      </c>
      <c r="N1603" s="6" t="e">
        <f aca="false">SUM(L1603-J1603)</f>
        <v>#VALUE!</v>
      </c>
      <c r="P1603" s="0" t="str">
        <f aca="false">IFERROR(__xludf.dummyfunction("""COMPUTED_VALUE"""),"")</f>
        <v/>
      </c>
      <c r="R1603" s="0" t="str">
        <f aca="false">IFERROR(__xludf.dummyfunction("""COMPUTED_VALUE"""),"")</f>
        <v/>
      </c>
      <c r="T1603" s="6" t="e">
        <f aca="false">SUM(R1603-P1603)</f>
        <v>#VALUE!</v>
      </c>
      <c r="V1603" s="6" t="e">
        <f aca="false">SUM(N1603-T1603)</f>
        <v>#VALUE!</v>
      </c>
      <c r="X1603" s="7"/>
    </row>
    <row r="1604" customFormat="false" ht="13.8" hidden="false" customHeight="false" outlineLevel="0" collapsed="false">
      <c r="B1604" s="0" t="str">
        <f aca="false">IFERROR(__xludf.dummyfunction("""COMPUTED_VALUE"""),"")</f>
        <v/>
      </c>
      <c r="D1604" s="0" t="str">
        <f aca="false">IFERROR(__xludf.dummyfunction("""COMPUTED_VALUE"""),"")</f>
        <v/>
      </c>
      <c r="F1604" s="0" t="str">
        <f aca="false">IFERROR(__xludf.dummyfunction("""COMPUTED_VALUE"""),"")</f>
        <v/>
      </c>
      <c r="H1604" s="0" t="str">
        <f aca="false">IFERROR(__xludf.dummyfunction("""COMPUTED_VALUE"""),"")</f>
        <v/>
      </c>
      <c r="J1604" s="0" t="str">
        <f aca="false">IFERROR(__xludf.dummyfunction("""COMPUTED_VALUE"""),"")</f>
        <v/>
      </c>
      <c r="L1604" s="0" t="str">
        <f aca="false">IFERROR(__xludf.dummyfunction("""COMPUTED_VALUE"""),"")</f>
        <v/>
      </c>
      <c r="N1604" s="6" t="e">
        <f aca="false">SUM(L1604-J1604)</f>
        <v>#VALUE!</v>
      </c>
      <c r="P1604" s="0" t="str">
        <f aca="false">IFERROR(__xludf.dummyfunction("""COMPUTED_VALUE"""),"")</f>
        <v/>
      </c>
      <c r="R1604" s="0" t="str">
        <f aca="false">IFERROR(__xludf.dummyfunction("""COMPUTED_VALUE"""),"")</f>
        <v/>
      </c>
      <c r="T1604" s="6" t="e">
        <f aca="false">SUM(R1604-P1604)</f>
        <v>#VALUE!</v>
      </c>
      <c r="V1604" s="6" t="e">
        <f aca="false">SUM(N1604-T1604)</f>
        <v>#VALUE!</v>
      </c>
      <c r="X1604" s="7"/>
    </row>
    <row r="1605" customFormat="false" ht="13.8" hidden="false" customHeight="false" outlineLevel="0" collapsed="false">
      <c r="B1605" s="0" t="str">
        <f aca="false">IFERROR(__xludf.dummyfunction("""COMPUTED_VALUE"""),"")</f>
        <v/>
      </c>
      <c r="D1605" s="0" t="str">
        <f aca="false">IFERROR(__xludf.dummyfunction("""COMPUTED_VALUE"""),"")</f>
        <v/>
      </c>
      <c r="F1605" s="0" t="str">
        <f aca="false">IFERROR(__xludf.dummyfunction("""COMPUTED_VALUE"""),"")</f>
        <v/>
      </c>
      <c r="H1605" s="0" t="str">
        <f aca="false">IFERROR(__xludf.dummyfunction("""COMPUTED_VALUE"""),"")</f>
        <v/>
      </c>
      <c r="J1605" s="0" t="str">
        <f aca="false">IFERROR(__xludf.dummyfunction("""COMPUTED_VALUE"""),"")</f>
        <v/>
      </c>
      <c r="L1605" s="0" t="str">
        <f aca="false">IFERROR(__xludf.dummyfunction("""COMPUTED_VALUE"""),"")</f>
        <v/>
      </c>
      <c r="N1605" s="6" t="e">
        <f aca="false">SUM(L1605-J1605)</f>
        <v>#VALUE!</v>
      </c>
      <c r="P1605" s="0" t="str">
        <f aca="false">IFERROR(__xludf.dummyfunction("""COMPUTED_VALUE"""),"")</f>
        <v/>
      </c>
      <c r="R1605" s="0" t="str">
        <f aca="false">IFERROR(__xludf.dummyfunction("""COMPUTED_VALUE"""),"")</f>
        <v/>
      </c>
      <c r="T1605" s="6" t="e">
        <f aca="false">SUM(R1605-P1605)</f>
        <v>#VALUE!</v>
      </c>
      <c r="V1605" s="6" t="e">
        <f aca="false">SUM(N1605-T1605)</f>
        <v>#VALUE!</v>
      </c>
      <c r="X1605" s="7"/>
    </row>
    <row r="1606" customFormat="false" ht="13.8" hidden="false" customHeight="false" outlineLevel="0" collapsed="false">
      <c r="B1606" s="0" t="str">
        <f aca="false">IFERROR(__xludf.dummyfunction("""COMPUTED_VALUE"""),"")</f>
        <v/>
      </c>
      <c r="D1606" s="0" t="str">
        <f aca="false">IFERROR(__xludf.dummyfunction("""COMPUTED_VALUE"""),"")</f>
        <v/>
      </c>
      <c r="F1606" s="0" t="str">
        <f aca="false">IFERROR(__xludf.dummyfunction("""COMPUTED_VALUE"""),"")</f>
        <v/>
      </c>
      <c r="H1606" s="0" t="str">
        <f aca="false">IFERROR(__xludf.dummyfunction("""COMPUTED_VALUE"""),"")</f>
        <v/>
      </c>
      <c r="J1606" s="0" t="str">
        <f aca="false">IFERROR(__xludf.dummyfunction("""COMPUTED_VALUE"""),"")</f>
        <v/>
      </c>
      <c r="L1606" s="0" t="str">
        <f aca="false">IFERROR(__xludf.dummyfunction("""COMPUTED_VALUE"""),"")</f>
        <v/>
      </c>
      <c r="N1606" s="6" t="e">
        <f aca="false">SUM(L1606-J1606)</f>
        <v>#VALUE!</v>
      </c>
      <c r="P1606" s="0" t="str">
        <f aca="false">IFERROR(__xludf.dummyfunction("""COMPUTED_VALUE"""),"")</f>
        <v/>
      </c>
      <c r="R1606" s="0" t="str">
        <f aca="false">IFERROR(__xludf.dummyfunction("""COMPUTED_VALUE"""),"")</f>
        <v/>
      </c>
      <c r="T1606" s="6" t="e">
        <f aca="false">SUM(R1606-P1606)</f>
        <v>#VALUE!</v>
      </c>
      <c r="V1606" s="6" t="e">
        <f aca="false">SUM(N1606-T1606)</f>
        <v>#VALUE!</v>
      </c>
      <c r="X1606" s="7"/>
    </row>
    <row r="1607" customFormat="false" ht="13.8" hidden="false" customHeight="false" outlineLevel="0" collapsed="false">
      <c r="B1607" s="0" t="str">
        <f aca="false">IFERROR(__xludf.dummyfunction("""COMPUTED_VALUE"""),"")</f>
        <v/>
      </c>
      <c r="D1607" s="0" t="str">
        <f aca="false">IFERROR(__xludf.dummyfunction("""COMPUTED_VALUE"""),"")</f>
        <v/>
      </c>
      <c r="F1607" s="0" t="str">
        <f aca="false">IFERROR(__xludf.dummyfunction("""COMPUTED_VALUE"""),"")</f>
        <v/>
      </c>
      <c r="H1607" s="0" t="str">
        <f aca="false">IFERROR(__xludf.dummyfunction("""COMPUTED_VALUE"""),"")</f>
        <v/>
      </c>
      <c r="J1607" s="0" t="str">
        <f aca="false">IFERROR(__xludf.dummyfunction("""COMPUTED_VALUE"""),"")</f>
        <v/>
      </c>
      <c r="L1607" s="0" t="str">
        <f aca="false">IFERROR(__xludf.dummyfunction("""COMPUTED_VALUE"""),"")</f>
        <v/>
      </c>
      <c r="N1607" s="6" t="e">
        <f aca="false">SUM(L1607-J1607)</f>
        <v>#VALUE!</v>
      </c>
      <c r="P1607" s="0" t="str">
        <f aca="false">IFERROR(__xludf.dummyfunction("""COMPUTED_VALUE"""),"")</f>
        <v/>
      </c>
      <c r="R1607" s="0" t="str">
        <f aca="false">IFERROR(__xludf.dummyfunction("""COMPUTED_VALUE"""),"")</f>
        <v/>
      </c>
      <c r="T1607" s="6" t="e">
        <f aca="false">SUM(R1607-P1607)</f>
        <v>#VALUE!</v>
      </c>
      <c r="V1607" s="6" t="e">
        <f aca="false">SUM(N1607-T1607)</f>
        <v>#VALUE!</v>
      </c>
      <c r="X1607" s="7"/>
    </row>
    <row r="1608" customFormat="false" ht="13.8" hidden="false" customHeight="false" outlineLevel="0" collapsed="false">
      <c r="B1608" s="0" t="str">
        <f aca="false">IFERROR(__xludf.dummyfunction("""COMPUTED_VALUE"""),"")</f>
        <v/>
      </c>
      <c r="D1608" s="0" t="str">
        <f aca="false">IFERROR(__xludf.dummyfunction("""COMPUTED_VALUE"""),"")</f>
        <v/>
      </c>
      <c r="F1608" s="0" t="str">
        <f aca="false">IFERROR(__xludf.dummyfunction("""COMPUTED_VALUE"""),"")</f>
        <v/>
      </c>
      <c r="H1608" s="0" t="str">
        <f aca="false">IFERROR(__xludf.dummyfunction("""COMPUTED_VALUE"""),"")</f>
        <v/>
      </c>
      <c r="J1608" s="0" t="str">
        <f aca="false">IFERROR(__xludf.dummyfunction("""COMPUTED_VALUE"""),"")</f>
        <v/>
      </c>
      <c r="L1608" s="0" t="str">
        <f aca="false">IFERROR(__xludf.dummyfunction("""COMPUTED_VALUE"""),"")</f>
        <v/>
      </c>
      <c r="N1608" s="6" t="e">
        <f aca="false">SUM(L1608-J1608)</f>
        <v>#VALUE!</v>
      </c>
      <c r="P1608" s="0" t="str">
        <f aca="false">IFERROR(__xludf.dummyfunction("""COMPUTED_VALUE"""),"")</f>
        <v/>
      </c>
      <c r="R1608" s="0" t="str">
        <f aca="false">IFERROR(__xludf.dummyfunction("""COMPUTED_VALUE"""),"")</f>
        <v/>
      </c>
      <c r="T1608" s="6" t="e">
        <f aca="false">SUM(R1608-P1608)</f>
        <v>#VALUE!</v>
      </c>
      <c r="V1608" s="6" t="e">
        <f aca="false">SUM(N1608-T1608)</f>
        <v>#VALUE!</v>
      </c>
      <c r="X1608" s="7"/>
    </row>
    <row r="1609" customFormat="false" ht="13.8" hidden="false" customHeight="false" outlineLevel="0" collapsed="false">
      <c r="B1609" s="0" t="str">
        <f aca="false">IFERROR(__xludf.dummyfunction("""COMPUTED_VALUE"""),"")</f>
        <v/>
      </c>
      <c r="D1609" s="0" t="str">
        <f aca="false">IFERROR(__xludf.dummyfunction("""COMPUTED_VALUE"""),"")</f>
        <v/>
      </c>
      <c r="F1609" s="0" t="str">
        <f aca="false">IFERROR(__xludf.dummyfunction("""COMPUTED_VALUE"""),"")</f>
        <v/>
      </c>
      <c r="H1609" s="0" t="str">
        <f aca="false">IFERROR(__xludf.dummyfunction("""COMPUTED_VALUE"""),"")</f>
        <v/>
      </c>
      <c r="J1609" s="0" t="str">
        <f aca="false">IFERROR(__xludf.dummyfunction("""COMPUTED_VALUE"""),"")</f>
        <v/>
      </c>
      <c r="L1609" s="0" t="str">
        <f aca="false">IFERROR(__xludf.dummyfunction("""COMPUTED_VALUE"""),"")</f>
        <v/>
      </c>
      <c r="N1609" s="6" t="e">
        <f aca="false">SUM(L1609-J1609)</f>
        <v>#VALUE!</v>
      </c>
      <c r="P1609" s="0" t="str">
        <f aca="false">IFERROR(__xludf.dummyfunction("""COMPUTED_VALUE"""),"")</f>
        <v/>
      </c>
      <c r="R1609" s="0" t="str">
        <f aca="false">IFERROR(__xludf.dummyfunction("""COMPUTED_VALUE"""),"")</f>
        <v/>
      </c>
      <c r="T1609" s="6" t="e">
        <f aca="false">SUM(R1609-P1609)</f>
        <v>#VALUE!</v>
      </c>
      <c r="V1609" s="6" t="e">
        <f aca="false">SUM(N1609-T1609)</f>
        <v>#VALUE!</v>
      </c>
      <c r="X1609" s="7"/>
    </row>
    <row r="1610" customFormat="false" ht="13.8" hidden="false" customHeight="false" outlineLevel="0" collapsed="false">
      <c r="B1610" s="0" t="str">
        <f aca="false">IFERROR(__xludf.dummyfunction("""COMPUTED_VALUE"""),"")</f>
        <v/>
      </c>
      <c r="D1610" s="0" t="str">
        <f aca="false">IFERROR(__xludf.dummyfunction("""COMPUTED_VALUE"""),"")</f>
        <v/>
      </c>
      <c r="F1610" s="0" t="str">
        <f aca="false">IFERROR(__xludf.dummyfunction("""COMPUTED_VALUE"""),"")</f>
        <v/>
      </c>
      <c r="H1610" s="0" t="str">
        <f aca="false">IFERROR(__xludf.dummyfunction("""COMPUTED_VALUE"""),"")</f>
        <v/>
      </c>
      <c r="J1610" s="0" t="str">
        <f aca="false">IFERROR(__xludf.dummyfunction("""COMPUTED_VALUE"""),"")</f>
        <v/>
      </c>
      <c r="L1610" s="0" t="str">
        <f aca="false">IFERROR(__xludf.dummyfunction("""COMPUTED_VALUE"""),"")</f>
        <v/>
      </c>
      <c r="N1610" s="6" t="e">
        <f aca="false">SUM(L1610-J1610)</f>
        <v>#VALUE!</v>
      </c>
      <c r="P1610" s="0" t="str">
        <f aca="false">IFERROR(__xludf.dummyfunction("""COMPUTED_VALUE"""),"")</f>
        <v/>
      </c>
      <c r="R1610" s="0" t="str">
        <f aca="false">IFERROR(__xludf.dummyfunction("""COMPUTED_VALUE"""),"")</f>
        <v/>
      </c>
      <c r="T1610" s="6" t="e">
        <f aca="false">SUM(R1610-P1610)</f>
        <v>#VALUE!</v>
      </c>
      <c r="V1610" s="6" t="e">
        <f aca="false">SUM(N1610-T1610)</f>
        <v>#VALUE!</v>
      </c>
      <c r="X1610" s="7"/>
    </row>
    <row r="1611" customFormat="false" ht="13.8" hidden="false" customHeight="false" outlineLevel="0" collapsed="false">
      <c r="B1611" s="0" t="str">
        <f aca="false">IFERROR(__xludf.dummyfunction("""COMPUTED_VALUE"""),"")</f>
        <v/>
      </c>
      <c r="D1611" s="0" t="str">
        <f aca="false">IFERROR(__xludf.dummyfunction("""COMPUTED_VALUE"""),"")</f>
        <v/>
      </c>
      <c r="F1611" s="0" t="str">
        <f aca="false">IFERROR(__xludf.dummyfunction("""COMPUTED_VALUE"""),"")</f>
        <v/>
      </c>
      <c r="H1611" s="0" t="str">
        <f aca="false">IFERROR(__xludf.dummyfunction("""COMPUTED_VALUE"""),"")</f>
        <v/>
      </c>
      <c r="J1611" s="0" t="str">
        <f aca="false">IFERROR(__xludf.dummyfunction("""COMPUTED_VALUE"""),"")</f>
        <v/>
      </c>
      <c r="L1611" s="0" t="str">
        <f aca="false">IFERROR(__xludf.dummyfunction("""COMPUTED_VALUE"""),"")</f>
        <v/>
      </c>
      <c r="N1611" s="6" t="e">
        <f aca="false">SUM(L1611-J1611)</f>
        <v>#VALUE!</v>
      </c>
      <c r="P1611" s="0" t="str">
        <f aca="false">IFERROR(__xludf.dummyfunction("""COMPUTED_VALUE"""),"")</f>
        <v/>
      </c>
      <c r="R1611" s="0" t="str">
        <f aca="false">IFERROR(__xludf.dummyfunction("""COMPUTED_VALUE"""),"")</f>
        <v/>
      </c>
      <c r="T1611" s="6" t="e">
        <f aca="false">SUM(R1611-P1611)</f>
        <v>#VALUE!</v>
      </c>
      <c r="V1611" s="6" t="e">
        <f aca="false">SUM(N1611-T1611)</f>
        <v>#VALUE!</v>
      </c>
      <c r="X1611" s="7"/>
    </row>
    <row r="1612" customFormat="false" ht="13.8" hidden="false" customHeight="false" outlineLevel="0" collapsed="false">
      <c r="B1612" s="0" t="str">
        <f aca="false">IFERROR(__xludf.dummyfunction("""COMPUTED_VALUE"""),"")</f>
        <v/>
      </c>
      <c r="D1612" s="0" t="str">
        <f aca="false">IFERROR(__xludf.dummyfunction("""COMPUTED_VALUE"""),"")</f>
        <v/>
      </c>
      <c r="F1612" s="0" t="str">
        <f aca="false">IFERROR(__xludf.dummyfunction("""COMPUTED_VALUE"""),"")</f>
        <v/>
      </c>
      <c r="H1612" s="0" t="str">
        <f aca="false">IFERROR(__xludf.dummyfunction("""COMPUTED_VALUE"""),"")</f>
        <v/>
      </c>
      <c r="J1612" s="0" t="str">
        <f aca="false">IFERROR(__xludf.dummyfunction("""COMPUTED_VALUE"""),"")</f>
        <v/>
      </c>
      <c r="L1612" s="0" t="str">
        <f aca="false">IFERROR(__xludf.dummyfunction("""COMPUTED_VALUE"""),"")</f>
        <v/>
      </c>
      <c r="N1612" s="6" t="e">
        <f aca="false">SUM(L1612-J1612)</f>
        <v>#VALUE!</v>
      </c>
      <c r="P1612" s="0" t="str">
        <f aca="false">IFERROR(__xludf.dummyfunction("""COMPUTED_VALUE"""),"")</f>
        <v/>
      </c>
      <c r="R1612" s="0" t="str">
        <f aca="false">IFERROR(__xludf.dummyfunction("""COMPUTED_VALUE"""),"")</f>
        <v/>
      </c>
      <c r="T1612" s="6" t="e">
        <f aca="false">SUM(R1612-P1612)</f>
        <v>#VALUE!</v>
      </c>
      <c r="V1612" s="6" t="e">
        <f aca="false">SUM(N1612-T1612)</f>
        <v>#VALUE!</v>
      </c>
      <c r="X1612" s="7"/>
    </row>
    <row r="1613" customFormat="false" ht="13.8" hidden="false" customHeight="false" outlineLevel="0" collapsed="false">
      <c r="B1613" s="0" t="str">
        <f aca="false">IFERROR(__xludf.dummyfunction("""COMPUTED_VALUE"""),"")</f>
        <v/>
      </c>
      <c r="D1613" s="0" t="str">
        <f aca="false">IFERROR(__xludf.dummyfunction("""COMPUTED_VALUE"""),"")</f>
        <v/>
      </c>
      <c r="F1613" s="0" t="str">
        <f aca="false">IFERROR(__xludf.dummyfunction("""COMPUTED_VALUE"""),"")</f>
        <v/>
      </c>
      <c r="H1613" s="0" t="str">
        <f aca="false">IFERROR(__xludf.dummyfunction("""COMPUTED_VALUE"""),"")</f>
        <v/>
      </c>
      <c r="J1613" s="0" t="str">
        <f aca="false">IFERROR(__xludf.dummyfunction("""COMPUTED_VALUE"""),"")</f>
        <v/>
      </c>
      <c r="L1613" s="0" t="str">
        <f aca="false">IFERROR(__xludf.dummyfunction("""COMPUTED_VALUE"""),"")</f>
        <v/>
      </c>
      <c r="N1613" s="6" t="e">
        <f aca="false">SUM(L1613-J1613)</f>
        <v>#VALUE!</v>
      </c>
      <c r="P1613" s="0" t="str">
        <f aca="false">IFERROR(__xludf.dummyfunction("""COMPUTED_VALUE"""),"")</f>
        <v/>
      </c>
      <c r="R1613" s="0" t="str">
        <f aca="false">IFERROR(__xludf.dummyfunction("""COMPUTED_VALUE"""),"")</f>
        <v/>
      </c>
      <c r="T1613" s="6" t="e">
        <f aca="false">SUM(R1613-P1613)</f>
        <v>#VALUE!</v>
      </c>
      <c r="V1613" s="6" t="e">
        <f aca="false">SUM(N1613-T1613)</f>
        <v>#VALUE!</v>
      </c>
      <c r="X1613" s="7"/>
    </row>
    <row r="1614" customFormat="false" ht="13.8" hidden="false" customHeight="false" outlineLevel="0" collapsed="false">
      <c r="B1614" s="0" t="str">
        <f aca="false">IFERROR(__xludf.dummyfunction("""COMPUTED_VALUE"""),"")</f>
        <v/>
      </c>
      <c r="D1614" s="0" t="str">
        <f aca="false">IFERROR(__xludf.dummyfunction("""COMPUTED_VALUE"""),"")</f>
        <v/>
      </c>
      <c r="F1614" s="0" t="str">
        <f aca="false">IFERROR(__xludf.dummyfunction("""COMPUTED_VALUE"""),"")</f>
        <v/>
      </c>
      <c r="H1614" s="0" t="str">
        <f aca="false">IFERROR(__xludf.dummyfunction("""COMPUTED_VALUE"""),"")</f>
        <v/>
      </c>
      <c r="J1614" s="0" t="str">
        <f aca="false">IFERROR(__xludf.dummyfunction("""COMPUTED_VALUE"""),"")</f>
        <v/>
      </c>
      <c r="L1614" s="0" t="str">
        <f aca="false">IFERROR(__xludf.dummyfunction("""COMPUTED_VALUE"""),"")</f>
        <v/>
      </c>
      <c r="N1614" s="6" t="e">
        <f aca="false">SUM(L1614-J1614)</f>
        <v>#VALUE!</v>
      </c>
      <c r="P1614" s="0" t="str">
        <f aca="false">IFERROR(__xludf.dummyfunction("""COMPUTED_VALUE"""),"")</f>
        <v/>
      </c>
      <c r="R1614" s="0" t="str">
        <f aca="false">IFERROR(__xludf.dummyfunction("""COMPUTED_VALUE"""),"")</f>
        <v/>
      </c>
      <c r="T1614" s="6" t="e">
        <f aca="false">SUM(R1614-P1614)</f>
        <v>#VALUE!</v>
      </c>
      <c r="V1614" s="6" t="e">
        <f aca="false">SUM(N1614-T1614)</f>
        <v>#VALUE!</v>
      </c>
      <c r="X1614" s="7"/>
    </row>
    <row r="1615" customFormat="false" ht="13.8" hidden="false" customHeight="false" outlineLevel="0" collapsed="false">
      <c r="B1615" s="0" t="str">
        <f aca="false">IFERROR(__xludf.dummyfunction("""COMPUTED_VALUE"""),"")</f>
        <v/>
      </c>
      <c r="D1615" s="0" t="str">
        <f aca="false">IFERROR(__xludf.dummyfunction("""COMPUTED_VALUE"""),"")</f>
        <v/>
      </c>
      <c r="F1615" s="0" t="str">
        <f aca="false">IFERROR(__xludf.dummyfunction("""COMPUTED_VALUE"""),"")</f>
        <v/>
      </c>
      <c r="H1615" s="0" t="str">
        <f aca="false">IFERROR(__xludf.dummyfunction("""COMPUTED_VALUE"""),"")</f>
        <v/>
      </c>
      <c r="J1615" s="0" t="str">
        <f aca="false">IFERROR(__xludf.dummyfunction("""COMPUTED_VALUE"""),"")</f>
        <v/>
      </c>
      <c r="L1615" s="0" t="str">
        <f aca="false">IFERROR(__xludf.dummyfunction("""COMPUTED_VALUE"""),"")</f>
        <v/>
      </c>
      <c r="N1615" s="6" t="e">
        <f aca="false">SUM(L1615-J1615)</f>
        <v>#VALUE!</v>
      </c>
      <c r="P1615" s="0" t="str">
        <f aca="false">IFERROR(__xludf.dummyfunction("""COMPUTED_VALUE"""),"")</f>
        <v/>
      </c>
      <c r="R1615" s="0" t="str">
        <f aca="false">IFERROR(__xludf.dummyfunction("""COMPUTED_VALUE"""),"")</f>
        <v/>
      </c>
      <c r="T1615" s="6" t="e">
        <f aca="false">SUM(R1615-P1615)</f>
        <v>#VALUE!</v>
      </c>
      <c r="V1615" s="6" t="e">
        <f aca="false">SUM(N1615-T1615)</f>
        <v>#VALUE!</v>
      </c>
      <c r="X1615" s="7"/>
    </row>
    <row r="1616" customFormat="false" ht="13.8" hidden="false" customHeight="false" outlineLevel="0" collapsed="false">
      <c r="B1616" s="0" t="str">
        <f aca="false">IFERROR(__xludf.dummyfunction("""COMPUTED_VALUE"""),"")</f>
        <v/>
      </c>
      <c r="D1616" s="0" t="str">
        <f aca="false">IFERROR(__xludf.dummyfunction("""COMPUTED_VALUE"""),"")</f>
        <v/>
      </c>
      <c r="F1616" s="0" t="str">
        <f aca="false">IFERROR(__xludf.dummyfunction("""COMPUTED_VALUE"""),"")</f>
        <v/>
      </c>
      <c r="H1616" s="0" t="str">
        <f aca="false">IFERROR(__xludf.dummyfunction("""COMPUTED_VALUE"""),"")</f>
        <v/>
      </c>
      <c r="J1616" s="0" t="str">
        <f aca="false">IFERROR(__xludf.dummyfunction("""COMPUTED_VALUE"""),"")</f>
        <v/>
      </c>
      <c r="L1616" s="0" t="str">
        <f aca="false">IFERROR(__xludf.dummyfunction("""COMPUTED_VALUE"""),"")</f>
        <v/>
      </c>
      <c r="N1616" s="6" t="e">
        <f aca="false">SUM(L1616-J1616)</f>
        <v>#VALUE!</v>
      </c>
      <c r="P1616" s="0" t="str">
        <f aca="false">IFERROR(__xludf.dummyfunction("""COMPUTED_VALUE"""),"")</f>
        <v/>
      </c>
      <c r="R1616" s="0" t="str">
        <f aca="false">IFERROR(__xludf.dummyfunction("""COMPUTED_VALUE"""),"")</f>
        <v/>
      </c>
      <c r="T1616" s="6" t="e">
        <f aca="false">SUM(R1616-P1616)</f>
        <v>#VALUE!</v>
      </c>
      <c r="V1616" s="6" t="e">
        <f aca="false">SUM(N1616-T1616)</f>
        <v>#VALUE!</v>
      </c>
      <c r="X1616" s="7"/>
    </row>
    <row r="1617" customFormat="false" ht="13.8" hidden="false" customHeight="false" outlineLevel="0" collapsed="false">
      <c r="B1617" s="0" t="str">
        <f aca="false">IFERROR(__xludf.dummyfunction("""COMPUTED_VALUE"""),"")</f>
        <v/>
      </c>
      <c r="D1617" s="0" t="str">
        <f aca="false">IFERROR(__xludf.dummyfunction("""COMPUTED_VALUE"""),"")</f>
        <v/>
      </c>
      <c r="F1617" s="0" t="str">
        <f aca="false">IFERROR(__xludf.dummyfunction("""COMPUTED_VALUE"""),"")</f>
        <v/>
      </c>
      <c r="H1617" s="0" t="str">
        <f aca="false">IFERROR(__xludf.dummyfunction("""COMPUTED_VALUE"""),"")</f>
        <v/>
      </c>
      <c r="J1617" s="0" t="str">
        <f aca="false">IFERROR(__xludf.dummyfunction("""COMPUTED_VALUE"""),"")</f>
        <v/>
      </c>
      <c r="L1617" s="0" t="str">
        <f aca="false">IFERROR(__xludf.dummyfunction("""COMPUTED_VALUE"""),"")</f>
        <v/>
      </c>
      <c r="N1617" s="6" t="e">
        <f aca="false">SUM(L1617-J1617)</f>
        <v>#VALUE!</v>
      </c>
      <c r="P1617" s="0" t="str">
        <f aca="false">IFERROR(__xludf.dummyfunction("""COMPUTED_VALUE"""),"")</f>
        <v/>
      </c>
      <c r="R1617" s="0" t="str">
        <f aca="false">IFERROR(__xludf.dummyfunction("""COMPUTED_VALUE"""),"")</f>
        <v/>
      </c>
      <c r="T1617" s="6" t="e">
        <f aca="false">SUM(R1617-P1617)</f>
        <v>#VALUE!</v>
      </c>
      <c r="V1617" s="6" t="e">
        <f aca="false">SUM(N1617-T1617)</f>
        <v>#VALUE!</v>
      </c>
      <c r="X1617" s="7"/>
    </row>
    <row r="1618" customFormat="false" ht="13.8" hidden="false" customHeight="false" outlineLevel="0" collapsed="false">
      <c r="B1618" s="0" t="str">
        <f aca="false">IFERROR(__xludf.dummyfunction("""COMPUTED_VALUE"""),"")</f>
        <v/>
      </c>
      <c r="D1618" s="0" t="str">
        <f aca="false">IFERROR(__xludf.dummyfunction("""COMPUTED_VALUE"""),"")</f>
        <v/>
      </c>
      <c r="F1618" s="0" t="str">
        <f aca="false">IFERROR(__xludf.dummyfunction("""COMPUTED_VALUE"""),"")</f>
        <v/>
      </c>
      <c r="H1618" s="0" t="str">
        <f aca="false">IFERROR(__xludf.dummyfunction("""COMPUTED_VALUE"""),"")</f>
        <v/>
      </c>
      <c r="J1618" s="0" t="str">
        <f aca="false">IFERROR(__xludf.dummyfunction("""COMPUTED_VALUE"""),"")</f>
        <v/>
      </c>
      <c r="L1618" s="0" t="str">
        <f aca="false">IFERROR(__xludf.dummyfunction("""COMPUTED_VALUE"""),"")</f>
        <v/>
      </c>
      <c r="N1618" s="6" t="e">
        <f aca="false">SUM(L1618-J1618)</f>
        <v>#VALUE!</v>
      </c>
      <c r="P1618" s="0" t="str">
        <f aca="false">IFERROR(__xludf.dummyfunction("""COMPUTED_VALUE"""),"")</f>
        <v/>
      </c>
      <c r="R1618" s="0" t="str">
        <f aca="false">IFERROR(__xludf.dummyfunction("""COMPUTED_VALUE"""),"")</f>
        <v/>
      </c>
      <c r="T1618" s="6" t="e">
        <f aca="false">SUM(R1618-P1618)</f>
        <v>#VALUE!</v>
      </c>
      <c r="V1618" s="6" t="e">
        <f aca="false">SUM(N1618-T1618)</f>
        <v>#VALUE!</v>
      </c>
      <c r="X1618" s="7"/>
    </row>
    <row r="1619" customFormat="false" ht="13.8" hidden="false" customHeight="false" outlineLevel="0" collapsed="false">
      <c r="B1619" s="0" t="str">
        <f aca="false">IFERROR(__xludf.dummyfunction("""COMPUTED_VALUE"""),"")</f>
        <v/>
      </c>
      <c r="D1619" s="0" t="str">
        <f aca="false">IFERROR(__xludf.dummyfunction("""COMPUTED_VALUE"""),"")</f>
        <v/>
      </c>
      <c r="F1619" s="0" t="str">
        <f aca="false">IFERROR(__xludf.dummyfunction("""COMPUTED_VALUE"""),"")</f>
        <v/>
      </c>
      <c r="H1619" s="0" t="str">
        <f aca="false">IFERROR(__xludf.dummyfunction("""COMPUTED_VALUE"""),"")</f>
        <v/>
      </c>
      <c r="J1619" s="0" t="str">
        <f aca="false">IFERROR(__xludf.dummyfunction("""COMPUTED_VALUE"""),"")</f>
        <v/>
      </c>
      <c r="L1619" s="0" t="str">
        <f aca="false">IFERROR(__xludf.dummyfunction("""COMPUTED_VALUE"""),"")</f>
        <v/>
      </c>
      <c r="N1619" s="6" t="e">
        <f aca="false">SUM(L1619-J1619)</f>
        <v>#VALUE!</v>
      </c>
      <c r="P1619" s="0" t="str">
        <f aca="false">IFERROR(__xludf.dummyfunction("""COMPUTED_VALUE"""),"")</f>
        <v/>
      </c>
      <c r="R1619" s="0" t="str">
        <f aca="false">IFERROR(__xludf.dummyfunction("""COMPUTED_VALUE"""),"")</f>
        <v/>
      </c>
      <c r="T1619" s="6" t="e">
        <f aca="false">SUM(R1619-P1619)</f>
        <v>#VALUE!</v>
      </c>
      <c r="V1619" s="6" t="e">
        <f aca="false">SUM(N1619-T1619)</f>
        <v>#VALUE!</v>
      </c>
      <c r="X1619" s="7"/>
    </row>
    <row r="1620" customFormat="false" ht="13.8" hidden="false" customHeight="false" outlineLevel="0" collapsed="false">
      <c r="B1620" s="0" t="str">
        <f aca="false">IFERROR(__xludf.dummyfunction("""COMPUTED_VALUE"""),"")</f>
        <v/>
      </c>
      <c r="D1620" s="0" t="str">
        <f aca="false">IFERROR(__xludf.dummyfunction("""COMPUTED_VALUE"""),"")</f>
        <v/>
      </c>
      <c r="F1620" s="0" t="str">
        <f aca="false">IFERROR(__xludf.dummyfunction("""COMPUTED_VALUE"""),"")</f>
        <v/>
      </c>
      <c r="H1620" s="0" t="str">
        <f aca="false">IFERROR(__xludf.dummyfunction("""COMPUTED_VALUE"""),"")</f>
        <v/>
      </c>
      <c r="J1620" s="0" t="str">
        <f aca="false">IFERROR(__xludf.dummyfunction("""COMPUTED_VALUE"""),"")</f>
        <v/>
      </c>
      <c r="L1620" s="0" t="str">
        <f aca="false">IFERROR(__xludf.dummyfunction("""COMPUTED_VALUE"""),"")</f>
        <v/>
      </c>
      <c r="N1620" s="6" t="e">
        <f aca="false">SUM(L1620-J1620)</f>
        <v>#VALUE!</v>
      </c>
      <c r="P1620" s="0" t="str">
        <f aca="false">IFERROR(__xludf.dummyfunction("""COMPUTED_VALUE"""),"")</f>
        <v/>
      </c>
      <c r="R1620" s="0" t="str">
        <f aca="false">IFERROR(__xludf.dummyfunction("""COMPUTED_VALUE"""),"")</f>
        <v/>
      </c>
      <c r="T1620" s="6" t="e">
        <f aca="false">SUM(R1620-P1620)</f>
        <v>#VALUE!</v>
      </c>
      <c r="V1620" s="6" t="e">
        <f aca="false">SUM(N1620-T1620)</f>
        <v>#VALUE!</v>
      </c>
      <c r="X1620" s="7"/>
    </row>
    <row r="1621" customFormat="false" ht="13.8" hidden="false" customHeight="false" outlineLevel="0" collapsed="false">
      <c r="B1621" s="0" t="str">
        <f aca="false">IFERROR(__xludf.dummyfunction("""COMPUTED_VALUE"""),"")</f>
        <v/>
      </c>
      <c r="D1621" s="0" t="str">
        <f aca="false">IFERROR(__xludf.dummyfunction("""COMPUTED_VALUE"""),"")</f>
        <v/>
      </c>
      <c r="F1621" s="0" t="str">
        <f aca="false">IFERROR(__xludf.dummyfunction("""COMPUTED_VALUE"""),"")</f>
        <v/>
      </c>
      <c r="H1621" s="0" t="str">
        <f aca="false">IFERROR(__xludf.dummyfunction("""COMPUTED_VALUE"""),"")</f>
        <v/>
      </c>
      <c r="J1621" s="0" t="str">
        <f aca="false">IFERROR(__xludf.dummyfunction("""COMPUTED_VALUE"""),"")</f>
        <v/>
      </c>
      <c r="L1621" s="0" t="str">
        <f aca="false">IFERROR(__xludf.dummyfunction("""COMPUTED_VALUE"""),"")</f>
        <v/>
      </c>
      <c r="N1621" s="6" t="e">
        <f aca="false">SUM(L1621-J1621)</f>
        <v>#VALUE!</v>
      </c>
      <c r="P1621" s="0" t="str">
        <f aca="false">IFERROR(__xludf.dummyfunction("""COMPUTED_VALUE"""),"")</f>
        <v/>
      </c>
      <c r="R1621" s="0" t="str">
        <f aca="false">IFERROR(__xludf.dummyfunction("""COMPUTED_VALUE"""),"")</f>
        <v/>
      </c>
      <c r="T1621" s="6" t="e">
        <f aca="false">SUM(R1621-P1621)</f>
        <v>#VALUE!</v>
      </c>
      <c r="V1621" s="6" t="e">
        <f aca="false">SUM(N1621-T1621)</f>
        <v>#VALUE!</v>
      </c>
      <c r="X1621" s="7"/>
    </row>
    <row r="1622" customFormat="false" ht="13.8" hidden="false" customHeight="false" outlineLevel="0" collapsed="false">
      <c r="B1622" s="0" t="str">
        <f aca="false">IFERROR(__xludf.dummyfunction("""COMPUTED_VALUE"""),"")</f>
        <v/>
      </c>
      <c r="D1622" s="0" t="str">
        <f aca="false">IFERROR(__xludf.dummyfunction("""COMPUTED_VALUE"""),"")</f>
        <v/>
      </c>
      <c r="F1622" s="0" t="str">
        <f aca="false">IFERROR(__xludf.dummyfunction("""COMPUTED_VALUE"""),"")</f>
        <v/>
      </c>
      <c r="H1622" s="0" t="str">
        <f aca="false">IFERROR(__xludf.dummyfunction("""COMPUTED_VALUE"""),"")</f>
        <v/>
      </c>
      <c r="J1622" s="0" t="str">
        <f aca="false">IFERROR(__xludf.dummyfunction("""COMPUTED_VALUE"""),"")</f>
        <v/>
      </c>
      <c r="L1622" s="0" t="str">
        <f aca="false">IFERROR(__xludf.dummyfunction("""COMPUTED_VALUE"""),"")</f>
        <v/>
      </c>
      <c r="N1622" s="6" t="e">
        <f aca="false">SUM(L1622-J1622)</f>
        <v>#VALUE!</v>
      </c>
      <c r="P1622" s="0" t="str">
        <f aca="false">IFERROR(__xludf.dummyfunction("""COMPUTED_VALUE"""),"")</f>
        <v/>
      </c>
      <c r="R1622" s="0" t="str">
        <f aca="false">IFERROR(__xludf.dummyfunction("""COMPUTED_VALUE"""),"")</f>
        <v/>
      </c>
      <c r="T1622" s="6" t="e">
        <f aca="false">SUM(R1622-P1622)</f>
        <v>#VALUE!</v>
      </c>
      <c r="V1622" s="6" t="e">
        <f aca="false">SUM(N1622-T1622)</f>
        <v>#VALUE!</v>
      </c>
      <c r="X1622" s="7"/>
    </row>
    <row r="1623" customFormat="false" ht="13.8" hidden="false" customHeight="false" outlineLevel="0" collapsed="false">
      <c r="B1623" s="0" t="str">
        <f aca="false">IFERROR(__xludf.dummyfunction("""COMPUTED_VALUE"""),"")</f>
        <v/>
      </c>
      <c r="D1623" s="0" t="str">
        <f aca="false">IFERROR(__xludf.dummyfunction("""COMPUTED_VALUE"""),"")</f>
        <v/>
      </c>
      <c r="F1623" s="0" t="str">
        <f aca="false">IFERROR(__xludf.dummyfunction("""COMPUTED_VALUE"""),"")</f>
        <v/>
      </c>
      <c r="H1623" s="0" t="str">
        <f aca="false">IFERROR(__xludf.dummyfunction("""COMPUTED_VALUE"""),"")</f>
        <v/>
      </c>
      <c r="J1623" s="0" t="str">
        <f aca="false">IFERROR(__xludf.dummyfunction("""COMPUTED_VALUE"""),"")</f>
        <v/>
      </c>
      <c r="L1623" s="0" t="str">
        <f aca="false">IFERROR(__xludf.dummyfunction("""COMPUTED_VALUE"""),"")</f>
        <v/>
      </c>
      <c r="N1623" s="6" t="e">
        <f aca="false">SUM(L1623-J1623)</f>
        <v>#VALUE!</v>
      </c>
      <c r="P1623" s="0" t="str">
        <f aca="false">IFERROR(__xludf.dummyfunction("""COMPUTED_VALUE"""),"")</f>
        <v/>
      </c>
      <c r="R1623" s="0" t="str">
        <f aca="false">IFERROR(__xludf.dummyfunction("""COMPUTED_VALUE"""),"")</f>
        <v/>
      </c>
      <c r="T1623" s="6" t="e">
        <f aca="false">SUM(R1623-P1623)</f>
        <v>#VALUE!</v>
      </c>
      <c r="V1623" s="6" t="e">
        <f aca="false">SUM(N1623-T1623)</f>
        <v>#VALUE!</v>
      </c>
      <c r="X1623" s="7"/>
    </row>
    <row r="1624" customFormat="false" ht="13.8" hidden="false" customHeight="false" outlineLevel="0" collapsed="false">
      <c r="B1624" s="0" t="str">
        <f aca="false">IFERROR(__xludf.dummyfunction("""COMPUTED_VALUE"""),"")</f>
        <v/>
      </c>
      <c r="D1624" s="0" t="str">
        <f aca="false">IFERROR(__xludf.dummyfunction("""COMPUTED_VALUE"""),"")</f>
        <v/>
      </c>
      <c r="F1624" s="0" t="str">
        <f aca="false">IFERROR(__xludf.dummyfunction("""COMPUTED_VALUE"""),"")</f>
        <v/>
      </c>
      <c r="H1624" s="0" t="str">
        <f aca="false">IFERROR(__xludf.dummyfunction("""COMPUTED_VALUE"""),"")</f>
        <v/>
      </c>
      <c r="J1624" s="0" t="str">
        <f aca="false">IFERROR(__xludf.dummyfunction("""COMPUTED_VALUE"""),"")</f>
        <v/>
      </c>
      <c r="L1624" s="0" t="str">
        <f aca="false">IFERROR(__xludf.dummyfunction("""COMPUTED_VALUE"""),"")</f>
        <v/>
      </c>
      <c r="N1624" s="6" t="e">
        <f aca="false">SUM(L1624-J1624)</f>
        <v>#VALUE!</v>
      </c>
      <c r="P1624" s="0" t="str">
        <f aca="false">IFERROR(__xludf.dummyfunction("""COMPUTED_VALUE"""),"")</f>
        <v/>
      </c>
      <c r="R1624" s="0" t="str">
        <f aca="false">IFERROR(__xludf.dummyfunction("""COMPUTED_VALUE"""),"")</f>
        <v/>
      </c>
      <c r="T1624" s="6" t="e">
        <f aca="false">SUM(R1624-P1624)</f>
        <v>#VALUE!</v>
      </c>
      <c r="V1624" s="6" t="e">
        <f aca="false">SUM(N1624-T1624)</f>
        <v>#VALUE!</v>
      </c>
      <c r="X1624" s="7"/>
    </row>
    <row r="1625" customFormat="false" ht="13.8" hidden="false" customHeight="false" outlineLevel="0" collapsed="false">
      <c r="B1625" s="0" t="str">
        <f aca="false">IFERROR(__xludf.dummyfunction("""COMPUTED_VALUE"""),"")</f>
        <v/>
      </c>
      <c r="D1625" s="0" t="str">
        <f aca="false">IFERROR(__xludf.dummyfunction("""COMPUTED_VALUE"""),"")</f>
        <v/>
      </c>
      <c r="F1625" s="0" t="str">
        <f aca="false">IFERROR(__xludf.dummyfunction("""COMPUTED_VALUE"""),"")</f>
        <v/>
      </c>
      <c r="H1625" s="0" t="str">
        <f aca="false">IFERROR(__xludf.dummyfunction("""COMPUTED_VALUE"""),"")</f>
        <v/>
      </c>
      <c r="J1625" s="0" t="str">
        <f aca="false">IFERROR(__xludf.dummyfunction("""COMPUTED_VALUE"""),"")</f>
        <v/>
      </c>
      <c r="L1625" s="0" t="str">
        <f aca="false">IFERROR(__xludf.dummyfunction("""COMPUTED_VALUE"""),"")</f>
        <v/>
      </c>
      <c r="N1625" s="6" t="e">
        <f aca="false">SUM(L1625-J1625)</f>
        <v>#VALUE!</v>
      </c>
      <c r="P1625" s="0" t="str">
        <f aca="false">IFERROR(__xludf.dummyfunction("""COMPUTED_VALUE"""),"")</f>
        <v/>
      </c>
      <c r="R1625" s="0" t="str">
        <f aca="false">IFERROR(__xludf.dummyfunction("""COMPUTED_VALUE"""),"")</f>
        <v/>
      </c>
      <c r="T1625" s="6" t="e">
        <f aca="false">SUM(R1625-P1625)</f>
        <v>#VALUE!</v>
      </c>
      <c r="V1625" s="6" t="e">
        <f aca="false">SUM(N1625-T1625)</f>
        <v>#VALUE!</v>
      </c>
      <c r="X1625" s="7"/>
    </row>
    <row r="1626" customFormat="false" ht="13.8" hidden="false" customHeight="false" outlineLevel="0" collapsed="false">
      <c r="B1626" s="0" t="str">
        <f aca="false">IFERROR(__xludf.dummyfunction("""COMPUTED_VALUE"""),"")</f>
        <v/>
      </c>
      <c r="D1626" s="0" t="str">
        <f aca="false">IFERROR(__xludf.dummyfunction("""COMPUTED_VALUE"""),"")</f>
        <v/>
      </c>
      <c r="F1626" s="0" t="str">
        <f aca="false">IFERROR(__xludf.dummyfunction("""COMPUTED_VALUE"""),"")</f>
        <v/>
      </c>
      <c r="H1626" s="0" t="str">
        <f aca="false">IFERROR(__xludf.dummyfunction("""COMPUTED_VALUE"""),"")</f>
        <v/>
      </c>
      <c r="J1626" s="0" t="str">
        <f aca="false">IFERROR(__xludf.dummyfunction("""COMPUTED_VALUE"""),"")</f>
        <v/>
      </c>
      <c r="L1626" s="0" t="str">
        <f aca="false">IFERROR(__xludf.dummyfunction("""COMPUTED_VALUE"""),"")</f>
        <v/>
      </c>
      <c r="N1626" s="6" t="e">
        <f aca="false">SUM(L1626-J1626)</f>
        <v>#VALUE!</v>
      </c>
      <c r="P1626" s="0" t="str">
        <f aca="false">IFERROR(__xludf.dummyfunction("""COMPUTED_VALUE"""),"")</f>
        <v/>
      </c>
      <c r="R1626" s="0" t="str">
        <f aca="false">IFERROR(__xludf.dummyfunction("""COMPUTED_VALUE"""),"")</f>
        <v/>
      </c>
      <c r="T1626" s="6" t="e">
        <f aca="false">SUM(R1626-P1626)</f>
        <v>#VALUE!</v>
      </c>
      <c r="V1626" s="6" t="e">
        <f aca="false">SUM(N1626-T1626)</f>
        <v>#VALUE!</v>
      </c>
      <c r="X1626" s="7"/>
    </row>
    <row r="1627" customFormat="false" ht="13.8" hidden="false" customHeight="false" outlineLevel="0" collapsed="false">
      <c r="B1627" s="0" t="str">
        <f aca="false">IFERROR(__xludf.dummyfunction("""COMPUTED_VALUE"""),"")</f>
        <v/>
      </c>
      <c r="D1627" s="0" t="str">
        <f aca="false">IFERROR(__xludf.dummyfunction("""COMPUTED_VALUE"""),"")</f>
        <v/>
      </c>
      <c r="F1627" s="0" t="str">
        <f aca="false">IFERROR(__xludf.dummyfunction("""COMPUTED_VALUE"""),"")</f>
        <v/>
      </c>
      <c r="H1627" s="0" t="str">
        <f aca="false">IFERROR(__xludf.dummyfunction("""COMPUTED_VALUE"""),"")</f>
        <v/>
      </c>
      <c r="J1627" s="0" t="str">
        <f aca="false">IFERROR(__xludf.dummyfunction("""COMPUTED_VALUE"""),"")</f>
        <v/>
      </c>
      <c r="L1627" s="0" t="str">
        <f aca="false">IFERROR(__xludf.dummyfunction("""COMPUTED_VALUE"""),"")</f>
        <v/>
      </c>
      <c r="N1627" s="6" t="e">
        <f aca="false">SUM(L1627-J1627)</f>
        <v>#VALUE!</v>
      </c>
      <c r="P1627" s="0" t="str">
        <f aca="false">IFERROR(__xludf.dummyfunction("""COMPUTED_VALUE"""),"")</f>
        <v/>
      </c>
      <c r="R1627" s="0" t="str">
        <f aca="false">IFERROR(__xludf.dummyfunction("""COMPUTED_VALUE"""),"")</f>
        <v/>
      </c>
      <c r="T1627" s="6" t="e">
        <f aca="false">SUM(R1627-P1627)</f>
        <v>#VALUE!</v>
      </c>
      <c r="V1627" s="6" t="e">
        <f aca="false">SUM(N1627-T1627)</f>
        <v>#VALUE!</v>
      </c>
      <c r="X1627" s="7"/>
    </row>
    <row r="1628" customFormat="false" ht="13.8" hidden="false" customHeight="false" outlineLevel="0" collapsed="false">
      <c r="B1628" s="0" t="str">
        <f aca="false">IFERROR(__xludf.dummyfunction("""COMPUTED_VALUE"""),"")</f>
        <v/>
      </c>
      <c r="D1628" s="0" t="str">
        <f aca="false">IFERROR(__xludf.dummyfunction("""COMPUTED_VALUE"""),"")</f>
        <v/>
      </c>
      <c r="F1628" s="0" t="str">
        <f aca="false">IFERROR(__xludf.dummyfunction("""COMPUTED_VALUE"""),"")</f>
        <v/>
      </c>
      <c r="H1628" s="0" t="str">
        <f aca="false">IFERROR(__xludf.dummyfunction("""COMPUTED_VALUE"""),"")</f>
        <v/>
      </c>
      <c r="J1628" s="0" t="str">
        <f aca="false">IFERROR(__xludf.dummyfunction("""COMPUTED_VALUE"""),"")</f>
        <v/>
      </c>
      <c r="L1628" s="0" t="str">
        <f aca="false">IFERROR(__xludf.dummyfunction("""COMPUTED_VALUE"""),"")</f>
        <v/>
      </c>
      <c r="N1628" s="6" t="e">
        <f aca="false">SUM(L1628-J1628)</f>
        <v>#VALUE!</v>
      </c>
      <c r="P1628" s="0" t="str">
        <f aca="false">IFERROR(__xludf.dummyfunction("""COMPUTED_VALUE"""),"")</f>
        <v/>
      </c>
      <c r="R1628" s="0" t="str">
        <f aca="false">IFERROR(__xludf.dummyfunction("""COMPUTED_VALUE"""),"")</f>
        <v/>
      </c>
      <c r="T1628" s="6" t="e">
        <f aca="false">SUM(R1628-P1628)</f>
        <v>#VALUE!</v>
      </c>
      <c r="V1628" s="6" t="e">
        <f aca="false">SUM(N1628-T1628)</f>
        <v>#VALUE!</v>
      </c>
      <c r="X1628" s="7"/>
    </row>
    <row r="1629" customFormat="false" ht="13.8" hidden="false" customHeight="false" outlineLevel="0" collapsed="false">
      <c r="B1629" s="0" t="str">
        <f aca="false">IFERROR(__xludf.dummyfunction("""COMPUTED_VALUE"""),"")</f>
        <v/>
      </c>
      <c r="D1629" s="0" t="str">
        <f aca="false">IFERROR(__xludf.dummyfunction("""COMPUTED_VALUE"""),"")</f>
        <v/>
      </c>
      <c r="F1629" s="0" t="str">
        <f aca="false">IFERROR(__xludf.dummyfunction("""COMPUTED_VALUE"""),"")</f>
        <v/>
      </c>
      <c r="H1629" s="0" t="str">
        <f aca="false">IFERROR(__xludf.dummyfunction("""COMPUTED_VALUE"""),"")</f>
        <v/>
      </c>
      <c r="J1629" s="0" t="str">
        <f aca="false">IFERROR(__xludf.dummyfunction("""COMPUTED_VALUE"""),"")</f>
        <v/>
      </c>
      <c r="L1629" s="0" t="str">
        <f aca="false">IFERROR(__xludf.dummyfunction("""COMPUTED_VALUE"""),"")</f>
        <v/>
      </c>
      <c r="N1629" s="6" t="e">
        <f aca="false">SUM(L1629-J1629)</f>
        <v>#VALUE!</v>
      </c>
      <c r="P1629" s="0" t="str">
        <f aca="false">IFERROR(__xludf.dummyfunction("""COMPUTED_VALUE"""),"")</f>
        <v/>
      </c>
      <c r="R1629" s="0" t="str">
        <f aca="false">IFERROR(__xludf.dummyfunction("""COMPUTED_VALUE"""),"")</f>
        <v/>
      </c>
      <c r="T1629" s="6" t="e">
        <f aca="false">SUM(R1629-P1629)</f>
        <v>#VALUE!</v>
      </c>
      <c r="V1629" s="6" t="e">
        <f aca="false">SUM(N1629-T1629)</f>
        <v>#VALUE!</v>
      </c>
      <c r="X1629" s="7"/>
    </row>
    <row r="1630" customFormat="false" ht="13.8" hidden="false" customHeight="false" outlineLevel="0" collapsed="false">
      <c r="B1630" s="0" t="str">
        <f aca="false">IFERROR(__xludf.dummyfunction("""COMPUTED_VALUE"""),"")</f>
        <v/>
      </c>
      <c r="D1630" s="0" t="str">
        <f aca="false">IFERROR(__xludf.dummyfunction("""COMPUTED_VALUE"""),"")</f>
        <v/>
      </c>
      <c r="F1630" s="0" t="str">
        <f aca="false">IFERROR(__xludf.dummyfunction("""COMPUTED_VALUE"""),"")</f>
        <v/>
      </c>
      <c r="H1630" s="0" t="str">
        <f aca="false">IFERROR(__xludf.dummyfunction("""COMPUTED_VALUE"""),"")</f>
        <v/>
      </c>
      <c r="J1630" s="0" t="str">
        <f aca="false">IFERROR(__xludf.dummyfunction("""COMPUTED_VALUE"""),"")</f>
        <v/>
      </c>
      <c r="L1630" s="0" t="str">
        <f aca="false">IFERROR(__xludf.dummyfunction("""COMPUTED_VALUE"""),"")</f>
        <v/>
      </c>
      <c r="N1630" s="6" t="e">
        <f aca="false">SUM(L1630-J1630)</f>
        <v>#VALUE!</v>
      </c>
      <c r="P1630" s="0" t="str">
        <f aca="false">IFERROR(__xludf.dummyfunction("""COMPUTED_VALUE"""),"")</f>
        <v/>
      </c>
      <c r="R1630" s="0" t="str">
        <f aca="false">IFERROR(__xludf.dummyfunction("""COMPUTED_VALUE"""),"")</f>
        <v/>
      </c>
      <c r="T1630" s="6" t="e">
        <f aca="false">SUM(R1630-P1630)</f>
        <v>#VALUE!</v>
      </c>
      <c r="V1630" s="6" t="e">
        <f aca="false">SUM(N1630-T1630)</f>
        <v>#VALUE!</v>
      </c>
      <c r="X1630" s="7"/>
    </row>
    <row r="1631" customFormat="false" ht="13.8" hidden="false" customHeight="false" outlineLevel="0" collapsed="false">
      <c r="B1631" s="0" t="str">
        <f aca="false">IFERROR(__xludf.dummyfunction("""COMPUTED_VALUE"""),"")</f>
        <v/>
      </c>
      <c r="D1631" s="0" t="str">
        <f aca="false">IFERROR(__xludf.dummyfunction("""COMPUTED_VALUE"""),"")</f>
        <v/>
      </c>
      <c r="F1631" s="0" t="str">
        <f aca="false">IFERROR(__xludf.dummyfunction("""COMPUTED_VALUE"""),"")</f>
        <v/>
      </c>
      <c r="H1631" s="0" t="str">
        <f aca="false">IFERROR(__xludf.dummyfunction("""COMPUTED_VALUE"""),"")</f>
        <v/>
      </c>
      <c r="J1631" s="0" t="str">
        <f aca="false">IFERROR(__xludf.dummyfunction("""COMPUTED_VALUE"""),"")</f>
        <v/>
      </c>
      <c r="L1631" s="0" t="str">
        <f aca="false">IFERROR(__xludf.dummyfunction("""COMPUTED_VALUE"""),"")</f>
        <v/>
      </c>
      <c r="N1631" s="6" t="e">
        <f aca="false">SUM(L1631-J1631)</f>
        <v>#VALUE!</v>
      </c>
      <c r="P1631" s="0" t="str">
        <f aca="false">IFERROR(__xludf.dummyfunction("""COMPUTED_VALUE"""),"")</f>
        <v/>
      </c>
      <c r="R1631" s="0" t="str">
        <f aca="false">IFERROR(__xludf.dummyfunction("""COMPUTED_VALUE"""),"")</f>
        <v/>
      </c>
      <c r="T1631" s="6" t="e">
        <f aca="false">SUM(R1631-P1631)</f>
        <v>#VALUE!</v>
      </c>
      <c r="V1631" s="6" t="e">
        <f aca="false">SUM(N1631-T1631)</f>
        <v>#VALUE!</v>
      </c>
      <c r="X1631" s="7"/>
    </row>
    <row r="1632" customFormat="false" ht="13.8" hidden="false" customHeight="false" outlineLevel="0" collapsed="false">
      <c r="B1632" s="0" t="str">
        <f aca="false">IFERROR(__xludf.dummyfunction("""COMPUTED_VALUE"""),"")</f>
        <v/>
      </c>
      <c r="D1632" s="0" t="str">
        <f aca="false">IFERROR(__xludf.dummyfunction("""COMPUTED_VALUE"""),"")</f>
        <v/>
      </c>
      <c r="F1632" s="0" t="str">
        <f aca="false">IFERROR(__xludf.dummyfunction("""COMPUTED_VALUE"""),"")</f>
        <v/>
      </c>
      <c r="H1632" s="0" t="str">
        <f aca="false">IFERROR(__xludf.dummyfunction("""COMPUTED_VALUE"""),"")</f>
        <v/>
      </c>
      <c r="J1632" s="0" t="str">
        <f aca="false">IFERROR(__xludf.dummyfunction("""COMPUTED_VALUE"""),"")</f>
        <v/>
      </c>
      <c r="L1632" s="0" t="str">
        <f aca="false">IFERROR(__xludf.dummyfunction("""COMPUTED_VALUE"""),"")</f>
        <v/>
      </c>
      <c r="N1632" s="6" t="e">
        <f aca="false">SUM(L1632-J1632)</f>
        <v>#VALUE!</v>
      </c>
      <c r="P1632" s="0" t="str">
        <f aca="false">IFERROR(__xludf.dummyfunction("""COMPUTED_VALUE"""),"")</f>
        <v/>
      </c>
      <c r="R1632" s="0" t="str">
        <f aca="false">IFERROR(__xludf.dummyfunction("""COMPUTED_VALUE"""),"")</f>
        <v/>
      </c>
      <c r="T1632" s="6" t="e">
        <f aca="false">SUM(R1632-P1632)</f>
        <v>#VALUE!</v>
      </c>
      <c r="V1632" s="6" t="e">
        <f aca="false">SUM(N1632-T1632)</f>
        <v>#VALUE!</v>
      </c>
      <c r="X1632" s="7"/>
    </row>
    <row r="1633" customFormat="false" ht="13.8" hidden="false" customHeight="false" outlineLevel="0" collapsed="false">
      <c r="B1633" s="0" t="str">
        <f aca="false">IFERROR(__xludf.dummyfunction("""COMPUTED_VALUE"""),"")</f>
        <v/>
      </c>
      <c r="D1633" s="0" t="str">
        <f aca="false">IFERROR(__xludf.dummyfunction("""COMPUTED_VALUE"""),"")</f>
        <v/>
      </c>
      <c r="F1633" s="0" t="str">
        <f aca="false">IFERROR(__xludf.dummyfunction("""COMPUTED_VALUE"""),"")</f>
        <v/>
      </c>
      <c r="H1633" s="0" t="str">
        <f aca="false">IFERROR(__xludf.dummyfunction("""COMPUTED_VALUE"""),"")</f>
        <v/>
      </c>
      <c r="J1633" s="0" t="str">
        <f aca="false">IFERROR(__xludf.dummyfunction("""COMPUTED_VALUE"""),"")</f>
        <v/>
      </c>
      <c r="L1633" s="0" t="str">
        <f aca="false">IFERROR(__xludf.dummyfunction("""COMPUTED_VALUE"""),"")</f>
        <v/>
      </c>
      <c r="N1633" s="6" t="e">
        <f aca="false">SUM(L1633-J1633)</f>
        <v>#VALUE!</v>
      </c>
      <c r="P1633" s="0" t="str">
        <f aca="false">IFERROR(__xludf.dummyfunction("""COMPUTED_VALUE"""),"")</f>
        <v/>
      </c>
      <c r="R1633" s="0" t="str">
        <f aca="false">IFERROR(__xludf.dummyfunction("""COMPUTED_VALUE"""),"")</f>
        <v/>
      </c>
      <c r="T1633" s="6" t="e">
        <f aca="false">SUM(R1633-P1633)</f>
        <v>#VALUE!</v>
      </c>
      <c r="V1633" s="6" t="e">
        <f aca="false">SUM(N1633-T1633)</f>
        <v>#VALUE!</v>
      </c>
      <c r="X1633" s="7"/>
    </row>
    <row r="1634" customFormat="false" ht="13.8" hidden="false" customHeight="false" outlineLevel="0" collapsed="false">
      <c r="B1634" s="0" t="str">
        <f aca="false">IFERROR(__xludf.dummyfunction("""COMPUTED_VALUE"""),"")</f>
        <v/>
      </c>
      <c r="D1634" s="0" t="str">
        <f aca="false">IFERROR(__xludf.dummyfunction("""COMPUTED_VALUE"""),"")</f>
        <v/>
      </c>
      <c r="F1634" s="0" t="str">
        <f aca="false">IFERROR(__xludf.dummyfunction("""COMPUTED_VALUE"""),"")</f>
        <v/>
      </c>
      <c r="H1634" s="0" t="str">
        <f aca="false">IFERROR(__xludf.dummyfunction("""COMPUTED_VALUE"""),"")</f>
        <v/>
      </c>
      <c r="J1634" s="0" t="str">
        <f aca="false">IFERROR(__xludf.dummyfunction("""COMPUTED_VALUE"""),"")</f>
        <v/>
      </c>
      <c r="L1634" s="0" t="str">
        <f aca="false">IFERROR(__xludf.dummyfunction("""COMPUTED_VALUE"""),"")</f>
        <v/>
      </c>
      <c r="N1634" s="6" t="e">
        <f aca="false">SUM(L1634-J1634)</f>
        <v>#VALUE!</v>
      </c>
      <c r="P1634" s="0" t="str">
        <f aca="false">IFERROR(__xludf.dummyfunction("""COMPUTED_VALUE"""),"")</f>
        <v/>
      </c>
      <c r="R1634" s="0" t="str">
        <f aca="false">IFERROR(__xludf.dummyfunction("""COMPUTED_VALUE"""),"")</f>
        <v/>
      </c>
      <c r="T1634" s="6" t="e">
        <f aca="false">SUM(R1634-P1634)</f>
        <v>#VALUE!</v>
      </c>
      <c r="V1634" s="6" t="e">
        <f aca="false">SUM(N1634-T1634)</f>
        <v>#VALUE!</v>
      </c>
      <c r="X1634" s="7"/>
    </row>
    <row r="1635" customFormat="false" ht="13.8" hidden="false" customHeight="false" outlineLevel="0" collapsed="false">
      <c r="B1635" s="0" t="str">
        <f aca="false">IFERROR(__xludf.dummyfunction("""COMPUTED_VALUE"""),"")</f>
        <v/>
      </c>
      <c r="D1635" s="0" t="str">
        <f aca="false">IFERROR(__xludf.dummyfunction("""COMPUTED_VALUE"""),"")</f>
        <v/>
      </c>
      <c r="F1635" s="0" t="str">
        <f aca="false">IFERROR(__xludf.dummyfunction("""COMPUTED_VALUE"""),"")</f>
        <v/>
      </c>
      <c r="H1635" s="0" t="str">
        <f aca="false">IFERROR(__xludf.dummyfunction("""COMPUTED_VALUE"""),"")</f>
        <v/>
      </c>
      <c r="J1635" s="0" t="str">
        <f aca="false">IFERROR(__xludf.dummyfunction("""COMPUTED_VALUE"""),"")</f>
        <v/>
      </c>
      <c r="L1635" s="0" t="str">
        <f aca="false">IFERROR(__xludf.dummyfunction("""COMPUTED_VALUE"""),"")</f>
        <v/>
      </c>
      <c r="N1635" s="6" t="e">
        <f aca="false">SUM(L1635-J1635)</f>
        <v>#VALUE!</v>
      </c>
      <c r="P1635" s="0" t="str">
        <f aca="false">IFERROR(__xludf.dummyfunction("""COMPUTED_VALUE"""),"")</f>
        <v/>
      </c>
      <c r="R1635" s="0" t="str">
        <f aca="false">IFERROR(__xludf.dummyfunction("""COMPUTED_VALUE"""),"")</f>
        <v/>
      </c>
      <c r="T1635" s="6" t="e">
        <f aca="false">SUM(R1635-P1635)</f>
        <v>#VALUE!</v>
      </c>
      <c r="V1635" s="6" t="e">
        <f aca="false">SUM(N1635-T1635)</f>
        <v>#VALUE!</v>
      </c>
      <c r="X1635" s="7"/>
    </row>
    <row r="1636" customFormat="false" ht="13.8" hidden="false" customHeight="false" outlineLevel="0" collapsed="false">
      <c r="B1636" s="0" t="str">
        <f aca="false">IFERROR(__xludf.dummyfunction("""COMPUTED_VALUE"""),"")</f>
        <v/>
      </c>
      <c r="D1636" s="0" t="str">
        <f aca="false">IFERROR(__xludf.dummyfunction("""COMPUTED_VALUE"""),"")</f>
        <v/>
      </c>
      <c r="F1636" s="0" t="str">
        <f aca="false">IFERROR(__xludf.dummyfunction("""COMPUTED_VALUE"""),"")</f>
        <v/>
      </c>
      <c r="H1636" s="0" t="str">
        <f aca="false">IFERROR(__xludf.dummyfunction("""COMPUTED_VALUE"""),"")</f>
        <v/>
      </c>
      <c r="J1636" s="0" t="str">
        <f aca="false">IFERROR(__xludf.dummyfunction("""COMPUTED_VALUE"""),"")</f>
        <v/>
      </c>
      <c r="L1636" s="0" t="str">
        <f aca="false">IFERROR(__xludf.dummyfunction("""COMPUTED_VALUE"""),"")</f>
        <v/>
      </c>
      <c r="N1636" s="6" t="e">
        <f aca="false">SUM(L1636-J1636)</f>
        <v>#VALUE!</v>
      </c>
      <c r="P1636" s="0" t="str">
        <f aca="false">IFERROR(__xludf.dummyfunction("""COMPUTED_VALUE"""),"")</f>
        <v/>
      </c>
      <c r="R1636" s="0" t="str">
        <f aca="false">IFERROR(__xludf.dummyfunction("""COMPUTED_VALUE"""),"")</f>
        <v/>
      </c>
      <c r="T1636" s="6" t="e">
        <f aca="false">SUM(R1636-P1636)</f>
        <v>#VALUE!</v>
      </c>
      <c r="V1636" s="6" t="e">
        <f aca="false">SUM(N1636-T1636)</f>
        <v>#VALUE!</v>
      </c>
      <c r="X1636" s="7"/>
    </row>
    <row r="1637" customFormat="false" ht="13.8" hidden="false" customHeight="false" outlineLevel="0" collapsed="false">
      <c r="B1637" s="0" t="str">
        <f aca="false">IFERROR(__xludf.dummyfunction("""COMPUTED_VALUE"""),"")</f>
        <v/>
      </c>
      <c r="D1637" s="0" t="str">
        <f aca="false">IFERROR(__xludf.dummyfunction("""COMPUTED_VALUE"""),"")</f>
        <v/>
      </c>
      <c r="F1637" s="0" t="str">
        <f aca="false">IFERROR(__xludf.dummyfunction("""COMPUTED_VALUE"""),"")</f>
        <v/>
      </c>
      <c r="H1637" s="0" t="str">
        <f aca="false">IFERROR(__xludf.dummyfunction("""COMPUTED_VALUE"""),"")</f>
        <v/>
      </c>
      <c r="J1637" s="0" t="str">
        <f aca="false">IFERROR(__xludf.dummyfunction("""COMPUTED_VALUE"""),"")</f>
        <v/>
      </c>
      <c r="L1637" s="0" t="str">
        <f aca="false">IFERROR(__xludf.dummyfunction("""COMPUTED_VALUE"""),"")</f>
        <v/>
      </c>
      <c r="N1637" s="6" t="e">
        <f aca="false">SUM(L1637-J1637)</f>
        <v>#VALUE!</v>
      </c>
      <c r="P1637" s="0" t="str">
        <f aca="false">IFERROR(__xludf.dummyfunction("""COMPUTED_VALUE"""),"")</f>
        <v/>
      </c>
      <c r="R1637" s="0" t="str">
        <f aca="false">IFERROR(__xludf.dummyfunction("""COMPUTED_VALUE"""),"")</f>
        <v/>
      </c>
      <c r="T1637" s="6" t="e">
        <f aca="false">SUM(R1637-P1637)</f>
        <v>#VALUE!</v>
      </c>
      <c r="V1637" s="6" t="e">
        <f aca="false">SUM(N1637-T1637)</f>
        <v>#VALUE!</v>
      </c>
      <c r="X1637" s="7"/>
    </row>
    <row r="1638" customFormat="false" ht="13.8" hidden="false" customHeight="false" outlineLevel="0" collapsed="false">
      <c r="B1638" s="0" t="str">
        <f aca="false">IFERROR(__xludf.dummyfunction("""COMPUTED_VALUE"""),"")</f>
        <v/>
      </c>
      <c r="D1638" s="0" t="str">
        <f aca="false">IFERROR(__xludf.dummyfunction("""COMPUTED_VALUE"""),"")</f>
        <v/>
      </c>
      <c r="F1638" s="0" t="str">
        <f aca="false">IFERROR(__xludf.dummyfunction("""COMPUTED_VALUE"""),"")</f>
        <v/>
      </c>
      <c r="H1638" s="0" t="str">
        <f aca="false">IFERROR(__xludf.dummyfunction("""COMPUTED_VALUE"""),"")</f>
        <v/>
      </c>
      <c r="J1638" s="0" t="str">
        <f aca="false">IFERROR(__xludf.dummyfunction("""COMPUTED_VALUE"""),"")</f>
        <v/>
      </c>
      <c r="L1638" s="0" t="str">
        <f aca="false">IFERROR(__xludf.dummyfunction("""COMPUTED_VALUE"""),"")</f>
        <v/>
      </c>
      <c r="N1638" s="6" t="e">
        <f aca="false">SUM(L1638-J1638)</f>
        <v>#VALUE!</v>
      </c>
      <c r="P1638" s="0" t="str">
        <f aca="false">IFERROR(__xludf.dummyfunction("""COMPUTED_VALUE"""),"")</f>
        <v/>
      </c>
      <c r="R1638" s="0" t="str">
        <f aca="false">IFERROR(__xludf.dummyfunction("""COMPUTED_VALUE"""),"")</f>
        <v/>
      </c>
      <c r="T1638" s="6" t="e">
        <f aca="false">SUM(R1638-P1638)</f>
        <v>#VALUE!</v>
      </c>
      <c r="V1638" s="6" t="e">
        <f aca="false">SUM(N1638-T1638)</f>
        <v>#VALUE!</v>
      </c>
      <c r="X1638" s="7"/>
    </row>
    <row r="1639" customFormat="false" ht="13.8" hidden="false" customHeight="false" outlineLevel="0" collapsed="false">
      <c r="B1639" s="0" t="str">
        <f aca="false">IFERROR(__xludf.dummyfunction("""COMPUTED_VALUE"""),"")</f>
        <v/>
      </c>
      <c r="D1639" s="0" t="str">
        <f aca="false">IFERROR(__xludf.dummyfunction("""COMPUTED_VALUE"""),"")</f>
        <v/>
      </c>
      <c r="F1639" s="0" t="str">
        <f aca="false">IFERROR(__xludf.dummyfunction("""COMPUTED_VALUE"""),"")</f>
        <v/>
      </c>
      <c r="H1639" s="0" t="str">
        <f aca="false">IFERROR(__xludf.dummyfunction("""COMPUTED_VALUE"""),"")</f>
        <v/>
      </c>
      <c r="J1639" s="0" t="str">
        <f aca="false">IFERROR(__xludf.dummyfunction("""COMPUTED_VALUE"""),"")</f>
        <v/>
      </c>
      <c r="L1639" s="0" t="str">
        <f aca="false">IFERROR(__xludf.dummyfunction("""COMPUTED_VALUE"""),"")</f>
        <v/>
      </c>
      <c r="N1639" s="6" t="e">
        <f aca="false">SUM(L1639-J1639)</f>
        <v>#VALUE!</v>
      </c>
      <c r="P1639" s="0" t="str">
        <f aca="false">IFERROR(__xludf.dummyfunction("""COMPUTED_VALUE"""),"")</f>
        <v/>
      </c>
      <c r="R1639" s="0" t="str">
        <f aca="false">IFERROR(__xludf.dummyfunction("""COMPUTED_VALUE"""),"")</f>
        <v/>
      </c>
      <c r="T1639" s="6" t="e">
        <f aca="false">SUM(R1639-P1639)</f>
        <v>#VALUE!</v>
      </c>
      <c r="V1639" s="6" t="e">
        <f aca="false">SUM(N1639-T1639)</f>
        <v>#VALUE!</v>
      </c>
      <c r="X1639" s="7"/>
    </row>
    <row r="1640" customFormat="false" ht="13.8" hidden="false" customHeight="false" outlineLevel="0" collapsed="false">
      <c r="B1640" s="0" t="str">
        <f aca="false">IFERROR(__xludf.dummyfunction("""COMPUTED_VALUE"""),"")</f>
        <v/>
      </c>
      <c r="D1640" s="0" t="str">
        <f aca="false">IFERROR(__xludf.dummyfunction("""COMPUTED_VALUE"""),"")</f>
        <v/>
      </c>
      <c r="F1640" s="0" t="str">
        <f aca="false">IFERROR(__xludf.dummyfunction("""COMPUTED_VALUE"""),"")</f>
        <v/>
      </c>
      <c r="H1640" s="0" t="str">
        <f aca="false">IFERROR(__xludf.dummyfunction("""COMPUTED_VALUE"""),"")</f>
        <v/>
      </c>
      <c r="J1640" s="0" t="str">
        <f aca="false">IFERROR(__xludf.dummyfunction("""COMPUTED_VALUE"""),"")</f>
        <v/>
      </c>
      <c r="L1640" s="0" t="str">
        <f aca="false">IFERROR(__xludf.dummyfunction("""COMPUTED_VALUE"""),"")</f>
        <v/>
      </c>
      <c r="N1640" s="6" t="e">
        <f aca="false">SUM(L1640-J1640)</f>
        <v>#VALUE!</v>
      </c>
      <c r="P1640" s="0" t="str">
        <f aca="false">IFERROR(__xludf.dummyfunction("""COMPUTED_VALUE"""),"")</f>
        <v/>
      </c>
      <c r="R1640" s="0" t="str">
        <f aca="false">IFERROR(__xludf.dummyfunction("""COMPUTED_VALUE"""),"")</f>
        <v/>
      </c>
      <c r="T1640" s="6" t="e">
        <f aca="false">SUM(R1640-P1640)</f>
        <v>#VALUE!</v>
      </c>
      <c r="V1640" s="6" t="e">
        <f aca="false">SUM(N1640-T1640)</f>
        <v>#VALUE!</v>
      </c>
      <c r="X1640" s="7"/>
    </row>
    <row r="1641" customFormat="false" ht="13.8" hidden="false" customHeight="false" outlineLevel="0" collapsed="false">
      <c r="B1641" s="0" t="str">
        <f aca="false">IFERROR(__xludf.dummyfunction("""COMPUTED_VALUE"""),"")</f>
        <v/>
      </c>
      <c r="D1641" s="0" t="str">
        <f aca="false">IFERROR(__xludf.dummyfunction("""COMPUTED_VALUE"""),"")</f>
        <v/>
      </c>
      <c r="F1641" s="0" t="str">
        <f aca="false">IFERROR(__xludf.dummyfunction("""COMPUTED_VALUE"""),"")</f>
        <v/>
      </c>
      <c r="H1641" s="0" t="str">
        <f aca="false">IFERROR(__xludf.dummyfunction("""COMPUTED_VALUE"""),"")</f>
        <v/>
      </c>
      <c r="J1641" s="0" t="str">
        <f aca="false">IFERROR(__xludf.dummyfunction("""COMPUTED_VALUE"""),"")</f>
        <v/>
      </c>
      <c r="L1641" s="0" t="str">
        <f aca="false">IFERROR(__xludf.dummyfunction("""COMPUTED_VALUE"""),"")</f>
        <v/>
      </c>
      <c r="N1641" s="6" t="e">
        <f aca="false">SUM(L1641-J1641)</f>
        <v>#VALUE!</v>
      </c>
      <c r="P1641" s="0" t="str">
        <f aca="false">IFERROR(__xludf.dummyfunction("""COMPUTED_VALUE"""),"")</f>
        <v/>
      </c>
      <c r="R1641" s="0" t="str">
        <f aca="false">IFERROR(__xludf.dummyfunction("""COMPUTED_VALUE"""),"")</f>
        <v/>
      </c>
      <c r="T1641" s="6" t="e">
        <f aca="false">SUM(R1641-P1641)</f>
        <v>#VALUE!</v>
      </c>
      <c r="V1641" s="6" t="e">
        <f aca="false">SUM(N1641-T1641)</f>
        <v>#VALUE!</v>
      </c>
      <c r="X1641" s="7"/>
    </row>
    <row r="1642" customFormat="false" ht="13.8" hidden="false" customHeight="false" outlineLevel="0" collapsed="false">
      <c r="B1642" s="0" t="str">
        <f aca="false">IFERROR(__xludf.dummyfunction("""COMPUTED_VALUE"""),"")</f>
        <v/>
      </c>
      <c r="D1642" s="0" t="str">
        <f aca="false">IFERROR(__xludf.dummyfunction("""COMPUTED_VALUE"""),"")</f>
        <v/>
      </c>
      <c r="F1642" s="0" t="str">
        <f aca="false">IFERROR(__xludf.dummyfunction("""COMPUTED_VALUE"""),"")</f>
        <v/>
      </c>
      <c r="H1642" s="0" t="str">
        <f aca="false">IFERROR(__xludf.dummyfunction("""COMPUTED_VALUE"""),"")</f>
        <v/>
      </c>
      <c r="J1642" s="0" t="str">
        <f aca="false">IFERROR(__xludf.dummyfunction("""COMPUTED_VALUE"""),"")</f>
        <v/>
      </c>
      <c r="L1642" s="0" t="str">
        <f aca="false">IFERROR(__xludf.dummyfunction("""COMPUTED_VALUE"""),"")</f>
        <v/>
      </c>
      <c r="N1642" s="6" t="e">
        <f aca="false">SUM(L1642-J1642)</f>
        <v>#VALUE!</v>
      </c>
      <c r="P1642" s="0" t="str">
        <f aca="false">IFERROR(__xludf.dummyfunction("""COMPUTED_VALUE"""),"")</f>
        <v/>
      </c>
      <c r="R1642" s="0" t="str">
        <f aca="false">IFERROR(__xludf.dummyfunction("""COMPUTED_VALUE"""),"")</f>
        <v/>
      </c>
      <c r="T1642" s="6" t="e">
        <f aca="false">SUM(R1642-P1642)</f>
        <v>#VALUE!</v>
      </c>
      <c r="V1642" s="6" t="e">
        <f aca="false">SUM(N1642-T1642)</f>
        <v>#VALUE!</v>
      </c>
      <c r="X1642" s="7"/>
    </row>
    <row r="1643" customFormat="false" ht="13.8" hidden="false" customHeight="false" outlineLevel="0" collapsed="false">
      <c r="B1643" s="0" t="str">
        <f aca="false">IFERROR(__xludf.dummyfunction("""COMPUTED_VALUE"""),"")</f>
        <v/>
      </c>
      <c r="D1643" s="0" t="str">
        <f aca="false">IFERROR(__xludf.dummyfunction("""COMPUTED_VALUE"""),"")</f>
        <v/>
      </c>
      <c r="F1643" s="0" t="str">
        <f aca="false">IFERROR(__xludf.dummyfunction("""COMPUTED_VALUE"""),"")</f>
        <v/>
      </c>
      <c r="H1643" s="0" t="str">
        <f aca="false">IFERROR(__xludf.dummyfunction("""COMPUTED_VALUE"""),"")</f>
        <v/>
      </c>
      <c r="J1643" s="0" t="str">
        <f aca="false">IFERROR(__xludf.dummyfunction("""COMPUTED_VALUE"""),"")</f>
        <v/>
      </c>
      <c r="L1643" s="0" t="str">
        <f aca="false">IFERROR(__xludf.dummyfunction("""COMPUTED_VALUE"""),"")</f>
        <v/>
      </c>
      <c r="N1643" s="6" t="e">
        <f aca="false">SUM(L1643-J1643)</f>
        <v>#VALUE!</v>
      </c>
      <c r="P1643" s="0" t="str">
        <f aca="false">IFERROR(__xludf.dummyfunction("""COMPUTED_VALUE"""),"")</f>
        <v/>
      </c>
      <c r="R1643" s="0" t="str">
        <f aca="false">IFERROR(__xludf.dummyfunction("""COMPUTED_VALUE"""),"")</f>
        <v/>
      </c>
      <c r="T1643" s="6" t="e">
        <f aca="false">SUM(R1643-P1643)</f>
        <v>#VALUE!</v>
      </c>
      <c r="V1643" s="6" t="e">
        <f aca="false">SUM(N1643-T1643)</f>
        <v>#VALUE!</v>
      </c>
      <c r="X1643" s="7"/>
    </row>
    <row r="1644" customFormat="false" ht="13.8" hidden="false" customHeight="false" outlineLevel="0" collapsed="false">
      <c r="B1644" s="0" t="str">
        <f aca="false">IFERROR(__xludf.dummyfunction("""COMPUTED_VALUE"""),"")</f>
        <v/>
      </c>
      <c r="D1644" s="0" t="str">
        <f aca="false">IFERROR(__xludf.dummyfunction("""COMPUTED_VALUE"""),"")</f>
        <v/>
      </c>
      <c r="F1644" s="0" t="str">
        <f aca="false">IFERROR(__xludf.dummyfunction("""COMPUTED_VALUE"""),"")</f>
        <v/>
      </c>
      <c r="H1644" s="0" t="str">
        <f aca="false">IFERROR(__xludf.dummyfunction("""COMPUTED_VALUE"""),"")</f>
        <v/>
      </c>
      <c r="J1644" s="0" t="str">
        <f aca="false">IFERROR(__xludf.dummyfunction("""COMPUTED_VALUE"""),"")</f>
        <v/>
      </c>
      <c r="L1644" s="0" t="str">
        <f aca="false">IFERROR(__xludf.dummyfunction("""COMPUTED_VALUE"""),"")</f>
        <v/>
      </c>
      <c r="N1644" s="6" t="e">
        <f aca="false">SUM(L1644-J1644)</f>
        <v>#VALUE!</v>
      </c>
      <c r="P1644" s="0" t="str">
        <f aca="false">IFERROR(__xludf.dummyfunction("""COMPUTED_VALUE"""),"")</f>
        <v/>
      </c>
      <c r="R1644" s="0" t="str">
        <f aca="false">IFERROR(__xludf.dummyfunction("""COMPUTED_VALUE"""),"")</f>
        <v/>
      </c>
      <c r="T1644" s="6" t="e">
        <f aca="false">SUM(R1644-P1644)</f>
        <v>#VALUE!</v>
      </c>
      <c r="V1644" s="6" t="e">
        <f aca="false">SUM(N1644-T1644)</f>
        <v>#VALUE!</v>
      </c>
      <c r="X1644" s="7"/>
    </row>
    <row r="1645" customFormat="false" ht="13.8" hidden="false" customHeight="false" outlineLevel="0" collapsed="false">
      <c r="B1645" s="0" t="str">
        <f aca="false">IFERROR(__xludf.dummyfunction("""COMPUTED_VALUE"""),"")</f>
        <v/>
      </c>
      <c r="D1645" s="0" t="str">
        <f aca="false">IFERROR(__xludf.dummyfunction("""COMPUTED_VALUE"""),"")</f>
        <v/>
      </c>
      <c r="F1645" s="0" t="str">
        <f aca="false">IFERROR(__xludf.dummyfunction("""COMPUTED_VALUE"""),"")</f>
        <v/>
      </c>
      <c r="H1645" s="0" t="str">
        <f aca="false">IFERROR(__xludf.dummyfunction("""COMPUTED_VALUE"""),"")</f>
        <v/>
      </c>
      <c r="J1645" s="0" t="str">
        <f aca="false">IFERROR(__xludf.dummyfunction("""COMPUTED_VALUE"""),"")</f>
        <v/>
      </c>
      <c r="L1645" s="0" t="str">
        <f aca="false">IFERROR(__xludf.dummyfunction("""COMPUTED_VALUE"""),"")</f>
        <v/>
      </c>
      <c r="N1645" s="6" t="e">
        <f aca="false">SUM(L1645-J1645)</f>
        <v>#VALUE!</v>
      </c>
      <c r="P1645" s="0" t="str">
        <f aca="false">IFERROR(__xludf.dummyfunction("""COMPUTED_VALUE"""),"")</f>
        <v/>
      </c>
      <c r="R1645" s="0" t="str">
        <f aca="false">IFERROR(__xludf.dummyfunction("""COMPUTED_VALUE"""),"")</f>
        <v/>
      </c>
      <c r="T1645" s="6" t="e">
        <f aca="false">SUM(R1645-P1645)</f>
        <v>#VALUE!</v>
      </c>
      <c r="V1645" s="6" t="e">
        <f aca="false">SUM(N1645-T1645)</f>
        <v>#VALUE!</v>
      </c>
      <c r="X1645" s="7"/>
    </row>
    <row r="1646" customFormat="false" ht="13.8" hidden="false" customHeight="false" outlineLevel="0" collapsed="false">
      <c r="B1646" s="0" t="str">
        <f aca="false">IFERROR(__xludf.dummyfunction("""COMPUTED_VALUE"""),"")</f>
        <v/>
      </c>
      <c r="D1646" s="0" t="str">
        <f aca="false">IFERROR(__xludf.dummyfunction("""COMPUTED_VALUE"""),"")</f>
        <v/>
      </c>
      <c r="F1646" s="0" t="str">
        <f aca="false">IFERROR(__xludf.dummyfunction("""COMPUTED_VALUE"""),"")</f>
        <v/>
      </c>
      <c r="H1646" s="0" t="str">
        <f aca="false">IFERROR(__xludf.dummyfunction("""COMPUTED_VALUE"""),"")</f>
        <v/>
      </c>
      <c r="J1646" s="0" t="str">
        <f aca="false">IFERROR(__xludf.dummyfunction("""COMPUTED_VALUE"""),"")</f>
        <v/>
      </c>
      <c r="L1646" s="0" t="str">
        <f aca="false">IFERROR(__xludf.dummyfunction("""COMPUTED_VALUE"""),"")</f>
        <v/>
      </c>
      <c r="N1646" s="6" t="e">
        <f aca="false">SUM(L1646-J1646)</f>
        <v>#VALUE!</v>
      </c>
      <c r="P1646" s="0" t="str">
        <f aca="false">IFERROR(__xludf.dummyfunction("""COMPUTED_VALUE"""),"")</f>
        <v/>
      </c>
      <c r="R1646" s="0" t="str">
        <f aca="false">IFERROR(__xludf.dummyfunction("""COMPUTED_VALUE"""),"")</f>
        <v/>
      </c>
      <c r="T1646" s="6" t="e">
        <f aca="false">SUM(R1646-P1646)</f>
        <v>#VALUE!</v>
      </c>
      <c r="V1646" s="6" t="e">
        <f aca="false">SUM(N1646-T1646)</f>
        <v>#VALUE!</v>
      </c>
      <c r="X1646" s="7"/>
    </row>
    <row r="1647" customFormat="false" ht="13.8" hidden="false" customHeight="false" outlineLevel="0" collapsed="false">
      <c r="B1647" s="0" t="str">
        <f aca="false">IFERROR(__xludf.dummyfunction("""COMPUTED_VALUE"""),"")</f>
        <v/>
      </c>
      <c r="D1647" s="0" t="str">
        <f aca="false">IFERROR(__xludf.dummyfunction("""COMPUTED_VALUE"""),"")</f>
        <v/>
      </c>
      <c r="F1647" s="0" t="str">
        <f aca="false">IFERROR(__xludf.dummyfunction("""COMPUTED_VALUE"""),"")</f>
        <v/>
      </c>
      <c r="H1647" s="0" t="str">
        <f aca="false">IFERROR(__xludf.dummyfunction("""COMPUTED_VALUE"""),"")</f>
        <v/>
      </c>
      <c r="J1647" s="0" t="str">
        <f aca="false">IFERROR(__xludf.dummyfunction("""COMPUTED_VALUE"""),"")</f>
        <v/>
      </c>
      <c r="L1647" s="0" t="str">
        <f aca="false">IFERROR(__xludf.dummyfunction("""COMPUTED_VALUE"""),"")</f>
        <v/>
      </c>
      <c r="N1647" s="6" t="e">
        <f aca="false">SUM(L1647-J1647)</f>
        <v>#VALUE!</v>
      </c>
      <c r="P1647" s="0" t="str">
        <f aca="false">IFERROR(__xludf.dummyfunction("""COMPUTED_VALUE"""),"")</f>
        <v/>
      </c>
      <c r="R1647" s="0" t="str">
        <f aca="false">IFERROR(__xludf.dummyfunction("""COMPUTED_VALUE"""),"")</f>
        <v/>
      </c>
      <c r="T1647" s="6" t="e">
        <f aca="false">SUM(R1647-P1647)</f>
        <v>#VALUE!</v>
      </c>
      <c r="V1647" s="6" t="e">
        <f aca="false">SUM(N1647-T1647)</f>
        <v>#VALUE!</v>
      </c>
      <c r="X1647" s="7"/>
    </row>
    <row r="1648" customFormat="false" ht="13.8" hidden="false" customHeight="false" outlineLevel="0" collapsed="false">
      <c r="B1648" s="0" t="str">
        <f aca="false">IFERROR(__xludf.dummyfunction("""COMPUTED_VALUE"""),"")</f>
        <v/>
      </c>
      <c r="D1648" s="0" t="str">
        <f aca="false">IFERROR(__xludf.dummyfunction("""COMPUTED_VALUE"""),"")</f>
        <v/>
      </c>
      <c r="F1648" s="0" t="str">
        <f aca="false">IFERROR(__xludf.dummyfunction("""COMPUTED_VALUE"""),"")</f>
        <v/>
      </c>
      <c r="H1648" s="0" t="str">
        <f aca="false">IFERROR(__xludf.dummyfunction("""COMPUTED_VALUE"""),"")</f>
        <v/>
      </c>
      <c r="J1648" s="0" t="str">
        <f aca="false">IFERROR(__xludf.dummyfunction("""COMPUTED_VALUE"""),"")</f>
        <v/>
      </c>
      <c r="L1648" s="0" t="str">
        <f aca="false">IFERROR(__xludf.dummyfunction("""COMPUTED_VALUE"""),"")</f>
        <v/>
      </c>
      <c r="N1648" s="6" t="e">
        <f aca="false">SUM(L1648-J1648)</f>
        <v>#VALUE!</v>
      </c>
      <c r="P1648" s="0" t="str">
        <f aca="false">IFERROR(__xludf.dummyfunction("""COMPUTED_VALUE"""),"")</f>
        <v/>
      </c>
      <c r="R1648" s="0" t="str">
        <f aca="false">IFERROR(__xludf.dummyfunction("""COMPUTED_VALUE"""),"")</f>
        <v/>
      </c>
      <c r="T1648" s="6" t="e">
        <f aca="false">SUM(R1648-P1648)</f>
        <v>#VALUE!</v>
      </c>
      <c r="V1648" s="6" t="e">
        <f aca="false">SUM(N1648-T1648)</f>
        <v>#VALUE!</v>
      </c>
      <c r="X1648" s="7"/>
    </row>
    <row r="1649" customFormat="false" ht="13.8" hidden="false" customHeight="false" outlineLevel="0" collapsed="false">
      <c r="B1649" s="0" t="str">
        <f aca="false">IFERROR(__xludf.dummyfunction("""COMPUTED_VALUE"""),"")</f>
        <v/>
      </c>
      <c r="D1649" s="0" t="str">
        <f aca="false">IFERROR(__xludf.dummyfunction("""COMPUTED_VALUE"""),"")</f>
        <v/>
      </c>
      <c r="F1649" s="0" t="str">
        <f aca="false">IFERROR(__xludf.dummyfunction("""COMPUTED_VALUE"""),"")</f>
        <v/>
      </c>
      <c r="H1649" s="0" t="str">
        <f aca="false">IFERROR(__xludf.dummyfunction("""COMPUTED_VALUE"""),"")</f>
        <v/>
      </c>
      <c r="J1649" s="0" t="str">
        <f aca="false">IFERROR(__xludf.dummyfunction("""COMPUTED_VALUE"""),"")</f>
        <v/>
      </c>
      <c r="L1649" s="0" t="str">
        <f aca="false">IFERROR(__xludf.dummyfunction("""COMPUTED_VALUE"""),"")</f>
        <v/>
      </c>
      <c r="N1649" s="6" t="e">
        <f aca="false">SUM(L1649-J1649)</f>
        <v>#VALUE!</v>
      </c>
      <c r="P1649" s="0" t="str">
        <f aca="false">IFERROR(__xludf.dummyfunction("""COMPUTED_VALUE"""),"")</f>
        <v/>
      </c>
      <c r="R1649" s="0" t="str">
        <f aca="false">IFERROR(__xludf.dummyfunction("""COMPUTED_VALUE"""),"")</f>
        <v/>
      </c>
      <c r="T1649" s="6" t="e">
        <f aca="false">SUM(R1649-P1649)</f>
        <v>#VALUE!</v>
      </c>
      <c r="V1649" s="6" t="e">
        <f aca="false">SUM(N1649-T1649)</f>
        <v>#VALUE!</v>
      </c>
      <c r="X1649" s="7"/>
    </row>
    <row r="1650" customFormat="false" ht="13.8" hidden="false" customHeight="false" outlineLevel="0" collapsed="false">
      <c r="B1650" s="0" t="str">
        <f aca="false">IFERROR(__xludf.dummyfunction("""COMPUTED_VALUE"""),"")</f>
        <v/>
      </c>
      <c r="D1650" s="0" t="str">
        <f aca="false">IFERROR(__xludf.dummyfunction("""COMPUTED_VALUE"""),"")</f>
        <v/>
      </c>
      <c r="F1650" s="0" t="str">
        <f aca="false">IFERROR(__xludf.dummyfunction("""COMPUTED_VALUE"""),"")</f>
        <v/>
      </c>
      <c r="H1650" s="0" t="str">
        <f aca="false">IFERROR(__xludf.dummyfunction("""COMPUTED_VALUE"""),"")</f>
        <v/>
      </c>
      <c r="J1650" s="0" t="str">
        <f aca="false">IFERROR(__xludf.dummyfunction("""COMPUTED_VALUE"""),"")</f>
        <v/>
      </c>
      <c r="L1650" s="0" t="str">
        <f aca="false">IFERROR(__xludf.dummyfunction("""COMPUTED_VALUE"""),"")</f>
        <v/>
      </c>
      <c r="N1650" s="6" t="e">
        <f aca="false">SUM(L1650-J1650)</f>
        <v>#VALUE!</v>
      </c>
      <c r="P1650" s="0" t="str">
        <f aca="false">IFERROR(__xludf.dummyfunction("""COMPUTED_VALUE"""),"")</f>
        <v/>
      </c>
      <c r="R1650" s="0" t="str">
        <f aca="false">IFERROR(__xludf.dummyfunction("""COMPUTED_VALUE"""),"")</f>
        <v/>
      </c>
      <c r="T1650" s="6" t="e">
        <f aca="false">SUM(R1650-P1650)</f>
        <v>#VALUE!</v>
      </c>
      <c r="V1650" s="6" t="e">
        <f aca="false">SUM(N1650-T1650)</f>
        <v>#VALUE!</v>
      </c>
      <c r="X1650" s="7"/>
    </row>
    <row r="1651" customFormat="false" ht="13.8" hidden="false" customHeight="false" outlineLevel="0" collapsed="false">
      <c r="B1651" s="0" t="str">
        <f aca="false">IFERROR(__xludf.dummyfunction("""COMPUTED_VALUE"""),"")</f>
        <v/>
      </c>
      <c r="D1651" s="0" t="str">
        <f aca="false">IFERROR(__xludf.dummyfunction("""COMPUTED_VALUE"""),"")</f>
        <v/>
      </c>
      <c r="F1651" s="0" t="str">
        <f aca="false">IFERROR(__xludf.dummyfunction("""COMPUTED_VALUE"""),"")</f>
        <v/>
      </c>
      <c r="H1651" s="0" t="str">
        <f aca="false">IFERROR(__xludf.dummyfunction("""COMPUTED_VALUE"""),"")</f>
        <v/>
      </c>
      <c r="J1651" s="0" t="str">
        <f aca="false">IFERROR(__xludf.dummyfunction("""COMPUTED_VALUE"""),"")</f>
        <v/>
      </c>
      <c r="L1651" s="0" t="str">
        <f aca="false">IFERROR(__xludf.dummyfunction("""COMPUTED_VALUE"""),"")</f>
        <v/>
      </c>
      <c r="N1651" s="6" t="e">
        <f aca="false">SUM(L1651-J1651)</f>
        <v>#VALUE!</v>
      </c>
      <c r="P1651" s="0" t="str">
        <f aca="false">IFERROR(__xludf.dummyfunction("""COMPUTED_VALUE"""),"")</f>
        <v/>
      </c>
      <c r="R1651" s="0" t="str">
        <f aca="false">IFERROR(__xludf.dummyfunction("""COMPUTED_VALUE"""),"")</f>
        <v/>
      </c>
      <c r="T1651" s="6" t="e">
        <f aca="false">SUM(R1651-P1651)</f>
        <v>#VALUE!</v>
      </c>
      <c r="V1651" s="6" t="e">
        <f aca="false">SUM(N1651-T1651)</f>
        <v>#VALUE!</v>
      </c>
      <c r="X1651" s="7"/>
    </row>
    <row r="1652" customFormat="false" ht="13.8" hidden="false" customHeight="false" outlineLevel="0" collapsed="false">
      <c r="B1652" s="0" t="str">
        <f aca="false">IFERROR(__xludf.dummyfunction("""COMPUTED_VALUE"""),"")</f>
        <v/>
      </c>
      <c r="D1652" s="0" t="str">
        <f aca="false">IFERROR(__xludf.dummyfunction("""COMPUTED_VALUE"""),"")</f>
        <v/>
      </c>
      <c r="F1652" s="0" t="str">
        <f aca="false">IFERROR(__xludf.dummyfunction("""COMPUTED_VALUE"""),"")</f>
        <v/>
      </c>
      <c r="H1652" s="0" t="str">
        <f aca="false">IFERROR(__xludf.dummyfunction("""COMPUTED_VALUE"""),"")</f>
        <v/>
      </c>
      <c r="J1652" s="0" t="str">
        <f aca="false">IFERROR(__xludf.dummyfunction("""COMPUTED_VALUE"""),"")</f>
        <v/>
      </c>
      <c r="L1652" s="0" t="str">
        <f aca="false">IFERROR(__xludf.dummyfunction("""COMPUTED_VALUE"""),"")</f>
        <v/>
      </c>
      <c r="N1652" s="6" t="e">
        <f aca="false">SUM(L1652-J1652)</f>
        <v>#VALUE!</v>
      </c>
      <c r="P1652" s="0" t="str">
        <f aca="false">IFERROR(__xludf.dummyfunction("""COMPUTED_VALUE"""),"")</f>
        <v/>
      </c>
      <c r="R1652" s="0" t="str">
        <f aca="false">IFERROR(__xludf.dummyfunction("""COMPUTED_VALUE"""),"")</f>
        <v/>
      </c>
      <c r="T1652" s="6" t="e">
        <f aca="false">SUM(R1652-P1652)</f>
        <v>#VALUE!</v>
      </c>
      <c r="V1652" s="6" t="e">
        <f aca="false">SUM(N1652-T1652)</f>
        <v>#VALUE!</v>
      </c>
      <c r="X1652" s="7"/>
    </row>
    <row r="1653" customFormat="false" ht="13.8" hidden="false" customHeight="false" outlineLevel="0" collapsed="false">
      <c r="B1653" s="0" t="str">
        <f aca="false">IFERROR(__xludf.dummyfunction("""COMPUTED_VALUE"""),"")</f>
        <v/>
      </c>
      <c r="D1653" s="0" t="str">
        <f aca="false">IFERROR(__xludf.dummyfunction("""COMPUTED_VALUE"""),"")</f>
        <v/>
      </c>
      <c r="F1653" s="0" t="str">
        <f aca="false">IFERROR(__xludf.dummyfunction("""COMPUTED_VALUE"""),"")</f>
        <v/>
      </c>
      <c r="H1653" s="0" t="str">
        <f aca="false">IFERROR(__xludf.dummyfunction("""COMPUTED_VALUE"""),"")</f>
        <v/>
      </c>
      <c r="J1653" s="0" t="str">
        <f aca="false">IFERROR(__xludf.dummyfunction("""COMPUTED_VALUE"""),"")</f>
        <v/>
      </c>
      <c r="L1653" s="0" t="str">
        <f aca="false">IFERROR(__xludf.dummyfunction("""COMPUTED_VALUE"""),"")</f>
        <v/>
      </c>
      <c r="N1653" s="6" t="e">
        <f aca="false">SUM(L1653-J1653)</f>
        <v>#VALUE!</v>
      </c>
      <c r="P1653" s="0" t="str">
        <f aca="false">IFERROR(__xludf.dummyfunction("""COMPUTED_VALUE"""),"")</f>
        <v/>
      </c>
      <c r="R1653" s="0" t="str">
        <f aca="false">IFERROR(__xludf.dummyfunction("""COMPUTED_VALUE"""),"")</f>
        <v/>
      </c>
      <c r="T1653" s="6" t="e">
        <f aca="false">SUM(R1653-P1653)</f>
        <v>#VALUE!</v>
      </c>
      <c r="V1653" s="6" t="e">
        <f aca="false">SUM(N1653-T1653)</f>
        <v>#VALUE!</v>
      </c>
      <c r="X1653" s="7"/>
    </row>
    <row r="1654" customFormat="false" ht="13.8" hidden="false" customHeight="false" outlineLevel="0" collapsed="false">
      <c r="B1654" s="0" t="str">
        <f aca="false">IFERROR(__xludf.dummyfunction("""COMPUTED_VALUE"""),"")</f>
        <v/>
      </c>
      <c r="D1654" s="0" t="str">
        <f aca="false">IFERROR(__xludf.dummyfunction("""COMPUTED_VALUE"""),"")</f>
        <v/>
      </c>
      <c r="F1654" s="0" t="str">
        <f aca="false">IFERROR(__xludf.dummyfunction("""COMPUTED_VALUE"""),"")</f>
        <v/>
      </c>
      <c r="H1654" s="0" t="str">
        <f aca="false">IFERROR(__xludf.dummyfunction("""COMPUTED_VALUE"""),"")</f>
        <v/>
      </c>
      <c r="J1654" s="0" t="str">
        <f aca="false">IFERROR(__xludf.dummyfunction("""COMPUTED_VALUE"""),"")</f>
        <v/>
      </c>
      <c r="L1654" s="0" t="str">
        <f aca="false">IFERROR(__xludf.dummyfunction("""COMPUTED_VALUE"""),"")</f>
        <v/>
      </c>
      <c r="N1654" s="6" t="e">
        <f aca="false">SUM(L1654-J1654)</f>
        <v>#VALUE!</v>
      </c>
      <c r="P1654" s="0" t="str">
        <f aca="false">IFERROR(__xludf.dummyfunction("""COMPUTED_VALUE"""),"")</f>
        <v/>
      </c>
      <c r="R1654" s="0" t="str">
        <f aca="false">IFERROR(__xludf.dummyfunction("""COMPUTED_VALUE"""),"")</f>
        <v/>
      </c>
      <c r="T1654" s="6" t="e">
        <f aca="false">SUM(R1654-P1654)</f>
        <v>#VALUE!</v>
      </c>
      <c r="V1654" s="6" t="e">
        <f aca="false">SUM(N1654-T1654)</f>
        <v>#VALUE!</v>
      </c>
      <c r="X1654" s="7"/>
    </row>
    <row r="1655" customFormat="false" ht="13.8" hidden="false" customHeight="false" outlineLevel="0" collapsed="false">
      <c r="B1655" s="0" t="str">
        <f aca="false">IFERROR(__xludf.dummyfunction("""COMPUTED_VALUE"""),"")</f>
        <v/>
      </c>
      <c r="D1655" s="0" t="str">
        <f aca="false">IFERROR(__xludf.dummyfunction("""COMPUTED_VALUE"""),"")</f>
        <v/>
      </c>
      <c r="F1655" s="0" t="str">
        <f aca="false">IFERROR(__xludf.dummyfunction("""COMPUTED_VALUE"""),"")</f>
        <v/>
      </c>
      <c r="H1655" s="0" t="str">
        <f aca="false">IFERROR(__xludf.dummyfunction("""COMPUTED_VALUE"""),"")</f>
        <v/>
      </c>
      <c r="J1655" s="0" t="str">
        <f aca="false">IFERROR(__xludf.dummyfunction("""COMPUTED_VALUE"""),"")</f>
        <v/>
      </c>
      <c r="L1655" s="0" t="str">
        <f aca="false">IFERROR(__xludf.dummyfunction("""COMPUTED_VALUE"""),"")</f>
        <v/>
      </c>
      <c r="N1655" s="6" t="e">
        <f aca="false">SUM(L1655-J1655)</f>
        <v>#VALUE!</v>
      </c>
      <c r="P1655" s="0" t="str">
        <f aca="false">IFERROR(__xludf.dummyfunction("""COMPUTED_VALUE"""),"")</f>
        <v/>
      </c>
      <c r="R1655" s="0" t="str">
        <f aca="false">IFERROR(__xludf.dummyfunction("""COMPUTED_VALUE"""),"")</f>
        <v/>
      </c>
      <c r="T1655" s="6" t="e">
        <f aca="false">SUM(R1655-P1655)</f>
        <v>#VALUE!</v>
      </c>
      <c r="V1655" s="6" t="e">
        <f aca="false">SUM(N1655-T1655)</f>
        <v>#VALUE!</v>
      </c>
      <c r="X1655" s="7"/>
    </row>
    <row r="1656" customFormat="false" ht="13.8" hidden="false" customHeight="false" outlineLevel="0" collapsed="false">
      <c r="B1656" s="0" t="str">
        <f aca="false">IFERROR(__xludf.dummyfunction("""COMPUTED_VALUE"""),"")</f>
        <v/>
      </c>
      <c r="D1656" s="0" t="str">
        <f aca="false">IFERROR(__xludf.dummyfunction("""COMPUTED_VALUE"""),"")</f>
        <v/>
      </c>
      <c r="F1656" s="0" t="str">
        <f aca="false">IFERROR(__xludf.dummyfunction("""COMPUTED_VALUE"""),"")</f>
        <v/>
      </c>
      <c r="H1656" s="0" t="str">
        <f aca="false">IFERROR(__xludf.dummyfunction("""COMPUTED_VALUE"""),"")</f>
        <v/>
      </c>
      <c r="J1656" s="0" t="str">
        <f aca="false">IFERROR(__xludf.dummyfunction("""COMPUTED_VALUE"""),"")</f>
        <v/>
      </c>
      <c r="L1656" s="0" t="str">
        <f aca="false">IFERROR(__xludf.dummyfunction("""COMPUTED_VALUE"""),"")</f>
        <v/>
      </c>
      <c r="N1656" s="6" t="e">
        <f aca="false">SUM(L1656-J1656)</f>
        <v>#VALUE!</v>
      </c>
      <c r="P1656" s="0" t="str">
        <f aca="false">IFERROR(__xludf.dummyfunction("""COMPUTED_VALUE"""),"")</f>
        <v/>
      </c>
      <c r="R1656" s="0" t="str">
        <f aca="false">IFERROR(__xludf.dummyfunction("""COMPUTED_VALUE"""),"")</f>
        <v/>
      </c>
      <c r="T1656" s="6" t="e">
        <f aca="false">SUM(R1656-P1656)</f>
        <v>#VALUE!</v>
      </c>
      <c r="V1656" s="6" t="e">
        <f aca="false">SUM(N1656-T1656)</f>
        <v>#VALUE!</v>
      </c>
      <c r="X1656" s="7"/>
    </row>
    <row r="1657" customFormat="false" ht="13.8" hidden="false" customHeight="false" outlineLevel="0" collapsed="false">
      <c r="B1657" s="0" t="str">
        <f aca="false">IFERROR(__xludf.dummyfunction("""COMPUTED_VALUE"""),"")</f>
        <v/>
      </c>
      <c r="D1657" s="0" t="str">
        <f aca="false">IFERROR(__xludf.dummyfunction("""COMPUTED_VALUE"""),"")</f>
        <v/>
      </c>
      <c r="F1657" s="0" t="str">
        <f aca="false">IFERROR(__xludf.dummyfunction("""COMPUTED_VALUE"""),"")</f>
        <v/>
      </c>
      <c r="H1657" s="0" t="str">
        <f aca="false">IFERROR(__xludf.dummyfunction("""COMPUTED_VALUE"""),"")</f>
        <v/>
      </c>
      <c r="J1657" s="0" t="str">
        <f aca="false">IFERROR(__xludf.dummyfunction("""COMPUTED_VALUE"""),"")</f>
        <v/>
      </c>
      <c r="L1657" s="0" t="str">
        <f aca="false">IFERROR(__xludf.dummyfunction("""COMPUTED_VALUE"""),"")</f>
        <v/>
      </c>
      <c r="N1657" s="6" t="e">
        <f aca="false">SUM(L1657-J1657)</f>
        <v>#VALUE!</v>
      </c>
      <c r="P1657" s="0" t="str">
        <f aca="false">IFERROR(__xludf.dummyfunction("""COMPUTED_VALUE"""),"")</f>
        <v/>
      </c>
      <c r="R1657" s="0" t="str">
        <f aca="false">IFERROR(__xludf.dummyfunction("""COMPUTED_VALUE"""),"")</f>
        <v/>
      </c>
      <c r="T1657" s="6" t="e">
        <f aca="false">SUM(R1657-P1657)</f>
        <v>#VALUE!</v>
      </c>
      <c r="V1657" s="6" t="e">
        <f aca="false">SUM(N1657-T1657)</f>
        <v>#VALUE!</v>
      </c>
      <c r="X1657" s="7"/>
    </row>
    <row r="1658" customFormat="false" ht="13.8" hidden="false" customHeight="false" outlineLevel="0" collapsed="false">
      <c r="B1658" s="0" t="str">
        <f aca="false">IFERROR(__xludf.dummyfunction("""COMPUTED_VALUE"""),"")</f>
        <v/>
      </c>
      <c r="D1658" s="0" t="str">
        <f aca="false">IFERROR(__xludf.dummyfunction("""COMPUTED_VALUE"""),"")</f>
        <v/>
      </c>
      <c r="F1658" s="0" t="str">
        <f aca="false">IFERROR(__xludf.dummyfunction("""COMPUTED_VALUE"""),"")</f>
        <v/>
      </c>
      <c r="H1658" s="0" t="str">
        <f aca="false">IFERROR(__xludf.dummyfunction("""COMPUTED_VALUE"""),"")</f>
        <v/>
      </c>
      <c r="J1658" s="0" t="str">
        <f aca="false">IFERROR(__xludf.dummyfunction("""COMPUTED_VALUE"""),"")</f>
        <v/>
      </c>
      <c r="L1658" s="0" t="str">
        <f aca="false">IFERROR(__xludf.dummyfunction("""COMPUTED_VALUE"""),"")</f>
        <v/>
      </c>
      <c r="N1658" s="6" t="e">
        <f aca="false">SUM(L1658-J1658)</f>
        <v>#VALUE!</v>
      </c>
      <c r="P1658" s="0" t="str">
        <f aca="false">IFERROR(__xludf.dummyfunction("""COMPUTED_VALUE"""),"")</f>
        <v/>
      </c>
      <c r="R1658" s="0" t="str">
        <f aca="false">IFERROR(__xludf.dummyfunction("""COMPUTED_VALUE"""),"")</f>
        <v/>
      </c>
      <c r="T1658" s="6" t="e">
        <f aca="false">SUM(R1658-P1658)</f>
        <v>#VALUE!</v>
      </c>
      <c r="V1658" s="6" t="e">
        <f aca="false">SUM(N1658-T1658)</f>
        <v>#VALUE!</v>
      </c>
      <c r="X1658" s="7"/>
    </row>
    <row r="1659" customFormat="false" ht="13.8" hidden="false" customHeight="false" outlineLevel="0" collapsed="false">
      <c r="B1659" s="0" t="str">
        <f aca="false">IFERROR(__xludf.dummyfunction("""COMPUTED_VALUE"""),"")</f>
        <v/>
      </c>
      <c r="D1659" s="0" t="str">
        <f aca="false">IFERROR(__xludf.dummyfunction("""COMPUTED_VALUE"""),"")</f>
        <v/>
      </c>
      <c r="F1659" s="0" t="str">
        <f aca="false">IFERROR(__xludf.dummyfunction("""COMPUTED_VALUE"""),"")</f>
        <v/>
      </c>
      <c r="H1659" s="0" t="str">
        <f aca="false">IFERROR(__xludf.dummyfunction("""COMPUTED_VALUE"""),"")</f>
        <v/>
      </c>
      <c r="J1659" s="0" t="str">
        <f aca="false">IFERROR(__xludf.dummyfunction("""COMPUTED_VALUE"""),"")</f>
        <v/>
      </c>
      <c r="L1659" s="0" t="str">
        <f aca="false">IFERROR(__xludf.dummyfunction("""COMPUTED_VALUE"""),"")</f>
        <v/>
      </c>
      <c r="N1659" s="6" t="e">
        <f aca="false">SUM(L1659-J1659)</f>
        <v>#VALUE!</v>
      </c>
      <c r="P1659" s="0" t="str">
        <f aca="false">IFERROR(__xludf.dummyfunction("""COMPUTED_VALUE"""),"")</f>
        <v/>
      </c>
      <c r="R1659" s="0" t="str">
        <f aca="false">IFERROR(__xludf.dummyfunction("""COMPUTED_VALUE"""),"")</f>
        <v/>
      </c>
      <c r="T1659" s="6" t="e">
        <f aca="false">SUM(R1659-P1659)</f>
        <v>#VALUE!</v>
      </c>
      <c r="V1659" s="6" t="e">
        <f aca="false">SUM(N1659-T1659)</f>
        <v>#VALUE!</v>
      </c>
      <c r="X1659" s="7"/>
    </row>
    <row r="1660" customFormat="false" ht="13.8" hidden="false" customHeight="false" outlineLevel="0" collapsed="false">
      <c r="B1660" s="0" t="str">
        <f aca="false">IFERROR(__xludf.dummyfunction("""COMPUTED_VALUE"""),"")</f>
        <v/>
      </c>
      <c r="D1660" s="0" t="str">
        <f aca="false">IFERROR(__xludf.dummyfunction("""COMPUTED_VALUE"""),"")</f>
        <v/>
      </c>
      <c r="F1660" s="0" t="str">
        <f aca="false">IFERROR(__xludf.dummyfunction("""COMPUTED_VALUE"""),"")</f>
        <v/>
      </c>
      <c r="H1660" s="0" t="str">
        <f aca="false">IFERROR(__xludf.dummyfunction("""COMPUTED_VALUE"""),"")</f>
        <v/>
      </c>
      <c r="J1660" s="0" t="str">
        <f aca="false">IFERROR(__xludf.dummyfunction("""COMPUTED_VALUE"""),"")</f>
        <v/>
      </c>
      <c r="L1660" s="0" t="str">
        <f aca="false">IFERROR(__xludf.dummyfunction("""COMPUTED_VALUE"""),"")</f>
        <v/>
      </c>
      <c r="N1660" s="6" t="e">
        <f aca="false">SUM(L1660-J1660)</f>
        <v>#VALUE!</v>
      </c>
      <c r="P1660" s="0" t="str">
        <f aca="false">IFERROR(__xludf.dummyfunction("""COMPUTED_VALUE"""),"")</f>
        <v/>
      </c>
      <c r="R1660" s="0" t="str">
        <f aca="false">IFERROR(__xludf.dummyfunction("""COMPUTED_VALUE"""),"")</f>
        <v/>
      </c>
      <c r="T1660" s="6" t="e">
        <f aca="false">SUM(R1660-P1660)</f>
        <v>#VALUE!</v>
      </c>
      <c r="V1660" s="6" t="e">
        <f aca="false">SUM(N1660-T1660)</f>
        <v>#VALUE!</v>
      </c>
      <c r="X1660" s="7"/>
    </row>
    <row r="1661" customFormat="false" ht="13.8" hidden="false" customHeight="false" outlineLevel="0" collapsed="false">
      <c r="B1661" s="0" t="str">
        <f aca="false">IFERROR(__xludf.dummyfunction("""COMPUTED_VALUE"""),"")</f>
        <v/>
      </c>
      <c r="D1661" s="0" t="str">
        <f aca="false">IFERROR(__xludf.dummyfunction("""COMPUTED_VALUE"""),"")</f>
        <v/>
      </c>
      <c r="F1661" s="0" t="str">
        <f aca="false">IFERROR(__xludf.dummyfunction("""COMPUTED_VALUE"""),"")</f>
        <v/>
      </c>
      <c r="H1661" s="0" t="str">
        <f aca="false">IFERROR(__xludf.dummyfunction("""COMPUTED_VALUE"""),"")</f>
        <v/>
      </c>
      <c r="J1661" s="0" t="str">
        <f aca="false">IFERROR(__xludf.dummyfunction("""COMPUTED_VALUE"""),"")</f>
        <v/>
      </c>
      <c r="L1661" s="0" t="str">
        <f aca="false">IFERROR(__xludf.dummyfunction("""COMPUTED_VALUE"""),"")</f>
        <v/>
      </c>
      <c r="N1661" s="6" t="e">
        <f aca="false">SUM(L1661-J1661)</f>
        <v>#VALUE!</v>
      </c>
      <c r="P1661" s="0" t="str">
        <f aca="false">IFERROR(__xludf.dummyfunction("""COMPUTED_VALUE"""),"")</f>
        <v/>
      </c>
      <c r="R1661" s="0" t="str">
        <f aca="false">IFERROR(__xludf.dummyfunction("""COMPUTED_VALUE"""),"")</f>
        <v/>
      </c>
      <c r="T1661" s="6" t="e">
        <f aca="false">SUM(R1661-P1661)</f>
        <v>#VALUE!</v>
      </c>
      <c r="V1661" s="6" t="e">
        <f aca="false">SUM(N1661-T1661)</f>
        <v>#VALUE!</v>
      </c>
      <c r="X1661" s="7"/>
    </row>
    <row r="1662" customFormat="false" ht="13.8" hidden="false" customHeight="false" outlineLevel="0" collapsed="false">
      <c r="B1662" s="0" t="str">
        <f aca="false">IFERROR(__xludf.dummyfunction("""COMPUTED_VALUE"""),"")</f>
        <v/>
      </c>
      <c r="D1662" s="0" t="str">
        <f aca="false">IFERROR(__xludf.dummyfunction("""COMPUTED_VALUE"""),"")</f>
        <v/>
      </c>
      <c r="F1662" s="0" t="str">
        <f aca="false">IFERROR(__xludf.dummyfunction("""COMPUTED_VALUE"""),"")</f>
        <v/>
      </c>
      <c r="H1662" s="0" t="str">
        <f aca="false">IFERROR(__xludf.dummyfunction("""COMPUTED_VALUE"""),"")</f>
        <v/>
      </c>
      <c r="J1662" s="0" t="str">
        <f aca="false">IFERROR(__xludf.dummyfunction("""COMPUTED_VALUE"""),"")</f>
        <v/>
      </c>
      <c r="L1662" s="0" t="str">
        <f aca="false">IFERROR(__xludf.dummyfunction("""COMPUTED_VALUE"""),"")</f>
        <v/>
      </c>
      <c r="N1662" s="6" t="e">
        <f aca="false">SUM(L1662-J1662)</f>
        <v>#VALUE!</v>
      </c>
      <c r="P1662" s="0" t="str">
        <f aca="false">IFERROR(__xludf.dummyfunction("""COMPUTED_VALUE"""),"")</f>
        <v/>
      </c>
      <c r="R1662" s="0" t="str">
        <f aca="false">IFERROR(__xludf.dummyfunction("""COMPUTED_VALUE"""),"")</f>
        <v/>
      </c>
      <c r="T1662" s="6" t="e">
        <f aca="false">SUM(R1662-P1662)</f>
        <v>#VALUE!</v>
      </c>
      <c r="V1662" s="6" t="e">
        <f aca="false">SUM(N1662-T1662)</f>
        <v>#VALUE!</v>
      </c>
      <c r="X1662" s="7"/>
    </row>
    <row r="1663" customFormat="false" ht="13.8" hidden="false" customHeight="false" outlineLevel="0" collapsed="false">
      <c r="B1663" s="0" t="str">
        <f aca="false">IFERROR(__xludf.dummyfunction("""COMPUTED_VALUE"""),"")</f>
        <v/>
      </c>
      <c r="D1663" s="0" t="str">
        <f aca="false">IFERROR(__xludf.dummyfunction("""COMPUTED_VALUE"""),"")</f>
        <v/>
      </c>
      <c r="F1663" s="0" t="str">
        <f aca="false">IFERROR(__xludf.dummyfunction("""COMPUTED_VALUE"""),"")</f>
        <v/>
      </c>
      <c r="H1663" s="0" t="str">
        <f aca="false">IFERROR(__xludf.dummyfunction("""COMPUTED_VALUE"""),"")</f>
        <v/>
      </c>
      <c r="J1663" s="0" t="str">
        <f aca="false">IFERROR(__xludf.dummyfunction("""COMPUTED_VALUE"""),"")</f>
        <v/>
      </c>
      <c r="L1663" s="0" t="str">
        <f aca="false">IFERROR(__xludf.dummyfunction("""COMPUTED_VALUE"""),"")</f>
        <v/>
      </c>
      <c r="N1663" s="6" t="e">
        <f aca="false">SUM(L1663-J1663)</f>
        <v>#VALUE!</v>
      </c>
      <c r="P1663" s="0" t="str">
        <f aca="false">IFERROR(__xludf.dummyfunction("""COMPUTED_VALUE"""),"")</f>
        <v/>
      </c>
      <c r="R1663" s="0" t="str">
        <f aca="false">IFERROR(__xludf.dummyfunction("""COMPUTED_VALUE"""),"")</f>
        <v/>
      </c>
      <c r="T1663" s="6" t="e">
        <f aca="false">SUM(R1663-P1663)</f>
        <v>#VALUE!</v>
      </c>
      <c r="V1663" s="6" t="e">
        <f aca="false">SUM(N1663-T1663)</f>
        <v>#VALUE!</v>
      </c>
      <c r="X1663" s="7"/>
    </row>
    <row r="1664" customFormat="false" ht="13.8" hidden="false" customHeight="false" outlineLevel="0" collapsed="false">
      <c r="B1664" s="0" t="str">
        <f aca="false">IFERROR(__xludf.dummyfunction("""COMPUTED_VALUE"""),"")</f>
        <v/>
      </c>
      <c r="D1664" s="0" t="str">
        <f aca="false">IFERROR(__xludf.dummyfunction("""COMPUTED_VALUE"""),"")</f>
        <v/>
      </c>
      <c r="F1664" s="0" t="str">
        <f aca="false">IFERROR(__xludf.dummyfunction("""COMPUTED_VALUE"""),"")</f>
        <v/>
      </c>
      <c r="H1664" s="0" t="str">
        <f aca="false">IFERROR(__xludf.dummyfunction("""COMPUTED_VALUE"""),"")</f>
        <v/>
      </c>
      <c r="J1664" s="0" t="str">
        <f aca="false">IFERROR(__xludf.dummyfunction("""COMPUTED_VALUE"""),"")</f>
        <v/>
      </c>
      <c r="L1664" s="0" t="str">
        <f aca="false">IFERROR(__xludf.dummyfunction("""COMPUTED_VALUE"""),"")</f>
        <v/>
      </c>
      <c r="N1664" s="6" t="e">
        <f aca="false">SUM(L1664-J1664)</f>
        <v>#VALUE!</v>
      </c>
      <c r="P1664" s="0" t="str">
        <f aca="false">IFERROR(__xludf.dummyfunction("""COMPUTED_VALUE"""),"")</f>
        <v/>
      </c>
      <c r="R1664" s="0" t="str">
        <f aca="false">IFERROR(__xludf.dummyfunction("""COMPUTED_VALUE"""),"")</f>
        <v/>
      </c>
      <c r="T1664" s="6" t="e">
        <f aca="false">SUM(R1664-P1664)</f>
        <v>#VALUE!</v>
      </c>
      <c r="V1664" s="6" t="e">
        <f aca="false">SUM(N1664-T1664)</f>
        <v>#VALUE!</v>
      </c>
      <c r="X1664" s="7"/>
    </row>
    <row r="1665" customFormat="false" ht="13.8" hidden="false" customHeight="false" outlineLevel="0" collapsed="false">
      <c r="B1665" s="0" t="str">
        <f aca="false">IFERROR(__xludf.dummyfunction("""COMPUTED_VALUE"""),"")</f>
        <v/>
      </c>
      <c r="D1665" s="0" t="str">
        <f aca="false">IFERROR(__xludf.dummyfunction("""COMPUTED_VALUE"""),"")</f>
        <v/>
      </c>
      <c r="F1665" s="0" t="str">
        <f aca="false">IFERROR(__xludf.dummyfunction("""COMPUTED_VALUE"""),"")</f>
        <v/>
      </c>
      <c r="H1665" s="0" t="str">
        <f aca="false">IFERROR(__xludf.dummyfunction("""COMPUTED_VALUE"""),"")</f>
        <v/>
      </c>
      <c r="J1665" s="0" t="str">
        <f aca="false">IFERROR(__xludf.dummyfunction("""COMPUTED_VALUE"""),"")</f>
        <v/>
      </c>
      <c r="L1665" s="0" t="str">
        <f aca="false">IFERROR(__xludf.dummyfunction("""COMPUTED_VALUE"""),"")</f>
        <v/>
      </c>
      <c r="N1665" s="6" t="e">
        <f aca="false">SUM(L1665-J1665)</f>
        <v>#VALUE!</v>
      </c>
      <c r="P1665" s="0" t="str">
        <f aca="false">IFERROR(__xludf.dummyfunction("""COMPUTED_VALUE"""),"")</f>
        <v/>
      </c>
      <c r="R1665" s="0" t="str">
        <f aca="false">IFERROR(__xludf.dummyfunction("""COMPUTED_VALUE"""),"")</f>
        <v/>
      </c>
      <c r="T1665" s="6" t="e">
        <f aca="false">SUM(R1665-P1665)</f>
        <v>#VALUE!</v>
      </c>
      <c r="V1665" s="6" t="e">
        <f aca="false">SUM(N1665-T1665)</f>
        <v>#VALUE!</v>
      </c>
      <c r="X1665" s="7"/>
    </row>
    <row r="1666" customFormat="false" ht="13.8" hidden="false" customHeight="false" outlineLevel="0" collapsed="false">
      <c r="B1666" s="0" t="str">
        <f aca="false">IFERROR(__xludf.dummyfunction("""COMPUTED_VALUE"""),"")</f>
        <v/>
      </c>
      <c r="D1666" s="0" t="str">
        <f aca="false">IFERROR(__xludf.dummyfunction("""COMPUTED_VALUE"""),"")</f>
        <v/>
      </c>
      <c r="F1666" s="0" t="str">
        <f aca="false">IFERROR(__xludf.dummyfunction("""COMPUTED_VALUE"""),"")</f>
        <v/>
      </c>
      <c r="H1666" s="0" t="str">
        <f aca="false">IFERROR(__xludf.dummyfunction("""COMPUTED_VALUE"""),"")</f>
        <v/>
      </c>
      <c r="J1666" s="0" t="str">
        <f aca="false">IFERROR(__xludf.dummyfunction("""COMPUTED_VALUE"""),"")</f>
        <v/>
      </c>
      <c r="L1666" s="0" t="str">
        <f aca="false">IFERROR(__xludf.dummyfunction("""COMPUTED_VALUE"""),"")</f>
        <v/>
      </c>
      <c r="N1666" s="6" t="e">
        <f aca="false">SUM(L1666-J1666)</f>
        <v>#VALUE!</v>
      </c>
      <c r="P1666" s="0" t="str">
        <f aca="false">IFERROR(__xludf.dummyfunction("""COMPUTED_VALUE"""),"")</f>
        <v/>
      </c>
      <c r="R1666" s="0" t="str">
        <f aca="false">IFERROR(__xludf.dummyfunction("""COMPUTED_VALUE"""),"")</f>
        <v/>
      </c>
      <c r="T1666" s="6" t="e">
        <f aca="false">SUM(R1666-P1666)</f>
        <v>#VALUE!</v>
      </c>
      <c r="V1666" s="6" t="e">
        <f aca="false">SUM(N1666-T1666)</f>
        <v>#VALUE!</v>
      </c>
      <c r="X1666" s="7"/>
    </row>
    <row r="1667" customFormat="false" ht="13.8" hidden="false" customHeight="false" outlineLevel="0" collapsed="false">
      <c r="B1667" s="0" t="str">
        <f aca="false">IFERROR(__xludf.dummyfunction("""COMPUTED_VALUE"""),"")</f>
        <v/>
      </c>
      <c r="D1667" s="0" t="str">
        <f aca="false">IFERROR(__xludf.dummyfunction("""COMPUTED_VALUE"""),"")</f>
        <v/>
      </c>
      <c r="F1667" s="0" t="str">
        <f aca="false">IFERROR(__xludf.dummyfunction("""COMPUTED_VALUE"""),"")</f>
        <v/>
      </c>
      <c r="H1667" s="0" t="str">
        <f aca="false">IFERROR(__xludf.dummyfunction("""COMPUTED_VALUE"""),"")</f>
        <v/>
      </c>
      <c r="J1667" s="0" t="str">
        <f aca="false">IFERROR(__xludf.dummyfunction("""COMPUTED_VALUE"""),"")</f>
        <v/>
      </c>
      <c r="L1667" s="0" t="str">
        <f aca="false">IFERROR(__xludf.dummyfunction("""COMPUTED_VALUE"""),"")</f>
        <v/>
      </c>
      <c r="N1667" s="6" t="e">
        <f aca="false">SUM(L1667-J1667)</f>
        <v>#VALUE!</v>
      </c>
      <c r="P1667" s="0" t="str">
        <f aca="false">IFERROR(__xludf.dummyfunction("""COMPUTED_VALUE"""),"")</f>
        <v/>
      </c>
      <c r="R1667" s="0" t="str">
        <f aca="false">IFERROR(__xludf.dummyfunction("""COMPUTED_VALUE"""),"")</f>
        <v/>
      </c>
      <c r="T1667" s="6" t="e">
        <f aca="false">SUM(R1667-P1667)</f>
        <v>#VALUE!</v>
      </c>
      <c r="V1667" s="6" t="e">
        <f aca="false">SUM(N1667-T1667)</f>
        <v>#VALUE!</v>
      </c>
      <c r="X1667" s="7"/>
    </row>
    <row r="1668" customFormat="false" ht="13.8" hidden="false" customHeight="false" outlineLevel="0" collapsed="false">
      <c r="B1668" s="0" t="str">
        <f aca="false">IFERROR(__xludf.dummyfunction("""COMPUTED_VALUE"""),"")</f>
        <v/>
      </c>
      <c r="D1668" s="0" t="str">
        <f aca="false">IFERROR(__xludf.dummyfunction("""COMPUTED_VALUE"""),"")</f>
        <v/>
      </c>
      <c r="F1668" s="0" t="str">
        <f aca="false">IFERROR(__xludf.dummyfunction("""COMPUTED_VALUE"""),"")</f>
        <v/>
      </c>
      <c r="H1668" s="0" t="str">
        <f aca="false">IFERROR(__xludf.dummyfunction("""COMPUTED_VALUE"""),"")</f>
        <v/>
      </c>
      <c r="J1668" s="0" t="str">
        <f aca="false">IFERROR(__xludf.dummyfunction("""COMPUTED_VALUE"""),"")</f>
        <v/>
      </c>
      <c r="L1668" s="0" t="str">
        <f aca="false">IFERROR(__xludf.dummyfunction("""COMPUTED_VALUE"""),"")</f>
        <v/>
      </c>
      <c r="N1668" s="6" t="e">
        <f aca="false">SUM(L1668-J1668)</f>
        <v>#VALUE!</v>
      </c>
      <c r="P1668" s="0" t="str">
        <f aca="false">IFERROR(__xludf.dummyfunction("""COMPUTED_VALUE"""),"")</f>
        <v/>
      </c>
      <c r="R1668" s="0" t="str">
        <f aca="false">IFERROR(__xludf.dummyfunction("""COMPUTED_VALUE"""),"")</f>
        <v/>
      </c>
      <c r="T1668" s="6" t="e">
        <f aca="false">SUM(R1668-P1668)</f>
        <v>#VALUE!</v>
      </c>
      <c r="V1668" s="6" t="e">
        <f aca="false">SUM(N1668-T1668)</f>
        <v>#VALUE!</v>
      </c>
      <c r="X1668" s="7"/>
    </row>
    <row r="1669" customFormat="false" ht="13.8" hidden="false" customHeight="false" outlineLevel="0" collapsed="false">
      <c r="B1669" s="0" t="str">
        <f aca="false">IFERROR(__xludf.dummyfunction("""COMPUTED_VALUE"""),"")</f>
        <v/>
      </c>
      <c r="D1669" s="0" t="str">
        <f aca="false">IFERROR(__xludf.dummyfunction("""COMPUTED_VALUE"""),"")</f>
        <v/>
      </c>
      <c r="F1669" s="0" t="str">
        <f aca="false">IFERROR(__xludf.dummyfunction("""COMPUTED_VALUE"""),"")</f>
        <v/>
      </c>
      <c r="H1669" s="0" t="str">
        <f aca="false">IFERROR(__xludf.dummyfunction("""COMPUTED_VALUE"""),"")</f>
        <v/>
      </c>
      <c r="J1669" s="0" t="str">
        <f aca="false">IFERROR(__xludf.dummyfunction("""COMPUTED_VALUE"""),"")</f>
        <v/>
      </c>
      <c r="L1669" s="0" t="str">
        <f aca="false">IFERROR(__xludf.dummyfunction("""COMPUTED_VALUE"""),"")</f>
        <v/>
      </c>
      <c r="N1669" s="6" t="e">
        <f aca="false">SUM(L1669-J1669)</f>
        <v>#VALUE!</v>
      </c>
      <c r="P1669" s="0" t="str">
        <f aca="false">IFERROR(__xludf.dummyfunction("""COMPUTED_VALUE"""),"")</f>
        <v/>
      </c>
      <c r="R1669" s="0" t="str">
        <f aca="false">IFERROR(__xludf.dummyfunction("""COMPUTED_VALUE"""),"")</f>
        <v/>
      </c>
      <c r="T1669" s="6" t="e">
        <f aca="false">SUM(R1669-P1669)</f>
        <v>#VALUE!</v>
      </c>
      <c r="V1669" s="6" t="e">
        <f aca="false">SUM(N1669-T1669)</f>
        <v>#VALUE!</v>
      </c>
      <c r="X1669" s="7"/>
    </row>
    <row r="1670" customFormat="false" ht="13.8" hidden="false" customHeight="false" outlineLevel="0" collapsed="false">
      <c r="B1670" s="0" t="str">
        <f aca="false">IFERROR(__xludf.dummyfunction("""COMPUTED_VALUE"""),"")</f>
        <v/>
      </c>
      <c r="D1670" s="0" t="str">
        <f aca="false">IFERROR(__xludf.dummyfunction("""COMPUTED_VALUE"""),"")</f>
        <v/>
      </c>
      <c r="F1670" s="0" t="str">
        <f aca="false">IFERROR(__xludf.dummyfunction("""COMPUTED_VALUE"""),"")</f>
        <v/>
      </c>
      <c r="H1670" s="0" t="str">
        <f aca="false">IFERROR(__xludf.dummyfunction("""COMPUTED_VALUE"""),"")</f>
        <v/>
      </c>
      <c r="J1670" s="0" t="str">
        <f aca="false">IFERROR(__xludf.dummyfunction("""COMPUTED_VALUE"""),"")</f>
        <v/>
      </c>
      <c r="L1670" s="0" t="str">
        <f aca="false">IFERROR(__xludf.dummyfunction("""COMPUTED_VALUE"""),"")</f>
        <v/>
      </c>
      <c r="N1670" s="6" t="e">
        <f aca="false">SUM(L1670-J1670)</f>
        <v>#VALUE!</v>
      </c>
      <c r="P1670" s="0" t="str">
        <f aca="false">IFERROR(__xludf.dummyfunction("""COMPUTED_VALUE"""),"")</f>
        <v/>
      </c>
      <c r="R1670" s="0" t="str">
        <f aca="false">IFERROR(__xludf.dummyfunction("""COMPUTED_VALUE"""),"")</f>
        <v/>
      </c>
      <c r="T1670" s="6" t="e">
        <f aca="false">SUM(R1670-P1670)</f>
        <v>#VALUE!</v>
      </c>
      <c r="V1670" s="6" t="e">
        <f aca="false">SUM(N1670-T1670)</f>
        <v>#VALUE!</v>
      </c>
      <c r="X1670" s="7"/>
    </row>
    <row r="1671" customFormat="false" ht="13.8" hidden="false" customHeight="false" outlineLevel="0" collapsed="false">
      <c r="B1671" s="0" t="str">
        <f aca="false">IFERROR(__xludf.dummyfunction("""COMPUTED_VALUE"""),"")</f>
        <v/>
      </c>
      <c r="D1671" s="0" t="str">
        <f aca="false">IFERROR(__xludf.dummyfunction("""COMPUTED_VALUE"""),"")</f>
        <v/>
      </c>
      <c r="F1671" s="0" t="str">
        <f aca="false">IFERROR(__xludf.dummyfunction("""COMPUTED_VALUE"""),"")</f>
        <v/>
      </c>
      <c r="H1671" s="0" t="str">
        <f aca="false">IFERROR(__xludf.dummyfunction("""COMPUTED_VALUE"""),"")</f>
        <v/>
      </c>
      <c r="J1671" s="0" t="str">
        <f aca="false">IFERROR(__xludf.dummyfunction("""COMPUTED_VALUE"""),"")</f>
        <v/>
      </c>
      <c r="L1671" s="0" t="str">
        <f aca="false">IFERROR(__xludf.dummyfunction("""COMPUTED_VALUE"""),"")</f>
        <v/>
      </c>
      <c r="N1671" s="6" t="e">
        <f aca="false">SUM(L1671-J1671)</f>
        <v>#VALUE!</v>
      </c>
      <c r="P1671" s="0" t="str">
        <f aca="false">IFERROR(__xludf.dummyfunction("""COMPUTED_VALUE"""),"")</f>
        <v/>
      </c>
      <c r="R1671" s="0" t="str">
        <f aca="false">IFERROR(__xludf.dummyfunction("""COMPUTED_VALUE"""),"")</f>
        <v/>
      </c>
      <c r="T1671" s="6" t="e">
        <f aca="false">SUM(R1671-P1671)</f>
        <v>#VALUE!</v>
      </c>
      <c r="V1671" s="6" t="e">
        <f aca="false">SUM(N1671-T1671)</f>
        <v>#VALUE!</v>
      </c>
      <c r="X1671" s="7"/>
    </row>
    <row r="1672" customFormat="false" ht="13.8" hidden="false" customHeight="false" outlineLevel="0" collapsed="false">
      <c r="B1672" s="0" t="str">
        <f aca="false">IFERROR(__xludf.dummyfunction("""COMPUTED_VALUE"""),"")</f>
        <v/>
      </c>
      <c r="D1672" s="0" t="str">
        <f aca="false">IFERROR(__xludf.dummyfunction("""COMPUTED_VALUE"""),"")</f>
        <v/>
      </c>
      <c r="F1672" s="0" t="str">
        <f aca="false">IFERROR(__xludf.dummyfunction("""COMPUTED_VALUE"""),"")</f>
        <v/>
      </c>
      <c r="H1672" s="0" t="str">
        <f aca="false">IFERROR(__xludf.dummyfunction("""COMPUTED_VALUE"""),"")</f>
        <v/>
      </c>
      <c r="J1672" s="0" t="str">
        <f aca="false">IFERROR(__xludf.dummyfunction("""COMPUTED_VALUE"""),"")</f>
        <v/>
      </c>
      <c r="L1672" s="0" t="str">
        <f aca="false">IFERROR(__xludf.dummyfunction("""COMPUTED_VALUE"""),"")</f>
        <v/>
      </c>
      <c r="N1672" s="6" t="e">
        <f aca="false">SUM(L1672-J1672)</f>
        <v>#VALUE!</v>
      </c>
      <c r="P1672" s="0" t="str">
        <f aca="false">IFERROR(__xludf.dummyfunction("""COMPUTED_VALUE"""),"")</f>
        <v/>
      </c>
      <c r="R1672" s="0" t="str">
        <f aca="false">IFERROR(__xludf.dummyfunction("""COMPUTED_VALUE"""),"")</f>
        <v/>
      </c>
      <c r="T1672" s="6" t="e">
        <f aca="false">SUM(R1672-P1672)</f>
        <v>#VALUE!</v>
      </c>
      <c r="V1672" s="6" t="e">
        <f aca="false">SUM(N1672-T1672)</f>
        <v>#VALUE!</v>
      </c>
      <c r="X1672" s="7"/>
    </row>
    <row r="1673" customFormat="false" ht="13.8" hidden="false" customHeight="false" outlineLevel="0" collapsed="false">
      <c r="B1673" s="0" t="str">
        <f aca="false">IFERROR(__xludf.dummyfunction("""COMPUTED_VALUE"""),"")</f>
        <v/>
      </c>
      <c r="D1673" s="0" t="str">
        <f aca="false">IFERROR(__xludf.dummyfunction("""COMPUTED_VALUE"""),"")</f>
        <v/>
      </c>
      <c r="F1673" s="0" t="str">
        <f aca="false">IFERROR(__xludf.dummyfunction("""COMPUTED_VALUE"""),"")</f>
        <v/>
      </c>
      <c r="H1673" s="0" t="str">
        <f aca="false">IFERROR(__xludf.dummyfunction("""COMPUTED_VALUE"""),"")</f>
        <v/>
      </c>
      <c r="J1673" s="0" t="str">
        <f aca="false">IFERROR(__xludf.dummyfunction("""COMPUTED_VALUE"""),"")</f>
        <v/>
      </c>
      <c r="L1673" s="0" t="str">
        <f aca="false">IFERROR(__xludf.dummyfunction("""COMPUTED_VALUE"""),"")</f>
        <v/>
      </c>
      <c r="N1673" s="6" t="e">
        <f aca="false">SUM(L1673-J1673)</f>
        <v>#VALUE!</v>
      </c>
      <c r="P1673" s="0" t="str">
        <f aca="false">IFERROR(__xludf.dummyfunction("""COMPUTED_VALUE"""),"")</f>
        <v/>
      </c>
      <c r="R1673" s="0" t="str">
        <f aca="false">IFERROR(__xludf.dummyfunction("""COMPUTED_VALUE"""),"")</f>
        <v/>
      </c>
      <c r="T1673" s="6" t="e">
        <f aca="false">SUM(R1673-P1673)</f>
        <v>#VALUE!</v>
      </c>
      <c r="V1673" s="6" t="e">
        <f aca="false">SUM(N1673-T1673)</f>
        <v>#VALUE!</v>
      </c>
      <c r="X1673" s="7"/>
    </row>
    <row r="1674" customFormat="false" ht="13.8" hidden="false" customHeight="false" outlineLevel="0" collapsed="false">
      <c r="B1674" s="0" t="str">
        <f aca="false">IFERROR(__xludf.dummyfunction("""COMPUTED_VALUE"""),"")</f>
        <v/>
      </c>
      <c r="D1674" s="0" t="str">
        <f aca="false">IFERROR(__xludf.dummyfunction("""COMPUTED_VALUE"""),"")</f>
        <v/>
      </c>
      <c r="F1674" s="0" t="str">
        <f aca="false">IFERROR(__xludf.dummyfunction("""COMPUTED_VALUE"""),"")</f>
        <v/>
      </c>
      <c r="H1674" s="0" t="str">
        <f aca="false">IFERROR(__xludf.dummyfunction("""COMPUTED_VALUE"""),"")</f>
        <v/>
      </c>
      <c r="J1674" s="0" t="str">
        <f aca="false">IFERROR(__xludf.dummyfunction("""COMPUTED_VALUE"""),"")</f>
        <v/>
      </c>
      <c r="L1674" s="0" t="str">
        <f aca="false">IFERROR(__xludf.dummyfunction("""COMPUTED_VALUE"""),"")</f>
        <v/>
      </c>
      <c r="N1674" s="6" t="e">
        <f aca="false">SUM(L1674-J1674)</f>
        <v>#VALUE!</v>
      </c>
      <c r="P1674" s="0" t="str">
        <f aca="false">IFERROR(__xludf.dummyfunction("""COMPUTED_VALUE"""),"")</f>
        <v/>
      </c>
      <c r="R1674" s="0" t="str">
        <f aca="false">IFERROR(__xludf.dummyfunction("""COMPUTED_VALUE"""),"")</f>
        <v/>
      </c>
      <c r="T1674" s="6" t="e">
        <f aca="false">SUM(R1674-P1674)</f>
        <v>#VALUE!</v>
      </c>
      <c r="V1674" s="6" t="e">
        <f aca="false">SUM(N1674-T1674)</f>
        <v>#VALUE!</v>
      </c>
      <c r="X1674" s="7"/>
    </row>
    <row r="1675" customFormat="false" ht="13.8" hidden="false" customHeight="false" outlineLevel="0" collapsed="false">
      <c r="B1675" s="0" t="str">
        <f aca="false">IFERROR(__xludf.dummyfunction("""COMPUTED_VALUE"""),"")</f>
        <v/>
      </c>
      <c r="D1675" s="0" t="str">
        <f aca="false">IFERROR(__xludf.dummyfunction("""COMPUTED_VALUE"""),"")</f>
        <v/>
      </c>
      <c r="F1675" s="0" t="str">
        <f aca="false">IFERROR(__xludf.dummyfunction("""COMPUTED_VALUE"""),"")</f>
        <v/>
      </c>
      <c r="H1675" s="0" t="str">
        <f aca="false">IFERROR(__xludf.dummyfunction("""COMPUTED_VALUE"""),"")</f>
        <v/>
      </c>
      <c r="J1675" s="0" t="str">
        <f aca="false">IFERROR(__xludf.dummyfunction("""COMPUTED_VALUE"""),"")</f>
        <v/>
      </c>
      <c r="L1675" s="0" t="str">
        <f aca="false">IFERROR(__xludf.dummyfunction("""COMPUTED_VALUE"""),"")</f>
        <v/>
      </c>
      <c r="N1675" s="6" t="e">
        <f aca="false">SUM(L1675-J1675)</f>
        <v>#VALUE!</v>
      </c>
      <c r="P1675" s="0" t="str">
        <f aca="false">IFERROR(__xludf.dummyfunction("""COMPUTED_VALUE"""),"")</f>
        <v/>
      </c>
      <c r="R1675" s="0" t="str">
        <f aca="false">IFERROR(__xludf.dummyfunction("""COMPUTED_VALUE"""),"")</f>
        <v/>
      </c>
      <c r="T1675" s="6" t="e">
        <f aca="false">SUM(R1675-P1675)</f>
        <v>#VALUE!</v>
      </c>
      <c r="V1675" s="6" t="e">
        <f aca="false">SUM(N1675-T1675)</f>
        <v>#VALUE!</v>
      </c>
      <c r="X1675" s="7"/>
    </row>
    <row r="1676" customFormat="false" ht="13.8" hidden="false" customHeight="false" outlineLevel="0" collapsed="false">
      <c r="B1676" s="0" t="str">
        <f aca="false">IFERROR(__xludf.dummyfunction("""COMPUTED_VALUE"""),"")</f>
        <v/>
      </c>
      <c r="D1676" s="0" t="str">
        <f aca="false">IFERROR(__xludf.dummyfunction("""COMPUTED_VALUE"""),"")</f>
        <v/>
      </c>
      <c r="F1676" s="0" t="str">
        <f aca="false">IFERROR(__xludf.dummyfunction("""COMPUTED_VALUE"""),"")</f>
        <v/>
      </c>
      <c r="H1676" s="0" t="str">
        <f aca="false">IFERROR(__xludf.dummyfunction("""COMPUTED_VALUE"""),"")</f>
        <v/>
      </c>
      <c r="J1676" s="0" t="str">
        <f aca="false">IFERROR(__xludf.dummyfunction("""COMPUTED_VALUE"""),"")</f>
        <v/>
      </c>
      <c r="L1676" s="0" t="str">
        <f aca="false">IFERROR(__xludf.dummyfunction("""COMPUTED_VALUE"""),"")</f>
        <v/>
      </c>
      <c r="N1676" s="6" t="e">
        <f aca="false">SUM(L1676-J1676)</f>
        <v>#VALUE!</v>
      </c>
      <c r="P1676" s="0" t="str">
        <f aca="false">IFERROR(__xludf.dummyfunction("""COMPUTED_VALUE"""),"")</f>
        <v/>
      </c>
      <c r="R1676" s="0" t="str">
        <f aca="false">IFERROR(__xludf.dummyfunction("""COMPUTED_VALUE"""),"")</f>
        <v/>
      </c>
      <c r="T1676" s="6" t="e">
        <f aca="false">SUM(R1676-P1676)</f>
        <v>#VALUE!</v>
      </c>
      <c r="V1676" s="6" t="e">
        <f aca="false">SUM(N1676-T1676)</f>
        <v>#VALUE!</v>
      </c>
      <c r="X1676" s="7"/>
    </row>
    <row r="1677" customFormat="false" ht="13.8" hidden="false" customHeight="false" outlineLevel="0" collapsed="false">
      <c r="B1677" s="0" t="str">
        <f aca="false">IFERROR(__xludf.dummyfunction("""COMPUTED_VALUE"""),"")</f>
        <v/>
      </c>
      <c r="D1677" s="0" t="str">
        <f aca="false">IFERROR(__xludf.dummyfunction("""COMPUTED_VALUE"""),"")</f>
        <v/>
      </c>
      <c r="F1677" s="0" t="str">
        <f aca="false">IFERROR(__xludf.dummyfunction("""COMPUTED_VALUE"""),"")</f>
        <v/>
      </c>
      <c r="H1677" s="0" t="str">
        <f aca="false">IFERROR(__xludf.dummyfunction("""COMPUTED_VALUE"""),"")</f>
        <v/>
      </c>
      <c r="J1677" s="0" t="str">
        <f aca="false">IFERROR(__xludf.dummyfunction("""COMPUTED_VALUE"""),"")</f>
        <v/>
      </c>
      <c r="L1677" s="0" t="str">
        <f aca="false">IFERROR(__xludf.dummyfunction("""COMPUTED_VALUE"""),"")</f>
        <v/>
      </c>
      <c r="N1677" s="6" t="e">
        <f aca="false">SUM(L1677-J1677)</f>
        <v>#VALUE!</v>
      </c>
      <c r="P1677" s="0" t="str">
        <f aca="false">IFERROR(__xludf.dummyfunction("""COMPUTED_VALUE"""),"")</f>
        <v/>
      </c>
      <c r="R1677" s="0" t="str">
        <f aca="false">IFERROR(__xludf.dummyfunction("""COMPUTED_VALUE"""),"")</f>
        <v/>
      </c>
      <c r="T1677" s="6" t="e">
        <f aca="false">SUM(R1677-P1677)</f>
        <v>#VALUE!</v>
      </c>
      <c r="V1677" s="6" t="e">
        <f aca="false">SUM(N1677-T1677)</f>
        <v>#VALUE!</v>
      </c>
      <c r="X1677" s="7"/>
    </row>
    <row r="1678" customFormat="false" ht="13.8" hidden="false" customHeight="false" outlineLevel="0" collapsed="false">
      <c r="B1678" s="0" t="str">
        <f aca="false">IFERROR(__xludf.dummyfunction("""COMPUTED_VALUE"""),"")</f>
        <v/>
      </c>
      <c r="D1678" s="0" t="str">
        <f aca="false">IFERROR(__xludf.dummyfunction("""COMPUTED_VALUE"""),"")</f>
        <v/>
      </c>
      <c r="F1678" s="0" t="str">
        <f aca="false">IFERROR(__xludf.dummyfunction("""COMPUTED_VALUE"""),"")</f>
        <v/>
      </c>
      <c r="H1678" s="0" t="str">
        <f aca="false">IFERROR(__xludf.dummyfunction("""COMPUTED_VALUE"""),"")</f>
        <v/>
      </c>
      <c r="J1678" s="0" t="str">
        <f aca="false">IFERROR(__xludf.dummyfunction("""COMPUTED_VALUE"""),"")</f>
        <v/>
      </c>
      <c r="L1678" s="0" t="str">
        <f aca="false">IFERROR(__xludf.dummyfunction("""COMPUTED_VALUE"""),"")</f>
        <v/>
      </c>
      <c r="N1678" s="6" t="e">
        <f aca="false">SUM(L1678-J1678)</f>
        <v>#VALUE!</v>
      </c>
      <c r="P1678" s="0" t="str">
        <f aca="false">IFERROR(__xludf.dummyfunction("""COMPUTED_VALUE"""),"")</f>
        <v/>
      </c>
      <c r="R1678" s="0" t="str">
        <f aca="false">IFERROR(__xludf.dummyfunction("""COMPUTED_VALUE"""),"")</f>
        <v/>
      </c>
      <c r="T1678" s="6" t="e">
        <f aca="false">SUM(R1678-P1678)</f>
        <v>#VALUE!</v>
      </c>
      <c r="V1678" s="6" t="e">
        <f aca="false">SUM(N1678-T1678)</f>
        <v>#VALUE!</v>
      </c>
      <c r="X1678" s="7"/>
    </row>
    <row r="1679" customFormat="false" ht="13.8" hidden="false" customHeight="false" outlineLevel="0" collapsed="false">
      <c r="B1679" s="0" t="str">
        <f aca="false">IFERROR(__xludf.dummyfunction("""COMPUTED_VALUE"""),"")</f>
        <v/>
      </c>
      <c r="D1679" s="0" t="str">
        <f aca="false">IFERROR(__xludf.dummyfunction("""COMPUTED_VALUE"""),"")</f>
        <v/>
      </c>
      <c r="F1679" s="0" t="str">
        <f aca="false">IFERROR(__xludf.dummyfunction("""COMPUTED_VALUE"""),"")</f>
        <v/>
      </c>
      <c r="H1679" s="0" t="str">
        <f aca="false">IFERROR(__xludf.dummyfunction("""COMPUTED_VALUE"""),"")</f>
        <v/>
      </c>
      <c r="J1679" s="0" t="str">
        <f aca="false">IFERROR(__xludf.dummyfunction("""COMPUTED_VALUE"""),"")</f>
        <v/>
      </c>
      <c r="L1679" s="0" t="str">
        <f aca="false">IFERROR(__xludf.dummyfunction("""COMPUTED_VALUE"""),"")</f>
        <v/>
      </c>
      <c r="N1679" s="6" t="e">
        <f aca="false">SUM(L1679-J1679)</f>
        <v>#VALUE!</v>
      </c>
      <c r="P1679" s="0" t="str">
        <f aca="false">IFERROR(__xludf.dummyfunction("""COMPUTED_VALUE"""),"")</f>
        <v/>
      </c>
      <c r="R1679" s="0" t="str">
        <f aca="false">IFERROR(__xludf.dummyfunction("""COMPUTED_VALUE"""),"")</f>
        <v/>
      </c>
      <c r="T1679" s="6" t="e">
        <f aca="false">SUM(R1679-P1679)</f>
        <v>#VALUE!</v>
      </c>
      <c r="V1679" s="6" t="e">
        <f aca="false">SUM(N1679-T1679)</f>
        <v>#VALUE!</v>
      </c>
      <c r="X1679" s="7"/>
    </row>
    <row r="1680" customFormat="false" ht="13.8" hidden="false" customHeight="false" outlineLevel="0" collapsed="false">
      <c r="B1680" s="0" t="str">
        <f aca="false">IFERROR(__xludf.dummyfunction("""COMPUTED_VALUE"""),"")</f>
        <v/>
      </c>
      <c r="D1680" s="0" t="str">
        <f aca="false">IFERROR(__xludf.dummyfunction("""COMPUTED_VALUE"""),"")</f>
        <v/>
      </c>
      <c r="F1680" s="0" t="str">
        <f aca="false">IFERROR(__xludf.dummyfunction("""COMPUTED_VALUE"""),"")</f>
        <v/>
      </c>
      <c r="H1680" s="0" t="str">
        <f aca="false">IFERROR(__xludf.dummyfunction("""COMPUTED_VALUE"""),"")</f>
        <v/>
      </c>
      <c r="J1680" s="0" t="str">
        <f aca="false">IFERROR(__xludf.dummyfunction("""COMPUTED_VALUE"""),"")</f>
        <v/>
      </c>
      <c r="L1680" s="0" t="str">
        <f aca="false">IFERROR(__xludf.dummyfunction("""COMPUTED_VALUE"""),"")</f>
        <v/>
      </c>
      <c r="N1680" s="6" t="e">
        <f aca="false">SUM(L1680-J1680)</f>
        <v>#VALUE!</v>
      </c>
      <c r="P1680" s="0" t="str">
        <f aca="false">IFERROR(__xludf.dummyfunction("""COMPUTED_VALUE"""),"")</f>
        <v/>
      </c>
      <c r="R1680" s="0" t="str">
        <f aca="false">IFERROR(__xludf.dummyfunction("""COMPUTED_VALUE"""),"")</f>
        <v/>
      </c>
      <c r="T1680" s="6" t="e">
        <f aca="false">SUM(R1680-P1680)</f>
        <v>#VALUE!</v>
      </c>
      <c r="V1680" s="6" t="e">
        <f aca="false">SUM(N1680-T1680)</f>
        <v>#VALUE!</v>
      </c>
      <c r="X1680" s="7"/>
    </row>
    <row r="1681" customFormat="false" ht="13.8" hidden="false" customHeight="false" outlineLevel="0" collapsed="false">
      <c r="B1681" s="0" t="str">
        <f aca="false">IFERROR(__xludf.dummyfunction("""COMPUTED_VALUE"""),"")</f>
        <v/>
      </c>
      <c r="D1681" s="0" t="str">
        <f aca="false">IFERROR(__xludf.dummyfunction("""COMPUTED_VALUE"""),"")</f>
        <v/>
      </c>
      <c r="F1681" s="0" t="str">
        <f aca="false">IFERROR(__xludf.dummyfunction("""COMPUTED_VALUE"""),"")</f>
        <v/>
      </c>
      <c r="H1681" s="0" t="str">
        <f aca="false">IFERROR(__xludf.dummyfunction("""COMPUTED_VALUE"""),"")</f>
        <v/>
      </c>
      <c r="J1681" s="0" t="str">
        <f aca="false">IFERROR(__xludf.dummyfunction("""COMPUTED_VALUE"""),"")</f>
        <v/>
      </c>
      <c r="L1681" s="0" t="str">
        <f aca="false">IFERROR(__xludf.dummyfunction("""COMPUTED_VALUE"""),"")</f>
        <v/>
      </c>
      <c r="N1681" s="6" t="e">
        <f aca="false">SUM(L1681-J1681)</f>
        <v>#VALUE!</v>
      </c>
      <c r="P1681" s="0" t="str">
        <f aca="false">IFERROR(__xludf.dummyfunction("""COMPUTED_VALUE"""),"")</f>
        <v/>
      </c>
      <c r="R1681" s="0" t="str">
        <f aca="false">IFERROR(__xludf.dummyfunction("""COMPUTED_VALUE"""),"")</f>
        <v/>
      </c>
      <c r="T1681" s="6" t="e">
        <f aca="false">SUM(R1681-P1681)</f>
        <v>#VALUE!</v>
      </c>
      <c r="V1681" s="6" t="e">
        <f aca="false">SUM(N1681-T1681)</f>
        <v>#VALUE!</v>
      </c>
      <c r="X1681" s="7"/>
    </row>
    <row r="1682" customFormat="false" ht="13.8" hidden="false" customHeight="false" outlineLevel="0" collapsed="false">
      <c r="B1682" s="0" t="str">
        <f aca="false">IFERROR(__xludf.dummyfunction("""COMPUTED_VALUE"""),"")</f>
        <v/>
      </c>
      <c r="D1682" s="0" t="str">
        <f aca="false">IFERROR(__xludf.dummyfunction("""COMPUTED_VALUE"""),"")</f>
        <v/>
      </c>
      <c r="F1682" s="0" t="str">
        <f aca="false">IFERROR(__xludf.dummyfunction("""COMPUTED_VALUE"""),"")</f>
        <v/>
      </c>
      <c r="H1682" s="0" t="str">
        <f aca="false">IFERROR(__xludf.dummyfunction("""COMPUTED_VALUE"""),"")</f>
        <v/>
      </c>
      <c r="J1682" s="0" t="str">
        <f aca="false">IFERROR(__xludf.dummyfunction("""COMPUTED_VALUE"""),"")</f>
        <v/>
      </c>
      <c r="L1682" s="0" t="str">
        <f aca="false">IFERROR(__xludf.dummyfunction("""COMPUTED_VALUE"""),"")</f>
        <v/>
      </c>
      <c r="N1682" s="6" t="e">
        <f aca="false">SUM(L1682-J1682)</f>
        <v>#VALUE!</v>
      </c>
      <c r="P1682" s="0" t="str">
        <f aca="false">IFERROR(__xludf.dummyfunction("""COMPUTED_VALUE"""),"")</f>
        <v/>
      </c>
      <c r="R1682" s="0" t="str">
        <f aca="false">IFERROR(__xludf.dummyfunction("""COMPUTED_VALUE"""),"")</f>
        <v/>
      </c>
      <c r="T1682" s="6" t="e">
        <f aca="false">SUM(R1682-P1682)</f>
        <v>#VALUE!</v>
      </c>
      <c r="V1682" s="6" t="e">
        <f aca="false">SUM(N1682-T1682)</f>
        <v>#VALUE!</v>
      </c>
      <c r="X1682" s="7"/>
    </row>
    <row r="1683" customFormat="false" ht="13.8" hidden="false" customHeight="false" outlineLevel="0" collapsed="false">
      <c r="B1683" s="0" t="str">
        <f aca="false">IFERROR(__xludf.dummyfunction("""COMPUTED_VALUE"""),"")</f>
        <v/>
      </c>
      <c r="D1683" s="0" t="str">
        <f aca="false">IFERROR(__xludf.dummyfunction("""COMPUTED_VALUE"""),"")</f>
        <v/>
      </c>
      <c r="F1683" s="0" t="str">
        <f aca="false">IFERROR(__xludf.dummyfunction("""COMPUTED_VALUE"""),"")</f>
        <v/>
      </c>
      <c r="H1683" s="0" t="str">
        <f aca="false">IFERROR(__xludf.dummyfunction("""COMPUTED_VALUE"""),"")</f>
        <v/>
      </c>
      <c r="J1683" s="0" t="str">
        <f aca="false">IFERROR(__xludf.dummyfunction("""COMPUTED_VALUE"""),"")</f>
        <v/>
      </c>
      <c r="L1683" s="0" t="str">
        <f aca="false">IFERROR(__xludf.dummyfunction("""COMPUTED_VALUE"""),"")</f>
        <v/>
      </c>
      <c r="N1683" s="6" t="e">
        <f aca="false">SUM(L1683-J1683)</f>
        <v>#VALUE!</v>
      </c>
      <c r="P1683" s="0" t="str">
        <f aca="false">IFERROR(__xludf.dummyfunction("""COMPUTED_VALUE"""),"")</f>
        <v/>
      </c>
      <c r="R1683" s="0" t="str">
        <f aca="false">IFERROR(__xludf.dummyfunction("""COMPUTED_VALUE"""),"")</f>
        <v/>
      </c>
      <c r="T1683" s="6" t="e">
        <f aca="false">SUM(R1683-P1683)</f>
        <v>#VALUE!</v>
      </c>
      <c r="V1683" s="6" t="e">
        <f aca="false">SUM(N1683-T1683)</f>
        <v>#VALUE!</v>
      </c>
      <c r="X1683" s="7"/>
    </row>
    <row r="1684" customFormat="false" ht="13.8" hidden="false" customHeight="false" outlineLevel="0" collapsed="false">
      <c r="B1684" s="0" t="str">
        <f aca="false">IFERROR(__xludf.dummyfunction("""COMPUTED_VALUE"""),"")</f>
        <v/>
      </c>
      <c r="D1684" s="0" t="str">
        <f aca="false">IFERROR(__xludf.dummyfunction("""COMPUTED_VALUE"""),"")</f>
        <v/>
      </c>
      <c r="F1684" s="0" t="str">
        <f aca="false">IFERROR(__xludf.dummyfunction("""COMPUTED_VALUE"""),"")</f>
        <v/>
      </c>
      <c r="H1684" s="0" t="str">
        <f aca="false">IFERROR(__xludf.dummyfunction("""COMPUTED_VALUE"""),"")</f>
        <v/>
      </c>
      <c r="J1684" s="0" t="str">
        <f aca="false">IFERROR(__xludf.dummyfunction("""COMPUTED_VALUE"""),"")</f>
        <v/>
      </c>
      <c r="L1684" s="0" t="str">
        <f aca="false">IFERROR(__xludf.dummyfunction("""COMPUTED_VALUE"""),"")</f>
        <v/>
      </c>
      <c r="N1684" s="6" t="e">
        <f aca="false">SUM(L1684-J1684)</f>
        <v>#VALUE!</v>
      </c>
      <c r="P1684" s="0" t="str">
        <f aca="false">IFERROR(__xludf.dummyfunction("""COMPUTED_VALUE"""),"")</f>
        <v/>
      </c>
      <c r="R1684" s="0" t="str">
        <f aca="false">IFERROR(__xludf.dummyfunction("""COMPUTED_VALUE"""),"")</f>
        <v/>
      </c>
      <c r="T1684" s="6" t="e">
        <f aca="false">SUM(R1684-P1684)</f>
        <v>#VALUE!</v>
      </c>
      <c r="V1684" s="6" t="e">
        <f aca="false">SUM(N1684-T1684)</f>
        <v>#VALUE!</v>
      </c>
      <c r="X1684" s="7"/>
    </row>
    <row r="1685" customFormat="false" ht="13.8" hidden="false" customHeight="false" outlineLevel="0" collapsed="false">
      <c r="B1685" s="0" t="str">
        <f aca="false">IFERROR(__xludf.dummyfunction("""COMPUTED_VALUE"""),"")</f>
        <v/>
      </c>
      <c r="D1685" s="0" t="str">
        <f aca="false">IFERROR(__xludf.dummyfunction("""COMPUTED_VALUE"""),"")</f>
        <v/>
      </c>
      <c r="F1685" s="0" t="str">
        <f aca="false">IFERROR(__xludf.dummyfunction("""COMPUTED_VALUE"""),"")</f>
        <v/>
      </c>
      <c r="H1685" s="0" t="str">
        <f aca="false">IFERROR(__xludf.dummyfunction("""COMPUTED_VALUE"""),"")</f>
        <v/>
      </c>
      <c r="J1685" s="0" t="str">
        <f aca="false">IFERROR(__xludf.dummyfunction("""COMPUTED_VALUE"""),"")</f>
        <v/>
      </c>
      <c r="L1685" s="0" t="str">
        <f aca="false">IFERROR(__xludf.dummyfunction("""COMPUTED_VALUE"""),"")</f>
        <v/>
      </c>
      <c r="N1685" s="6" t="e">
        <f aca="false">SUM(L1685-J1685)</f>
        <v>#VALUE!</v>
      </c>
      <c r="P1685" s="0" t="str">
        <f aca="false">IFERROR(__xludf.dummyfunction("""COMPUTED_VALUE"""),"")</f>
        <v/>
      </c>
      <c r="R1685" s="0" t="str">
        <f aca="false">IFERROR(__xludf.dummyfunction("""COMPUTED_VALUE"""),"")</f>
        <v/>
      </c>
      <c r="T1685" s="6" t="e">
        <f aca="false">SUM(R1685-P1685)</f>
        <v>#VALUE!</v>
      </c>
      <c r="V1685" s="6" t="e">
        <f aca="false">SUM(N1685-T1685)</f>
        <v>#VALUE!</v>
      </c>
      <c r="X1685" s="7"/>
    </row>
    <row r="1686" customFormat="false" ht="13.8" hidden="false" customHeight="false" outlineLevel="0" collapsed="false">
      <c r="B1686" s="0" t="str">
        <f aca="false">IFERROR(__xludf.dummyfunction("""COMPUTED_VALUE"""),"")</f>
        <v/>
      </c>
      <c r="D1686" s="0" t="str">
        <f aca="false">IFERROR(__xludf.dummyfunction("""COMPUTED_VALUE"""),"")</f>
        <v/>
      </c>
      <c r="F1686" s="0" t="str">
        <f aca="false">IFERROR(__xludf.dummyfunction("""COMPUTED_VALUE"""),"")</f>
        <v/>
      </c>
      <c r="H1686" s="0" t="str">
        <f aca="false">IFERROR(__xludf.dummyfunction("""COMPUTED_VALUE"""),"")</f>
        <v/>
      </c>
      <c r="J1686" s="0" t="str">
        <f aca="false">IFERROR(__xludf.dummyfunction("""COMPUTED_VALUE"""),"")</f>
        <v/>
      </c>
      <c r="L1686" s="0" t="str">
        <f aca="false">IFERROR(__xludf.dummyfunction("""COMPUTED_VALUE"""),"")</f>
        <v/>
      </c>
      <c r="N1686" s="6" t="e">
        <f aca="false">SUM(L1686-J1686)</f>
        <v>#VALUE!</v>
      </c>
      <c r="P1686" s="0" t="str">
        <f aca="false">IFERROR(__xludf.dummyfunction("""COMPUTED_VALUE"""),"")</f>
        <v/>
      </c>
      <c r="R1686" s="0" t="str">
        <f aca="false">IFERROR(__xludf.dummyfunction("""COMPUTED_VALUE"""),"")</f>
        <v/>
      </c>
      <c r="T1686" s="6" t="e">
        <f aca="false">SUM(R1686-P1686)</f>
        <v>#VALUE!</v>
      </c>
      <c r="V1686" s="6" t="e">
        <f aca="false">SUM(N1686-T1686)</f>
        <v>#VALUE!</v>
      </c>
      <c r="X1686" s="7"/>
    </row>
    <row r="1687" customFormat="false" ht="13.8" hidden="false" customHeight="false" outlineLevel="0" collapsed="false">
      <c r="B1687" s="0" t="str">
        <f aca="false">IFERROR(__xludf.dummyfunction("""COMPUTED_VALUE"""),"")</f>
        <v/>
      </c>
      <c r="D1687" s="0" t="str">
        <f aca="false">IFERROR(__xludf.dummyfunction("""COMPUTED_VALUE"""),"")</f>
        <v/>
      </c>
      <c r="F1687" s="0" t="str">
        <f aca="false">IFERROR(__xludf.dummyfunction("""COMPUTED_VALUE"""),"")</f>
        <v/>
      </c>
      <c r="H1687" s="0" t="str">
        <f aca="false">IFERROR(__xludf.dummyfunction("""COMPUTED_VALUE"""),"")</f>
        <v/>
      </c>
      <c r="J1687" s="0" t="str">
        <f aca="false">IFERROR(__xludf.dummyfunction("""COMPUTED_VALUE"""),"")</f>
        <v/>
      </c>
      <c r="L1687" s="0" t="str">
        <f aca="false">IFERROR(__xludf.dummyfunction("""COMPUTED_VALUE"""),"")</f>
        <v/>
      </c>
      <c r="N1687" s="6" t="e">
        <f aca="false">SUM(L1687-J1687)</f>
        <v>#VALUE!</v>
      </c>
      <c r="P1687" s="0" t="str">
        <f aca="false">IFERROR(__xludf.dummyfunction("""COMPUTED_VALUE"""),"")</f>
        <v/>
      </c>
      <c r="R1687" s="0" t="str">
        <f aca="false">IFERROR(__xludf.dummyfunction("""COMPUTED_VALUE"""),"")</f>
        <v/>
      </c>
      <c r="T1687" s="6" t="e">
        <f aca="false">SUM(R1687-P1687)</f>
        <v>#VALUE!</v>
      </c>
      <c r="V1687" s="6" t="e">
        <f aca="false">SUM(N1687-T1687)</f>
        <v>#VALUE!</v>
      </c>
      <c r="X1687" s="7"/>
    </row>
    <row r="1688" customFormat="false" ht="13.8" hidden="false" customHeight="false" outlineLevel="0" collapsed="false">
      <c r="B1688" s="0" t="str">
        <f aca="false">IFERROR(__xludf.dummyfunction("""COMPUTED_VALUE"""),"")</f>
        <v/>
      </c>
      <c r="D1688" s="0" t="str">
        <f aca="false">IFERROR(__xludf.dummyfunction("""COMPUTED_VALUE"""),"")</f>
        <v/>
      </c>
      <c r="F1688" s="0" t="str">
        <f aca="false">IFERROR(__xludf.dummyfunction("""COMPUTED_VALUE"""),"")</f>
        <v/>
      </c>
      <c r="H1688" s="0" t="str">
        <f aca="false">IFERROR(__xludf.dummyfunction("""COMPUTED_VALUE"""),"")</f>
        <v/>
      </c>
      <c r="J1688" s="0" t="str">
        <f aca="false">IFERROR(__xludf.dummyfunction("""COMPUTED_VALUE"""),"")</f>
        <v/>
      </c>
      <c r="L1688" s="0" t="str">
        <f aca="false">IFERROR(__xludf.dummyfunction("""COMPUTED_VALUE"""),"")</f>
        <v/>
      </c>
      <c r="N1688" s="6" t="e">
        <f aca="false">SUM(L1688-J1688)</f>
        <v>#VALUE!</v>
      </c>
      <c r="P1688" s="0" t="str">
        <f aca="false">IFERROR(__xludf.dummyfunction("""COMPUTED_VALUE"""),"")</f>
        <v/>
      </c>
      <c r="R1688" s="0" t="str">
        <f aca="false">IFERROR(__xludf.dummyfunction("""COMPUTED_VALUE"""),"")</f>
        <v/>
      </c>
      <c r="T1688" s="6" t="e">
        <f aca="false">SUM(R1688-P1688)</f>
        <v>#VALUE!</v>
      </c>
      <c r="V1688" s="6" t="e">
        <f aca="false">SUM(N1688-T1688)</f>
        <v>#VALUE!</v>
      </c>
      <c r="X1688" s="7"/>
    </row>
    <row r="1689" customFormat="false" ht="13.8" hidden="false" customHeight="false" outlineLevel="0" collapsed="false">
      <c r="B1689" s="0" t="str">
        <f aca="false">IFERROR(__xludf.dummyfunction("""COMPUTED_VALUE"""),"")</f>
        <v/>
      </c>
      <c r="D1689" s="0" t="str">
        <f aca="false">IFERROR(__xludf.dummyfunction("""COMPUTED_VALUE"""),"")</f>
        <v/>
      </c>
      <c r="F1689" s="0" t="str">
        <f aca="false">IFERROR(__xludf.dummyfunction("""COMPUTED_VALUE"""),"")</f>
        <v/>
      </c>
      <c r="H1689" s="0" t="str">
        <f aca="false">IFERROR(__xludf.dummyfunction("""COMPUTED_VALUE"""),"")</f>
        <v/>
      </c>
      <c r="J1689" s="0" t="str">
        <f aca="false">IFERROR(__xludf.dummyfunction("""COMPUTED_VALUE"""),"")</f>
        <v/>
      </c>
      <c r="L1689" s="0" t="str">
        <f aca="false">IFERROR(__xludf.dummyfunction("""COMPUTED_VALUE"""),"")</f>
        <v/>
      </c>
      <c r="N1689" s="6" t="e">
        <f aca="false">SUM(L1689-J1689)</f>
        <v>#VALUE!</v>
      </c>
      <c r="P1689" s="0" t="str">
        <f aca="false">IFERROR(__xludf.dummyfunction("""COMPUTED_VALUE"""),"")</f>
        <v/>
      </c>
      <c r="R1689" s="0" t="str">
        <f aca="false">IFERROR(__xludf.dummyfunction("""COMPUTED_VALUE"""),"")</f>
        <v/>
      </c>
      <c r="T1689" s="6" t="e">
        <f aca="false">SUM(R1689-P1689)</f>
        <v>#VALUE!</v>
      </c>
      <c r="V1689" s="6" t="e">
        <f aca="false">SUM(N1689-T1689)</f>
        <v>#VALUE!</v>
      </c>
      <c r="X1689" s="7"/>
    </row>
    <row r="1690" customFormat="false" ht="13.8" hidden="false" customHeight="false" outlineLevel="0" collapsed="false">
      <c r="B1690" s="0" t="str">
        <f aca="false">IFERROR(__xludf.dummyfunction("""COMPUTED_VALUE"""),"")</f>
        <v/>
      </c>
      <c r="D1690" s="0" t="str">
        <f aca="false">IFERROR(__xludf.dummyfunction("""COMPUTED_VALUE"""),"")</f>
        <v/>
      </c>
      <c r="F1690" s="0" t="str">
        <f aca="false">IFERROR(__xludf.dummyfunction("""COMPUTED_VALUE"""),"")</f>
        <v/>
      </c>
      <c r="H1690" s="0" t="str">
        <f aca="false">IFERROR(__xludf.dummyfunction("""COMPUTED_VALUE"""),"")</f>
        <v/>
      </c>
      <c r="J1690" s="0" t="str">
        <f aca="false">IFERROR(__xludf.dummyfunction("""COMPUTED_VALUE"""),"")</f>
        <v/>
      </c>
      <c r="L1690" s="0" t="str">
        <f aca="false">IFERROR(__xludf.dummyfunction("""COMPUTED_VALUE"""),"")</f>
        <v/>
      </c>
      <c r="N1690" s="6" t="e">
        <f aca="false">SUM(L1690-J1690)</f>
        <v>#VALUE!</v>
      </c>
      <c r="P1690" s="0" t="str">
        <f aca="false">IFERROR(__xludf.dummyfunction("""COMPUTED_VALUE"""),"")</f>
        <v/>
      </c>
      <c r="R1690" s="0" t="str">
        <f aca="false">IFERROR(__xludf.dummyfunction("""COMPUTED_VALUE"""),"")</f>
        <v/>
      </c>
      <c r="T1690" s="6" t="e">
        <f aca="false">SUM(R1690-P1690)</f>
        <v>#VALUE!</v>
      </c>
      <c r="V1690" s="6" t="e">
        <f aca="false">SUM(N1690-T1690)</f>
        <v>#VALUE!</v>
      </c>
      <c r="X1690" s="7"/>
    </row>
    <row r="1691" customFormat="false" ht="13.8" hidden="false" customHeight="false" outlineLevel="0" collapsed="false">
      <c r="B1691" s="0" t="str">
        <f aca="false">IFERROR(__xludf.dummyfunction("""COMPUTED_VALUE"""),"")</f>
        <v/>
      </c>
      <c r="D1691" s="0" t="str">
        <f aca="false">IFERROR(__xludf.dummyfunction("""COMPUTED_VALUE"""),"")</f>
        <v/>
      </c>
      <c r="F1691" s="0" t="str">
        <f aca="false">IFERROR(__xludf.dummyfunction("""COMPUTED_VALUE"""),"")</f>
        <v/>
      </c>
      <c r="H1691" s="0" t="str">
        <f aca="false">IFERROR(__xludf.dummyfunction("""COMPUTED_VALUE"""),"")</f>
        <v/>
      </c>
      <c r="J1691" s="0" t="str">
        <f aca="false">IFERROR(__xludf.dummyfunction("""COMPUTED_VALUE"""),"")</f>
        <v/>
      </c>
      <c r="L1691" s="0" t="str">
        <f aca="false">IFERROR(__xludf.dummyfunction("""COMPUTED_VALUE"""),"")</f>
        <v/>
      </c>
      <c r="N1691" s="6" t="e">
        <f aca="false">SUM(L1691-J1691)</f>
        <v>#VALUE!</v>
      </c>
      <c r="P1691" s="0" t="str">
        <f aca="false">IFERROR(__xludf.dummyfunction("""COMPUTED_VALUE"""),"")</f>
        <v/>
      </c>
      <c r="R1691" s="0" t="str">
        <f aca="false">IFERROR(__xludf.dummyfunction("""COMPUTED_VALUE"""),"")</f>
        <v/>
      </c>
      <c r="T1691" s="6" t="e">
        <f aca="false">SUM(R1691-P1691)</f>
        <v>#VALUE!</v>
      </c>
      <c r="V1691" s="6" t="e">
        <f aca="false">SUM(N1691-T1691)</f>
        <v>#VALUE!</v>
      </c>
      <c r="X1691" s="7"/>
    </row>
    <row r="1692" customFormat="false" ht="13.8" hidden="false" customHeight="false" outlineLevel="0" collapsed="false">
      <c r="B1692" s="0" t="str">
        <f aca="false">IFERROR(__xludf.dummyfunction("""COMPUTED_VALUE"""),"")</f>
        <v/>
      </c>
      <c r="D1692" s="0" t="str">
        <f aca="false">IFERROR(__xludf.dummyfunction("""COMPUTED_VALUE"""),"")</f>
        <v/>
      </c>
      <c r="F1692" s="0" t="str">
        <f aca="false">IFERROR(__xludf.dummyfunction("""COMPUTED_VALUE"""),"")</f>
        <v/>
      </c>
      <c r="H1692" s="0" t="str">
        <f aca="false">IFERROR(__xludf.dummyfunction("""COMPUTED_VALUE"""),"")</f>
        <v/>
      </c>
      <c r="J1692" s="0" t="str">
        <f aca="false">IFERROR(__xludf.dummyfunction("""COMPUTED_VALUE"""),"")</f>
        <v/>
      </c>
      <c r="L1692" s="0" t="str">
        <f aca="false">IFERROR(__xludf.dummyfunction("""COMPUTED_VALUE"""),"")</f>
        <v/>
      </c>
      <c r="N1692" s="6" t="e">
        <f aca="false">SUM(L1692-J1692)</f>
        <v>#VALUE!</v>
      </c>
      <c r="P1692" s="0" t="str">
        <f aca="false">IFERROR(__xludf.dummyfunction("""COMPUTED_VALUE"""),"")</f>
        <v/>
      </c>
      <c r="R1692" s="0" t="str">
        <f aca="false">IFERROR(__xludf.dummyfunction("""COMPUTED_VALUE"""),"")</f>
        <v/>
      </c>
      <c r="T1692" s="6" t="e">
        <f aca="false">SUM(R1692-P1692)</f>
        <v>#VALUE!</v>
      </c>
      <c r="V1692" s="6" t="e">
        <f aca="false">SUM(N1692-T1692)</f>
        <v>#VALUE!</v>
      </c>
      <c r="X1692" s="7"/>
    </row>
    <row r="1693" customFormat="false" ht="13.8" hidden="false" customHeight="false" outlineLevel="0" collapsed="false">
      <c r="B1693" s="0" t="str">
        <f aca="false">IFERROR(__xludf.dummyfunction("""COMPUTED_VALUE"""),"")</f>
        <v/>
      </c>
      <c r="D1693" s="0" t="str">
        <f aca="false">IFERROR(__xludf.dummyfunction("""COMPUTED_VALUE"""),"")</f>
        <v/>
      </c>
      <c r="F1693" s="0" t="str">
        <f aca="false">IFERROR(__xludf.dummyfunction("""COMPUTED_VALUE"""),"")</f>
        <v/>
      </c>
      <c r="H1693" s="0" t="str">
        <f aca="false">IFERROR(__xludf.dummyfunction("""COMPUTED_VALUE"""),"")</f>
        <v/>
      </c>
      <c r="J1693" s="0" t="str">
        <f aca="false">IFERROR(__xludf.dummyfunction("""COMPUTED_VALUE"""),"")</f>
        <v/>
      </c>
      <c r="L1693" s="0" t="str">
        <f aca="false">IFERROR(__xludf.dummyfunction("""COMPUTED_VALUE"""),"")</f>
        <v/>
      </c>
      <c r="N1693" s="6" t="e">
        <f aca="false">SUM(L1693-J1693)</f>
        <v>#VALUE!</v>
      </c>
      <c r="P1693" s="0" t="str">
        <f aca="false">IFERROR(__xludf.dummyfunction("""COMPUTED_VALUE"""),"")</f>
        <v/>
      </c>
      <c r="R1693" s="0" t="str">
        <f aca="false">IFERROR(__xludf.dummyfunction("""COMPUTED_VALUE"""),"")</f>
        <v/>
      </c>
      <c r="T1693" s="6" t="e">
        <f aca="false">SUM(R1693-P1693)</f>
        <v>#VALUE!</v>
      </c>
      <c r="V1693" s="6" t="e">
        <f aca="false">SUM(N1693-T1693)</f>
        <v>#VALUE!</v>
      </c>
      <c r="X1693" s="7"/>
    </row>
    <row r="1694" customFormat="false" ht="13.8" hidden="false" customHeight="false" outlineLevel="0" collapsed="false">
      <c r="B1694" s="0" t="str">
        <f aca="false">IFERROR(__xludf.dummyfunction("""COMPUTED_VALUE"""),"")</f>
        <v/>
      </c>
      <c r="D1694" s="0" t="str">
        <f aca="false">IFERROR(__xludf.dummyfunction("""COMPUTED_VALUE"""),"")</f>
        <v/>
      </c>
      <c r="F1694" s="0" t="str">
        <f aca="false">IFERROR(__xludf.dummyfunction("""COMPUTED_VALUE"""),"")</f>
        <v/>
      </c>
      <c r="H1694" s="0" t="str">
        <f aca="false">IFERROR(__xludf.dummyfunction("""COMPUTED_VALUE"""),"")</f>
        <v/>
      </c>
      <c r="J1694" s="0" t="str">
        <f aca="false">IFERROR(__xludf.dummyfunction("""COMPUTED_VALUE"""),"")</f>
        <v/>
      </c>
      <c r="L1694" s="0" t="str">
        <f aca="false">IFERROR(__xludf.dummyfunction("""COMPUTED_VALUE"""),"")</f>
        <v/>
      </c>
      <c r="N1694" s="6" t="e">
        <f aca="false">SUM(L1694-J1694)</f>
        <v>#VALUE!</v>
      </c>
      <c r="P1694" s="0" t="str">
        <f aca="false">IFERROR(__xludf.dummyfunction("""COMPUTED_VALUE"""),"")</f>
        <v/>
      </c>
      <c r="R1694" s="0" t="str">
        <f aca="false">IFERROR(__xludf.dummyfunction("""COMPUTED_VALUE"""),"")</f>
        <v/>
      </c>
      <c r="T1694" s="6" t="e">
        <f aca="false">SUM(R1694-P1694)</f>
        <v>#VALUE!</v>
      </c>
      <c r="V1694" s="6" t="e">
        <f aca="false">SUM(N1694-T1694)</f>
        <v>#VALUE!</v>
      </c>
      <c r="X1694" s="7"/>
    </row>
    <row r="1695" customFormat="false" ht="13.8" hidden="false" customHeight="false" outlineLevel="0" collapsed="false">
      <c r="B1695" s="0" t="str">
        <f aca="false">IFERROR(__xludf.dummyfunction("""COMPUTED_VALUE"""),"")</f>
        <v/>
      </c>
      <c r="D1695" s="0" t="str">
        <f aca="false">IFERROR(__xludf.dummyfunction("""COMPUTED_VALUE"""),"")</f>
        <v/>
      </c>
      <c r="F1695" s="0" t="str">
        <f aca="false">IFERROR(__xludf.dummyfunction("""COMPUTED_VALUE"""),"")</f>
        <v/>
      </c>
      <c r="H1695" s="0" t="str">
        <f aca="false">IFERROR(__xludf.dummyfunction("""COMPUTED_VALUE"""),"")</f>
        <v/>
      </c>
      <c r="J1695" s="0" t="str">
        <f aca="false">IFERROR(__xludf.dummyfunction("""COMPUTED_VALUE"""),"")</f>
        <v/>
      </c>
      <c r="L1695" s="0" t="str">
        <f aca="false">IFERROR(__xludf.dummyfunction("""COMPUTED_VALUE"""),"")</f>
        <v/>
      </c>
      <c r="N1695" s="6" t="e">
        <f aca="false">SUM(L1695-J1695)</f>
        <v>#VALUE!</v>
      </c>
      <c r="P1695" s="0" t="str">
        <f aca="false">IFERROR(__xludf.dummyfunction("""COMPUTED_VALUE"""),"")</f>
        <v/>
      </c>
      <c r="R1695" s="0" t="str">
        <f aca="false">IFERROR(__xludf.dummyfunction("""COMPUTED_VALUE"""),"")</f>
        <v/>
      </c>
      <c r="T1695" s="6" t="e">
        <f aca="false">SUM(R1695-P1695)</f>
        <v>#VALUE!</v>
      </c>
      <c r="V1695" s="6" t="e">
        <f aca="false">SUM(N1695-T1695)</f>
        <v>#VALUE!</v>
      </c>
      <c r="X1695" s="7"/>
    </row>
    <row r="1696" customFormat="false" ht="13.8" hidden="false" customHeight="false" outlineLevel="0" collapsed="false">
      <c r="B1696" s="0" t="str">
        <f aca="false">IFERROR(__xludf.dummyfunction("""COMPUTED_VALUE"""),"")</f>
        <v/>
      </c>
      <c r="D1696" s="0" t="str">
        <f aca="false">IFERROR(__xludf.dummyfunction("""COMPUTED_VALUE"""),"")</f>
        <v/>
      </c>
      <c r="F1696" s="0" t="str">
        <f aca="false">IFERROR(__xludf.dummyfunction("""COMPUTED_VALUE"""),"")</f>
        <v/>
      </c>
      <c r="H1696" s="0" t="str">
        <f aca="false">IFERROR(__xludf.dummyfunction("""COMPUTED_VALUE"""),"")</f>
        <v/>
      </c>
      <c r="J1696" s="0" t="str">
        <f aca="false">IFERROR(__xludf.dummyfunction("""COMPUTED_VALUE"""),"")</f>
        <v/>
      </c>
      <c r="L1696" s="0" t="str">
        <f aca="false">IFERROR(__xludf.dummyfunction("""COMPUTED_VALUE"""),"")</f>
        <v/>
      </c>
      <c r="N1696" s="6" t="e">
        <f aca="false">SUM(L1696-J1696)</f>
        <v>#VALUE!</v>
      </c>
      <c r="P1696" s="0" t="str">
        <f aca="false">IFERROR(__xludf.dummyfunction("""COMPUTED_VALUE"""),"")</f>
        <v/>
      </c>
      <c r="R1696" s="0" t="str">
        <f aca="false">IFERROR(__xludf.dummyfunction("""COMPUTED_VALUE"""),"")</f>
        <v/>
      </c>
      <c r="T1696" s="6" t="e">
        <f aca="false">SUM(R1696-P1696)</f>
        <v>#VALUE!</v>
      </c>
      <c r="V1696" s="6" t="e">
        <f aca="false">SUM(N1696-T1696)</f>
        <v>#VALUE!</v>
      </c>
      <c r="X1696" s="7"/>
    </row>
    <row r="1697" customFormat="false" ht="13.8" hidden="false" customHeight="false" outlineLevel="0" collapsed="false">
      <c r="B1697" s="0" t="str">
        <f aca="false">IFERROR(__xludf.dummyfunction("""COMPUTED_VALUE"""),"")</f>
        <v/>
      </c>
      <c r="D1697" s="0" t="str">
        <f aca="false">IFERROR(__xludf.dummyfunction("""COMPUTED_VALUE"""),"")</f>
        <v/>
      </c>
      <c r="F1697" s="0" t="str">
        <f aca="false">IFERROR(__xludf.dummyfunction("""COMPUTED_VALUE"""),"")</f>
        <v/>
      </c>
      <c r="H1697" s="0" t="str">
        <f aca="false">IFERROR(__xludf.dummyfunction("""COMPUTED_VALUE"""),"")</f>
        <v/>
      </c>
      <c r="J1697" s="0" t="str">
        <f aca="false">IFERROR(__xludf.dummyfunction("""COMPUTED_VALUE"""),"")</f>
        <v/>
      </c>
      <c r="L1697" s="0" t="str">
        <f aca="false">IFERROR(__xludf.dummyfunction("""COMPUTED_VALUE"""),"")</f>
        <v/>
      </c>
      <c r="N1697" s="6" t="e">
        <f aca="false">SUM(L1697-J1697)</f>
        <v>#VALUE!</v>
      </c>
      <c r="P1697" s="0" t="str">
        <f aca="false">IFERROR(__xludf.dummyfunction("""COMPUTED_VALUE"""),"")</f>
        <v/>
      </c>
      <c r="R1697" s="0" t="str">
        <f aca="false">IFERROR(__xludf.dummyfunction("""COMPUTED_VALUE"""),"")</f>
        <v/>
      </c>
      <c r="T1697" s="6" t="e">
        <f aca="false">SUM(R1697-P1697)</f>
        <v>#VALUE!</v>
      </c>
      <c r="V1697" s="6" t="e">
        <f aca="false">SUM(N1697-T1697)</f>
        <v>#VALUE!</v>
      </c>
      <c r="X1697" s="7"/>
    </row>
    <row r="1698" customFormat="false" ht="13.8" hidden="false" customHeight="false" outlineLevel="0" collapsed="false">
      <c r="B1698" s="0" t="str">
        <f aca="false">IFERROR(__xludf.dummyfunction("""COMPUTED_VALUE"""),"")</f>
        <v/>
      </c>
      <c r="D1698" s="0" t="str">
        <f aca="false">IFERROR(__xludf.dummyfunction("""COMPUTED_VALUE"""),"")</f>
        <v/>
      </c>
      <c r="F1698" s="0" t="str">
        <f aca="false">IFERROR(__xludf.dummyfunction("""COMPUTED_VALUE"""),"")</f>
        <v/>
      </c>
      <c r="H1698" s="0" t="str">
        <f aca="false">IFERROR(__xludf.dummyfunction("""COMPUTED_VALUE"""),"")</f>
        <v/>
      </c>
      <c r="J1698" s="0" t="str">
        <f aca="false">IFERROR(__xludf.dummyfunction("""COMPUTED_VALUE"""),"")</f>
        <v/>
      </c>
      <c r="L1698" s="0" t="str">
        <f aca="false">IFERROR(__xludf.dummyfunction("""COMPUTED_VALUE"""),"")</f>
        <v/>
      </c>
      <c r="N1698" s="6" t="e">
        <f aca="false">SUM(L1698-J1698)</f>
        <v>#VALUE!</v>
      </c>
      <c r="P1698" s="0" t="str">
        <f aca="false">IFERROR(__xludf.dummyfunction("""COMPUTED_VALUE"""),"")</f>
        <v/>
      </c>
      <c r="R1698" s="0" t="str">
        <f aca="false">IFERROR(__xludf.dummyfunction("""COMPUTED_VALUE"""),"")</f>
        <v/>
      </c>
      <c r="T1698" s="6" t="e">
        <f aca="false">SUM(R1698-P1698)</f>
        <v>#VALUE!</v>
      </c>
      <c r="V1698" s="6" t="e">
        <f aca="false">SUM(N1698-T1698)</f>
        <v>#VALUE!</v>
      </c>
      <c r="X1698" s="7"/>
    </row>
    <row r="1699" customFormat="false" ht="13.8" hidden="false" customHeight="false" outlineLevel="0" collapsed="false">
      <c r="B1699" s="0" t="str">
        <f aca="false">IFERROR(__xludf.dummyfunction("""COMPUTED_VALUE"""),"")</f>
        <v/>
      </c>
      <c r="D1699" s="0" t="str">
        <f aca="false">IFERROR(__xludf.dummyfunction("""COMPUTED_VALUE"""),"")</f>
        <v/>
      </c>
      <c r="F1699" s="0" t="str">
        <f aca="false">IFERROR(__xludf.dummyfunction("""COMPUTED_VALUE"""),"")</f>
        <v/>
      </c>
      <c r="H1699" s="0" t="str">
        <f aca="false">IFERROR(__xludf.dummyfunction("""COMPUTED_VALUE"""),"")</f>
        <v/>
      </c>
      <c r="J1699" s="0" t="str">
        <f aca="false">IFERROR(__xludf.dummyfunction("""COMPUTED_VALUE"""),"")</f>
        <v/>
      </c>
      <c r="L1699" s="0" t="str">
        <f aca="false">IFERROR(__xludf.dummyfunction("""COMPUTED_VALUE"""),"")</f>
        <v/>
      </c>
      <c r="N1699" s="6" t="e">
        <f aca="false">SUM(L1699-J1699)</f>
        <v>#VALUE!</v>
      </c>
      <c r="P1699" s="0" t="str">
        <f aca="false">IFERROR(__xludf.dummyfunction("""COMPUTED_VALUE"""),"")</f>
        <v/>
      </c>
      <c r="R1699" s="0" t="str">
        <f aca="false">IFERROR(__xludf.dummyfunction("""COMPUTED_VALUE"""),"")</f>
        <v/>
      </c>
      <c r="T1699" s="6" t="e">
        <f aca="false">SUM(R1699-P1699)</f>
        <v>#VALUE!</v>
      </c>
      <c r="V1699" s="6" t="e">
        <f aca="false">SUM(N1699-T1699)</f>
        <v>#VALUE!</v>
      </c>
      <c r="X1699" s="7"/>
    </row>
    <row r="1700" customFormat="false" ht="13.8" hidden="false" customHeight="false" outlineLevel="0" collapsed="false">
      <c r="B1700" s="0" t="str">
        <f aca="false">IFERROR(__xludf.dummyfunction("""COMPUTED_VALUE"""),"")</f>
        <v/>
      </c>
      <c r="D1700" s="0" t="str">
        <f aca="false">IFERROR(__xludf.dummyfunction("""COMPUTED_VALUE"""),"")</f>
        <v/>
      </c>
      <c r="F1700" s="0" t="str">
        <f aca="false">IFERROR(__xludf.dummyfunction("""COMPUTED_VALUE"""),"")</f>
        <v/>
      </c>
      <c r="H1700" s="0" t="str">
        <f aca="false">IFERROR(__xludf.dummyfunction("""COMPUTED_VALUE"""),"")</f>
        <v/>
      </c>
      <c r="J1700" s="0" t="str">
        <f aca="false">IFERROR(__xludf.dummyfunction("""COMPUTED_VALUE"""),"")</f>
        <v/>
      </c>
      <c r="L1700" s="0" t="str">
        <f aca="false">IFERROR(__xludf.dummyfunction("""COMPUTED_VALUE"""),"")</f>
        <v/>
      </c>
      <c r="N1700" s="6" t="e">
        <f aca="false">SUM(L1700-J1700)</f>
        <v>#VALUE!</v>
      </c>
      <c r="P1700" s="0" t="str">
        <f aca="false">IFERROR(__xludf.dummyfunction("""COMPUTED_VALUE"""),"")</f>
        <v/>
      </c>
      <c r="R1700" s="0" t="str">
        <f aca="false">IFERROR(__xludf.dummyfunction("""COMPUTED_VALUE"""),"")</f>
        <v/>
      </c>
      <c r="T1700" s="6" t="e">
        <f aca="false">SUM(R1700-P1700)</f>
        <v>#VALUE!</v>
      </c>
      <c r="V1700" s="6" t="e">
        <f aca="false">SUM(N1700-T1700)</f>
        <v>#VALUE!</v>
      </c>
      <c r="X1700" s="7"/>
    </row>
    <row r="1701" customFormat="false" ht="13.8" hidden="false" customHeight="false" outlineLevel="0" collapsed="false">
      <c r="B1701" s="0" t="str">
        <f aca="false">IFERROR(__xludf.dummyfunction("""COMPUTED_VALUE"""),"")</f>
        <v/>
      </c>
      <c r="D1701" s="0" t="str">
        <f aca="false">IFERROR(__xludf.dummyfunction("""COMPUTED_VALUE"""),"")</f>
        <v/>
      </c>
      <c r="F1701" s="0" t="str">
        <f aca="false">IFERROR(__xludf.dummyfunction("""COMPUTED_VALUE"""),"")</f>
        <v/>
      </c>
      <c r="H1701" s="0" t="str">
        <f aca="false">IFERROR(__xludf.dummyfunction("""COMPUTED_VALUE"""),"")</f>
        <v/>
      </c>
      <c r="J1701" s="0" t="str">
        <f aca="false">IFERROR(__xludf.dummyfunction("""COMPUTED_VALUE"""),"")</f>
        <v/>
      </c>
      <c r="L1701" s="0" t="str">
        <f aca="false">IFERROR(__xludf.dummyfunction("""COMPUTED_VALUE"""),"")</f>
        <v/>
      </c>
      <c r="N1701" s="6" t="e">
        <f aca="false">SUM(L1701-J1701)</f>
        <v>#VALUE!</v>
      </c>
      <c r="P1701" s="0" t="str">
        <f aca="false">IFERROR(__xludf.dummyfunction("""COMPUTED_VALUE"""),"")</f>
        <v/>
      </c>
      <c r="R1701" s="0" t="str">
        <f aca="false">IFERROR(__xludf.dummyfunction("""COMPUTED_VALUE"""),"")</f>
        <v/>
      </c>
      <c r="T1701" s="6" t="e">
        <f aca="false">SUM(R1701-P1701)</f>
        <v>#VALUE!</v>
      </c>
      <c r="V1701" s="6" t="e">
        <f aca="false">SUM(N1701-T1701)</f>
        <v>#VALUE!</v>
      </c>
      <c r="X1701" s="7"/>
    </row>
    <row r="1702" customFormat="false" ht="13.8" hidden="false" customHeight="false" outlineLevel="0" collapsed="false">
      <c r="B1702" s="0" t="str">
        <f aca="false">IFERROR(__xludf.dummyfunction("""COMPUTED_VALUE"""),"")</f>
        <v/>
      </c>
      <c r="D1702" s="0" t="str">
        <f aca="false">IFERROR(__xludf.dummyfunction("""COMPUTED_VALUE"""),"")</f>
        <v/>
      </c>
      <c r="F1702" s="0" t="str">
        <f aca="false">IFERROR(__xludf.dummyfunction("""COMPUTED_VALUE"""),"")</f>
        <v/>
      </c>
      <c r="H1702" s="0" t="str">
        <f aca="false">IFERROR(__xludf.dummyfunction("""COMPUTED_VALUE"""),"")</f>
        <v/>
      </c>
      <c r="J1702" s="0" t="str">
        <f aca="false">IFERROR(__xludf.dummyfunction("""COMPUTED_VALUE"""),"")</f>
        <v/>
      </c>
      <c r="L1702" s="0" t="str">
        <f aca="false">IFERROR(__xludf.dummyfunction("""COMPUTED_VALUE"""),"")</f>
        <v/>
      </c>
      <c r="N1702" s="6" t="e">
        <f aca="false">SUM(L1702-J1702)</f>
        <v>#VALUE!</v>
      </c>
      <c r="P1702" s="0" t="str">
        <f aca="false">IFERROR(__xludf.dummyfunction("""COMPUTED_VALUE"""),"")</f>
        <v/>
      </c>
      <c r="R1702" s="0" t="str">
        <f aca="false">IFERROR(__xludf.dummyfunction("""COMPUTED_VALUE"""),"")</f>
        <v/>
      </c>
      <c r="T1702" s="6" t="e">
        <f aca="false">SUM(R1702-P1702)</f>
        <v>#VALUE!</v>
      </c>
      <c r="V1702" s="6" t="e">
        <f aca="false">SUM(N1702-T1702)</f>
        <v>#VALUE!</v>
      </c>
      <c r="X1702" s="7"/>
    </row>
    <row r="1703" customFormat="false" ht="13.8" hidden="false" customHeight="false" outlineLevel="0" collapsed="false">
      <c r="B1703" s="0" t="str">
        <f aca="false">IFERROR(__xludf.dummyfunction("""COMPUTED_VALUE"""),"")</f>
        <v/>
      </c>
      <c r="D1703" s="0" t="str">
        <f aca="false">IFERROR(__xludf.dummyfunction("""COMPUTED_VALUE"""),"")</f>
        <v/>
      </c>
      <c r="F1703" s="0" t="str">
        <f aca="false">IFERROR(__xludf.dummyfunction("""COMPUTED_VALUE"""),"")</f>
        <v/>
      </c>
      <c r="H1703" s="0" t="str">
        <f aca="false">IFERROR(__xludf.dummyfunction("""COMPUTED_VALUE"""),"")</f>
        <v/>
      </c>
      <c r="J1703" s="0" t="str">
        <f aca="false">IFERROR(__xludf.dummyfunction("""COMPUTED_VALUE"""),"")</f>
        <v/>
      </c>
      <c r="L1703" s="0" t="str">
        <f aca="false">IFERROR(__xludf.dummyfunction("""COMPUTED_VALUE"""),"")</f>
        <v/>
      </c>
      <c r="N1703" s="6" t="e">
        <f aca="false">SUM(L1703-J1703)</f>
        <v>#VALUE!</v>
      </c>
      <c r="P1703" s="0" t="str">
        <f aca="false">IFERROR(__xludf.dummyfunction("""COMPUTED_VALUE"""),"")</f>
        <v/>
      </c>
      <c r="R1703" s="0" t="str">
        <f aca="false">IFERROR(__xludf.dummyfunction("""COMPUTED_VALUE"""),"")</f>
        <v/>
      </c>
      <c r="T1703" s="6" t="e">
        <f aca="false">SUM(R1703-P1703)</f>
        <v>#VALUE!</v>
      </c>
      <c r="V1703" s="6" t="e">
        <f aca="false">SUM(N1703-T1703)</f>
        <v>#VALUE!</v>
      </c>
      <c r="X1703" s="7"/>
    </row>
    <row r="1704" customFormat="false" ht="13.8" hidden="false" customHeight="false" outlineLevel="0" collapsed="false">
      <c r="B1704" s="0" t="str">
        <f aca="false">IFERROR(__xludf.dummyfunction("""COMPUTED_VALUE"""),"")</f>
        <v/>
      </c>
      <c r="D1704" s="0" t="str">
        <f aca="false">IFERROR(__xludf.dummyfunction("""COMPUTED_VALUE"""),"")</f>
        <v/>
      </c>
      <c r="F1704" s="0" t="str">
        <f aca="false">IFERROR(__xludf.dummyfunction("""COMPUTED_VALUE"""),"")</f>
        <v/>
      </c>
      <c r="H1704" s="0" t="str">
        <f aca="false">IFERROR(__xludf.dummyfunction("""COMPUTED_VALUE"""),"")</f>
        <v/>
      </c>
      <c r="J1704" s="0" t="str">
        <f aca="false">IFERROR(__xludf.dummyfunction("""COMPUTED_VALUE"""),"")</f>
        <v/>
      </c>
      <c r="L1704" s="0" t="str">
        <f aca="false">IFERROR(__xludf.dummyfunction("""COMPUTED_VALUE"""),"")</f>
        <v/>
      </c>
      <c r="N1704" s="6" t="e">
        <f aca="false">SUM(L1704-J1704)</f>
        <v>#VALUE!</v>
      </c>
      <c r="P1704" s="0" t="str">
        <f aca="false">IFERROR(__xludf.dummyfunction("""COMPUTED_VALUE"""),"")</f>
        <v/>
      </c>
      <c r="R1704" s="0" t="str">
        <f aca="false">IFERROR(__xludf.dummyfunction("""COMPUTED_VALUE"""),"")</f>
        <v/>
      </c>
      <c r="T1704" s="6" t="e">
        <f aca="false">SUM(R1704-P1704)</f>
        <v>#VALUE!</v>
      </c>
      <c r="V1704" s="6" t="e">
        <f aca="false">SUM(N1704-T1704)</f>
        <v>#VALUE!</v>
      </c>
      <c r="X1704" s="7"/>
    </row>
    <row r="1705" customFormat="false" ht="13.8" hidden="false" customHeight="false" outlineLevel="0" collapsed="false">
      <c r="B1705" s="0" t="str">
        <f aca="false">IFERROR(__xludf.dummyfunction("""COMPUTED_VALUE"""),"")</f>
        <v/>
      </c>
      <c r="D1705" s="0" t="str">
        <f aca="false">IFERROR(__xludf.dummyfunction("""COMPUTED_VALUE"""),"")</f>
        <v/>
      </c>
      <c r="F1705" s="0" t="str">
        <f aca="false">IFERROR(__xludf.dummyfunction("""COMPUTED_VALUE"""),"")</f>
        <v/>
      </c>
      <c r="H1705" s="0" t="str">
        <f aca="false">IFERROR(__xludf.dummyfunction("""COMPUTED_VALUE"""),"")</f>
        <v/>
      </c>
      <c r="J1705" s="0" t="str">
        <f aca="false">IFERROR(__xludf.dummyfunction("""COMPUTED_VALUE"""),"")</f>
        <v/>
      </c>
      <c r="L1705" s="0" t="str">
        <f aca="false">IFERROR(__xludf.dummyfunction("""COMPUTED_VALUE"""),"")</f>
        <v/>
      </c>
      <c r="N1705" s="6" t="e">
        <f aca="false">SUM(L1705-J1705)</f>
        <v>#VALUE!</v>
      </c>
      <c r="P1705" s="0" t="str">
        <f aca="false">IFERROR(__xludf.dummyfunction("""COMPUTED_VALUE"""),"")</f>
        <v/>
      </c>
      <c r="R1705" s="0" t="str">
        <f aca="false">IFERROR(__xludf.dummyfunction("""COMPUTED_VALUE"""),"")</f>
        <v/>
      </c>
      <c r="T1705" s="6" t="e">
        <f aca="false">SUM(R1705-P1705)</f>
        <v>#VALUE!</v>
      </c>
      <c r="V1705" s="6" t="e">
        <f aca="false">SUM(N1705-T1705)</f>
        <v>#VALUE!</v>
      </c>
      <c r="X1705" s="7"/>
    </row>
    <row r="1706" customFormat="false" ht="13.8" hidden="false" customHeight="false" outlineLevel="0" collapsed="false">
      <c r="B1706" s="0" t="str">
        <f aca="false">IFERROR(__xludf.dummyfunction("""COMPUTED_VALUE"""),"")</f>
        <v/>
      </c>
      <c r="D1706" s="0" t="str">
        <f aca="false">IFERROR(__xludf.dummyfunction("""COMPUTED_VALUE"""),"")</f>
        <v/>
      </c>
      <c r="F1706" s="0" t="str">
        <f aca="false">IFERROR(__xludf.dummyfunction("""COMPUTED_VALUE"""),"")</f>
        <v/>
      </c>
      <c r="H1706" s="0" t="str">
        <f aca="false">IFERROR(__xludf.dummyfunction("""COMPUTED_VALUE"""),"")</f>
        <v/>
      </c>
      <c r="J1706" s="0" t="str">
        <f aca="false">IFERROR(__xludf.dummyfunction("""COMPUTED_VALUE"""),"")</f>
        <v/>
      </c>
      <c r="L1706" s="0" t="str">
        <f aca="false">IFERROR(__xludf.dummyfunction("""COMPUTED_VALUE"""),"")</f>
        <v/>
      </c>
      <c r="N1706" s="6" t="e">
        <f aca="false">SUM(L1706-J1706)</f>
        <v>#VALUE!</v>
      </c>
      <c r="P1706" s="0" t="str">
        <f aca="false">IFERROR(__xludf.dummyfunction("""COMPUTED_VALUE"""),"")</f>
        <v/>
      </c>
      <c r="R1706" s="0" t="str">
        <f aca="false">IFERROR(__xludf.dummyfunction("""COMPUTED_VALUE"""),"")</f>
        <v/>
      </c>
      <c r="T1706" s="6" t="e">
        <f aca="false">SUM(R1706-P1706)</f>
        <v>#VALUE!</v>
      </c>
      <c r="V1706" s="6" t="e">
        <f aca="false">SUM(N1706-T1706)</f>
        <v>#VALUE!</v>
      </c>
      <c r="X1706" s="7"/>
    </row>
    <row r="1707" customFormat="false" ht="13.8" hidden="false" customHeight="false" outlineLevel="0" collapsed="false">
      <c r="B1707" s="0" t="str">
        <f aca="false">IFERROR(__xludf.dummyfunction("""COMPUTED_VALUE"""),"")</f>
        <v/>
      </c>
      <c r="D1707" s="0" t="str">
        <f aca="false">IFERROR(__xludf.dummyfunction("""COMPUTED_VALUE"""),"")</f>
        <v/>
      </c>
      <c r="F1707" s="0" t="str">
        <f aca="false">IFERROR(__xludf.dummyfunction("""COMPUTED_VALUE"""),"")</f>
        <v/>
      </c>
      <c r="H1707" s="0" t="str">
        <f aca="false">IFERROR(__xludf.dummyfunction("""COMPUTED_VALUE"""),"")</f>
        <v/>
      </c>
      <c r="J1707" s="0" t="str">
        <f aca="false">IFERROR(__xludf.dummyfunction("""COMPUTED_VALUE"""),"")</f>
        <v/>
      </c>
      <c r="L1707" s="0" t="str">
        <f aca="false">IFERROR(__xludf.dummyfunction("""COMPUTED_VALUE"""),"")</f>
        <v/>
      </c>
      <c r="N1707" s="6" t="e">
        <f aca="false">SUM(L1707-J1707)</f>
        <v>#VALUE!</v>
      </c>
      <c r="P1707" s="0" t="str">
        <f aca="false">IFERROR(__xludf.dummyfunction("""COMPUTED_VALUE"""),"")</f>
        <v/>
      </c>
      <c r="R1707" s="0" t="str">
        <f aca="false">IFERROR(__xludf.dummyfunction("""COMPUTED_VALUE"""),"")</f>
        <v/>
      </c>
      <c r="T1707" s="6" t="e">
        <f aca="false">SUM(R1707-P1707)</f>
        <v>#VALUE!</v>
      </c>
      <c r="V1707" s="6" t="e">
        <f aca="false">SUM(N1707-T1707)</f>
        <v>#VALUE!</v>
      </c>
      <c r="X1707" s="7"/>
    </row>
    <row r="1708" customFormat="false" ht="13.8" hidden="false" customHeight="false" outlineLevel="0" collapsed="false">
      <c r="B1708" s="0" t="str">
        <f aca="false">IFERROR(__xludf.dummyfunction("""COMPUTED_VALUE"""),"")</f>
        <v/>
      </c>
      <c r="D1708" s="0" t="str">
        <f aca="false">IFERROR(__xludf.dummyfunction("""COMPUTED_VALUE"""),"")</f>
        <v/>
      </c>
      <c r="F1708" s="0" t="str">
        <f aca="false">IFERROR(__xludf.dummyfunction("""COMPUTED_VALUE"""),"")</f>
        <v/>
      </c>
      <c r="H1708" s="0" t="str">
        <f aca="false">IFERROR(__xludf.dummyfunction("""COMPUTED_VALUE"""),"")</f>
        <v/>
      </c>
      <c r="J1708" s="0" t="str">
        <f aca="false">IFERROR(__xludf.dummyfunction("""COMPUTED_VALUE"""),"")</f>
        <v/>
      </c>
      <c r="L1708" s="0" t="str">
        <f aca="false">IFERROR(__xludf.dummyfunction("""COMPUTED_VALUE"""),"")</f>
        <v/>
      </c>
      <c r="N1708" s="6" t="e">
        <f aca="false">SUM(L1708-J1708)</f>
        <v>#VALUE!</v>
      </c>
      <c r="P1708" s="0" t="str">
        <f aca="false">IFERROR(__xludf.dummyfunction("""COMPUTED_VALUE"""),"")</f>
        <v/>
      </c>
      <c r="R1708" s="0" t="str">
        <f aca="false">IFERROR(__xludf.dummyfunction("""COMPUTED_VALUE"""),"")</f>
        <v/>
      </c>
      <c r="T1708" s="6" t="e">
        <f aca="false">SUM(R1708-P1708)</f>
        <v>#VALUE!</v>
      </c>
      <c r="V1708" s="6" t="e">
        <f aca="false">SUM(N1708-T1708)</f>
        <v>#VALUE!</v>
      </c>
      <c r="X1708" s="7"/>
    </row>
    <row r="1709" customFormat="false" ht="13.8" hidden="false" customHeight="false" outlineLevel="0" collapsed="false">
      <c r="B1709" s="0" t="str">
        <f aca="false">IFERROR(__xludf.dummyfunction("""COMPUTED_VALUE"""),"")</f>
        <v/>
      </c>
      <c r="D1709" s="0" t="str">
        <f aca="false">IFERROR(__xludf.dummyfunction("""COMPUTED_VALUE"""),"")</f>
        <v/>
      </c>
      <c r="F1709" s="0" t="str">
        <f aca="false">IFERROR(__xludf.dummyfunction("""COMPUTED_VALUE"""),"")</f>
        <v/>
      </c>
      <c r="H1709" s="0" t="str">
        <f aca="false">IFERROR(__xludf.dummyfunction("""COMPUTED_VALUE"""),"")</f>
        <v/>
      </c>
      <c r="J1709" s="0" t="str">
        <f aca="false">IFERROR(__xludf.dummyfunction("""COMPUTED_VALUE"""),"")</f>
        <v/>
      </c>
      <c r="L1709" s="0" t="str">
        <f aca="false">IFERROR(__xludf.dummyfunction("""COMPUTED_VALUE"""),"")</f>
        <v/>
      </c>
      <c r="N1709" s="6" t="e">
        <f aca="false">SUM(L1709-J1709)</f>
        <v>#VALUE!</v>
      </c>
      <c r="P1709" s="0" t="str">
        <f aca="false">IFERROR(__xludf.dummyfunction("""COMPUTED_VALUE"""),"")</f>
        <v/>
      </c>
      <c r="R1709" s="0" t="str">
        <f aca="false">IFERROR(__xludf.dummyfunction("""COMPUTED_VALUE"""),"")</f>
        <v/>
      </c>
      <c r="T1709" s="6" t="e">
        <f aca="false">SUM(R1709-P1709)</f>
        <v>#VALUE!</v>
      </c>
      <c r="V1709" s="6" t="e">
        <f aca="false">SUM(N1709-T1709)</f>
        <v>#VALUE!</v>
      </c>
      <c r="X1709" s="7"/>
    </row>
    <row r="1710" customFormat="false" ht="13.8" hidden="false" customHeight="false" outlineLevel="0" collapsed="false">
      <c r="B1710" s="0" t="str">
        <f aca="false">IFERROR(__xludf.dummyfunction("""COMPUTED_VALUE"""),"")</f>
        <v/>
      </c>
      <c r="D1710" s="0" t="str">
        <f aca="false">IFERROR(__xludf.dummyfunction("""COMPUTED_VALUE"""),"")</f>
        <v/>
      </c>
      <c r="F1710" s="0" t="str">
        <f aca="false">IFERROR(__xludf.dummyfunction("""COMPUTED_VALUE"""),"")</f>
        <v/>
      </c>
      <c r="H1710" s="0" t="str">
        <f aca="false">IFERROR(__xludf.dummyfunction("""COMPUTED_VALUE"""),"")</f>
        <v/>
      </c>
      <c r="J1710" s="0" t="str">
        <f aca="false">IFERROR(__xludf.dummyfunction("""COMPUTED_VALUE"""),"")</f>
        <v/>
      </c>
      <c r="L1710" s="0" t="str">
        <f aca="false">IFERROR(__xludf.dummyfunction("""COMPUTED_VALUE"""),"")</f>
        <v/>
      </c>
      <c r="N1710" s="6" t="e">
        <f aca="false">SUM(L1710-J1710)</f>
        <v>#VALUE!</v>
      </c>
      <c r="P1710" s="0" t="str">
        <f aca="false">IFERROR(__xludf.dummyfunction("""COMPUTED_VALUE"""),"")</f>
        <v/>
      </c>
      <c r="R1710" s="0" t="str">
        <f aca="false">IFERROR(__xludf.dummyfunction("""COMPUTED_VALUE"""),"")</f>
        <v/>
      </c>
      <c r="T1710" s="6" t="e">
        <f aca="false">SUM(R1710-P1710)</f>
        <v>#VALUE!</v>
      </c>
      <c r="V1710" s="6" t="e">
        <f aca="false">SUM(N1710-T1710)</f>
        <v>#VALUE!</v>
      </c>
      <c r="X1710" s="7"/>
    </row>
    <row r="1711" customFormat="false" ht="13.8" hidden="false" customHeight="false" outlineLevel="0" collapsed="false">
      <c r="B1711" s="0" t="str">
        <f aca="false">IFERROR(__xludf.dummyfunction("""COMPUTED_VALUE"""),"")</f>
        <v/>
      </c>
      <c r="D1711" s="0" t="str">
        <f aca="false">IFERROR(__xludf.dummyfunction("""COMPUTED_VALUE"""),"")</f>
        <v/>
      </c>
      <c r="F1711" s="0" t="str">
        <f aca="false">IFERROR(__xludf.dummyfunction("""COMPUTED_VALUE"""),"")</f>
        <v/>
      </c>
      <c r="H1711" s="0" t="str">
        <f aca="false">IFERROR(__xludf.dummyfunction("""COMPUTED_VALUE"""),"")</f>
        <v/>
      </c>
      <c r="J1711" s="0" t="str">
        <f aca="false">IFERROR(__xludf.dummyfunction("""COMPUTED_VALUE"""),"")</f>
        <v/>
      </c>
      <c r="L1711" s="0" t="str">
        <f aca="false">IFERROR(__xludf.dummyfunction("""COMPUTED_VALUE"""),"")</f>
        <v/>
      </c>
      <c r="N1711" s="6" t="e">
        <f aca="false">SUM(L1711-J1711)</f>
        <v>#VALUE!</v>
      </c>
      <c r="P1711" s="0" t="str">
        <f aca="false">IFERROR(__xludf.dummyfunction("""COMPUTED_VALUE"""),"")</f>
        <v/>
      </c>
      <c r="R1711" s="0" t="str">
        <f aca="false">IFERROR(__xludf.dummyfunction("""COMPUTED_VALUE"""),"")</f>
        <v/>
      </c>
      <c r="T1711" s="6" t="e">
        <f aca="false">SUM(R1711-P1711)</f>
        <v>#VALUE!</v>
      </c>
      <c r="V1711" s="6" t="e">
        <f aca="false">SUM(N1711-T1711)</f>
        <v>#VALUE!</v>
      </c>
      <c r="X1711" s="7"/>
    </row>
    <row r="1712" customFormat="false" ht="13.8" hidden="false" customHeight="false" outlineLevel="0" collapsed="false">
      <c r="B1712" s="0" t="str">
        <f aca="false">IFERROR(__xludf.dummyfunction("""COMPUTED_VALUE"""),"")</f>
        <v/>
      </c>
      <c r="D1712" s="0" t="str">
        <f aca="false">IFERROR(__xludf.dummyfunction("""COMPUTED_VALUE"""),"")</f>
        <v/>
      </c>
      <c r="F1712" s="0" t="str">
        <f aca="false">IFERROR(__xludf.dummyfunction("""COMPUTED_VALUE"""),"")</f>
        <v/>
      </c>
      <c r="H1712" s="0" t="str">
        <f aca="false">IFERROR(__xludf.dummyfunction("""COMPUTED_VALUE"""),"")</f>
        <v/>
      </c>
      <c r="J1712" s="0" t="str">
        <f aca="false">IFERROR(__xludf.dummyfunction("""COMPUTED_VALUE"""),"")</f>
        <v/>
      </c>
      <c r="L1712" s="0" t="str">
        <f aca="false">IFERROR(__xludf.dummyfunction("""COMPUTED_VALUE"""),"")</f>
        <v/>
      </c>
      <c r="N1712" s="6" t="e">
        <f aca="false">SUM(L1712-J1712)</f>
        <v>#VALUE!</v>
      </c>
      <c r="P1712" s="0" t="str">
        <f aca="false">IFERROR(__xludf.dummyfunction("""COMPUTED_VALUE"""),"")</f>
        <v/>
      </c>
      <c r="R1712" s="0" t="str">
        <f aca="false">IFERROR(__xludf.dummyfunction("""COMPUTED_VALUE"""),"")</f>
        <v/>
      </c>
      <c r="T1712" s="6" t="e">
        <f aca="false">SUM(R1712-P1712)</f>
        <v>#VALUE!</v>
      </c>
      <c r="V1712" s="6" t="e">
        <f aca="false">SUM(N1712-T1712)</f>
        <v>#VALUE!</v>
      </c>
      <c r="X1712" s="7"/>
    </row>
    <row r="1713" customFormat="false" ht="13.8" hidden="false" customHeight="false" outlineLevel="0" collapsed="false">
      <c r="B1713" s="0" t="str">
        <f aca="false">IFERROR(__xludf.dummyfunction("""COMPUTED_VALUE"""),"")</f>
        <v/>
      </c>
      <c r="D1713" s="0" t="str">
        <f aca="false">IFERROR(__xludf.dummyfunction("""COMPUTED_VALUE"""),"")</f>
        <v/>
      </c>
      <c r="F1713" s="0" t="str">
        <f aca="false">IFERROR(__xludf.dummyfunction("""COMPUTED_VALUE"""),"")</f>
        <v/>
      </c>
      <c r="H1713" s="0" t="str">
        <f aca="false">IFERROR(__xludf.dummyfunction("""COMPUTED_VALUE"""),"")</f>
        <v/>
      </c>
      <c r="J1713" s="0" t="str">
        <f aca="false">IFERROR(__xludf.dummyfunction("""COMPUTED_VALUE"""),"")</f>
        <v/>
      </c>
      <c r="L1713" s="0" t="str">
        <f aca="false">IFERROR(__xludf.dummyfunction("""COMPUTED_VALUE"""),"")</f>
        <v/>
      </c>
      <c r="N1713" s="6" t="e">
        <f aca="false">SUM(L1713-J1713)</f>
        <v>#VALUE!</v>
      </c>
      <c r="P1713" s="0" t="str">
        <f aca="false">IFERROR(__xludf.dummyfunction("""COMPUTED_VALUE"""),"")</f>
        <v/>
      </c>
      <c r="R1713" s="0" t="str">
        <f aca="false">IFERROR(__xludf.dummyfunction("""COMPUTED_VALUE"""),"")</f>
        <v/>
      </c>
      <c r="T1713" s="6" t="e">
        <f aca="false">SUM(R1713-P1713)</f>
        <v>#VALUE!</v>
      </c>
      <c r="V1713" s="6" t="e">
        <f aca="false">SUM(N1713-T1713)</f>
        <v>#VALUE!</v>
      </c>
      <c r="X1713" s="7"/>
    </row>
    <row r="1714" customFormat="false" ht="13.8" hidden="false" customHeight="false" outlineLevel="0" collapsed="false">
      <c r="B1714" s="0" t="str">
        <f aca="false">IFERROR(__xludf.dummyfunction("""COMPUTED_VALUE"""),"")</f>
        <v/>
      </c>
      <c r="D1714" s="0" t="str">
        <f aca="false">IFERROR(__xludf.dummyfunction("""COMPUTED_VALUE"""),"")</f>
        <v/>
      </c>
      <c r="F1714" s="0" t="str">
        <f aca="false">IFERROR(__xludf.dummyfunction("""COMPUTED_VALUE"""),"")</f>
        <v/>
      </c>
      <c r="H1714" s="0" t="str">
        <f aca="false">IFERROR(__xludf.dummyfunction("""COMPUTED_VALUE"""),"")</f>
        <v/>
      </c>
      <c r="J1714" s="0" t="str">
        <f aca="false">IFERROR(__xludf.dummyfunction("""COMPUTED_VALUE"""),"")</f>
        <v/>
      </c>
      <c r="L1714" s="0" t="str">
        <f aca="false">IFERROR(__xludf.dummyfunction("""COMPUTED_VALUE"""),"")</f>
        <v/>
      </c>
      <c r="N1714" s="6" t="e">
        <f aca="false">SUM(L1714-J1714)</f>
        <v>#VALUE!</v>
      </c>
      <c r="P1714" s="0" t="str">
        <f aca="false">IFERROR(__xludf.dummyfunction("""COMPUTED_VALUE"""),"")</f>
        <v/>
      </c>
      <c r="R1714" s="0" t="str">
        <f aca="false">IFERROR(__xludf.dummyfunction("""COMPUTED_VALUE"""),"")</f>
        <v/>
      </c>
      <c r="T1714" s="6" t="e">
        <f aca="false">SUM(R1714-P1714)</f>
        <v>#VALUE!</v>
      </c>
      <c r="V1714" s="6" t="e">
        <f aca="false">SUM(N1714-T1714)</f>
        <v>#VALUE!</v>
      </c>
      <c r="X1714" s="7"/>
    </row>
    <row r="1715" customFormat="false" ht="13.8" hidden="false" customHeight="false" outlineLevel="0" collapsed="false">
      <c r="B1715" s="0" t="str">
        <f aca="false">IFERROR(__xludf.dummyfunction("""COMPUTED_VALUE"""),"")</f>
        <v/>
      </c>
      <c r="D1715" s="0" t="str">
        <f aca="false">IFERROR(__xludf.dummyfunction("""COMPUTED_VALUE"""),"")</f>
        <v/>
      </c>
      <c r="F1715" s="0" t="str">
        <f aca="false">IFERROR(__xludf.dummyfunction("""COMPUTED_VALUE"""),"")</f>
        <v/>
      </c>
      <c r="H1715" s="0" t="str">
        <f aca="false">IFERROR(__xludf.dummyfunction("""COMPUTED_VALUE"""),"")</f>
        <v/>
      </c>
      <c r="J1715" s="0" t="str">
        <f aca="false">IFERROR(__xludf.dummyfunction("""COMPUTED_VALUE"""),"")</f>
        <v/>
      </c>
      <c r="L1715" s="0" t="str">
        <f aca="false">IFERROR(__xludf.dummyfunction("""COMPUTED_VALUE"""),"")</f>
        <v/>
      </c>
      <c r="N1715" s="6" t="e">
        <f aca="false">SUM(L1715-J1715)</f>
        <v>#VALUE!</v>
      </c>
      <c r="P1715" s="0" t="str">
        <f aca="false">IFERROR(__xludf.dummyfunction("""COMPUTED_VALUE"""),"")</f>
        <v/>
      </c>
      <c r="R1715" s="0" t="str">
        <f aca="false">IFERROR(__xludf.dummyfunction("""COMPUTED_VALUE"""),"")</f>
        <v/>
      </c>
      <c r="T1715" s="6" t="e">
        <f aca="false">SUM(R1715-P1715)</f>
        <v>#VALUE!</v>
      </c>
      <c r="V1715" s="6" t="e">
        <f aca="false">SUM(N1715-T1715)</f>
        <v>#VALUE!</v>
      </c>
      <c r="X1715" s="7"/>
    </row>
    <row r="1716" customFormat="false" ht="13.8" hidden="false" customHeight="false" outlineLevel="0" collapsed="false">
      <c r="B1716" s="0" t="str">
        <f aca="false">IFERROR(__xludf.dummyfunction("""COMPUTED_VALUE"""),"")</f>
        <v/>
      </c>
      <c r="D1716" s="0" t="str">
        <f aca="false">IFERROR(__xludf.dummyfunction("""COMPUTED_VALUE"""),"")</f>
        <v/>
      </c>
      <c r="F1716" s="0" t="str">
        <f aca="false">IFERROR(__xludf.dummyfunction("""COMPUTED_VALUE"""),"")</f>
        <v/>
      </c>
      <c r="H1716" s="0" t="str">
        <f aca="false">IFERROR(__xludf.dummyfunction("""COMPUTED_VALUE"""),"")</f>
        <v/>
      </c>
      <c r="J1716" s="0" t="str">
        <f aca="false">IFERROR(__xludf.dummyfunction("""COMPUTED_VALUE"""),"")</f>
        <v/>
      </c>
      <c r="L1716" s="0" t="str">
        <f aca="false">IFERROR(__xludf.dummyfunction("""COMPUTED_VALUE"""),"")</f>
        <v/>
      </c>
      <c r="N1716" s="6" t="e">
        <f aca="false">SUM(L1716-J1716)</f>
        <v>#VALUE!</v>
      </c>
      <c r="P1716" s="0" t="str">
        <f aca="false">IFERROR(__xludf.dummyfunction("""COMPUTED_VALUE"""),"")</f>
        <v/>
      </c>
      <c r="R1716" s="0" t="str">
        <f aca="false">IFERROR(__xludf.dummyfunction("""COMPUTED_VALUE"""),"")</f>
        <v/>
      </c>
      <c r="T1716" s="6" t="e">
        <f aca="false">SUM(R1716-P1716)</f>
        <v>#VALUE!</v>
      </c>
      <c r="V1716" s="6" t="e">
        <f aca="false">SUM(N1716-T1716)</f>
        <v>#VALUE!</v>
      </c>
      <c r="X1716" s="7"/>
    </row>
    <row r="1717" customFormat="false" ht="13.8" hidden="false" customHeight="false" outlineLevel="0" collapsed="false">
      <c r="B1717" s="0" t="str">
        <f aca="false">IFERROR(__xludf.dummyfunction("""COMPUTED_VALUE"""),"")</f>
        <v/>
      </c>
      <c r="D1717" s="0" t="str">
        <f aca="false">IFERROR(__xludf.dummyfunction("""COMPUTED_VALUE"""),"")</f>
        <v/>
      </c>
      <c r="F1717" s="0" t="str">
        <f aca="false">IFERROR(__xludf.dummyfunction("""COMPUTED_VALUE"""),"")</f>
        <v/>
      </c>
      <c r="H1717" s="0" t="str">
        <f aca="false">IFERROR(__xludf.dummyfunction("""COMPUTED_VALUE"""),"")</f>
        <v/>
      </c>
      <c r="J1717" s="0" t="str">
        <f aca="false">IFERROR(__xludf.dummyfunction("""COMPUTED_VALUE"""),"")</f>
        <v/>
      </c>
      <c r="L1717" s="0" t="str">
        <f aca="false">IFERROR(__xludf.dummyfunction("""COMPUTED_VALUE"""),"")</f>
        <v/>
      </c>
      <c r="N1717" s="6" t="e">
        <f aca="false">SUM(L1717-J1717)</f>
        <v>#VALUE!</v>
      </c>
      <c r="P1717" s="0" t="str">
        <f aca="false">IFERROR(__xludf.dummyfunction("""COMPUTED_VALUE"""),"")</f>
        <v/>
      </c>
      <c r="R1717" s="0" t="str">
        <f aca="false">IFERROR(__xludf.dummyfunction("""COMPUTED_VALUE"""),"")</f>
        <v/>
      </c>
      <c r="T1717" s="6" t="e">
        <f aca="false">SUM(R1717-P1717)</f>
        <v>#VALUE!</v>
      </c>
      <c r="V1717" s="6" t="e">
        <f aca="false">SUM(N1717-T1717)</f>
        <v>#VALUE!</v>
      </c>
      <c r="X1717" s="7"/>
    </row>
    <row r="1718" customFormat="false" ht="13.8" hidden="false" customHeight="false" outlineLevel="0" collapsed="false">
      <c r="B1718" s="0" t="str">
        <f aca="false">IFERROR(__xludf.dummyfunction("""COMPUTED_VALUE"""),"")</f>
        <v/>
      </c>
      <c r="D1718" s="0" t="str">
        <f aca="false">IFERROR(__xludf.dummyfunction("""COMPUTED_VALUE"""),"")</f>
        <v/>
      </c>
      <c r="F1718" s="0" t="str">
        <f aca="false">IFERROR(__xludf.dummyfunction("""COMPUTED_VALUE"""),"")</f>
        <v/>
      </c>
      <c r="H1718" s="0" t="str">
        <f aca="false">IFERROR(__xludf.dummyfunction("""COMPUTED_VALUE"""),"")</f>
        <v/>
      </c>
      <c r="J1718" s="0" t="str">
        <f aca="false">IFERROR(__xludf.dummyfunction("""COMPUTED_VALUE"""),"")</f>
        <v/>
      </c>
      <c r="L1718" s="0" t="str">
        <f aca="false">IFERROR(__xludf.dummyfunction("""COMPUTED_VALUE"""),"")</f>
        <v/>
      </c>
      <c r="N1718" s="6" t="e">
        <f aca="false">SUM(L1718-J1718)</f>
        <v>#VALUE!</v>
      </c>
      <c r="P1718" s="0" t="str">
        <f aca="false">IFERROR(__xludf.dummyfunction("""COMPUTED_VALUE"""),"")</f>
        <v/>
      </c>
      <c r="R1718" s="0" t="str">
        <f aca="false">IFERROR(__xludf.dummyfunction("""COMPUTED_VALUE"""),"")</f>
        <v/>
      </c>
      <c r="T1718" s="6" t="e">
        <f aca="false">SUM(R1718-P1718)</f>
        <v>#VALUE!</v>
      </c>
      <c r="V1718" s="6" t="e">
        <f aca="false">SUM(N1718-T1718)</f>
        <v>#VALUE!</v>
      </c>
      <c r="X1718" s="7"/>
    </row>
    <row r="1719" customFormat="false" ht="13.8" hidden="false" customHeight="false" outlineLevel="0" collapsed="false">
      <c r="B1719" s="0" t="str">
        <f aca="false">IFERROR(__xludf.dummyfunction("""COMPUTED_VALUE"""),"")</f>
        <v/>
      </c>
      <c r="D1719" s="0" t="str">
        <f aca="false">IFERROR(__xludf.dummyfunction("""COMPUTED_VALUE"""),"")</f>
        <v/>
      </c>
      <c r="F1719" s="0" t="str">
        <f aca="false">IFERROR(__xludf.dummyfunction("""COMPUTED_VALUE"""),"")</f>
        <v/>
      </c>
      <c r="H1719" s="0" t="str">
        <f aca="false">IFERROR(__xludf.dummyfunction("""COMPUTED_VALUE"""),"")</f>
        <v/>
      </c>
      <c r="J1719" s="0" t="str">
        <f aca="false">IFERROR(__xludf.dummyfunction("""COMPUTED_VALUE"""),"")</f>
        <v/>
      </c>
      <c r="L1719" s="0" t="str">
        <f aca="false">IFERROR(__xludf.dummyfunction("""COMPUTED_VALUE"""),"")</f>
        <v/>
      </c>
      <c r="N1719" s="6" t="e">
        <f aca="false">SUM(L1719-J1719)</f>
        <v>#VALUE!</v>
      </c>
      <c r="P1719" s="0" t="str">
        <f aca="false">IFERROR(__xludf.dummyfunction("""COMPUTED_VALUE"""),"")</f>
        <v/>
      </c>
      <c r="R1719" s="0" t="str">
        <f aca="false">IFERROR(__xludf.dummyfunction("""COMPUTED_VALUE"""),"")</f>
        <v/>
      </c>
      <c r="T1719" s="6" t="e">
        <f aca="false">SUM(R1719-P1719)</f>
        <v>#VALUE!</v>
      </c>
      <c r="V1719" s="6" t="e">
        <f aca="false">SUM(N1719-T1719)</f>
        <v>#VALUE!</v>
      </c>
      <c r="X1719" s="7"/>
    </row>
    <row r="1720" customFormat="false" ht="13.8" hidden="false" customHeight="false" outlineLevel="0" collapsed="false">
      <c r="B1720" s="0" t="str">
        <f aca="false">IFERROR(__xludf.dummyfunction("""COMPUTED_VALUE"""),"")</f>
        <v/>
      </c>
      <c r="D1720" s="0" t="str">
        <f aca="false">IFERROR(__xludf.dummyfunction("""COMPUTED_VALUE"""),"")</f>
        <v/>
      </c>
      <c r="F1720" s="0" t="str">
        <f aca="false">IFERROR(__xludf.dummyfunction("""COMPUTED_VALUE"""),"")</f>
        <v/>
      </c>
      <c r="H1720" s="0" t="str">
        <f aca="false">IFERROR(__xludf.dummyfunction("""COMPUTED_VALUE"""),"")</f>
        <v/>
      </c>
      <c r="J1720" s="0" t="str">
        <f aca="false">IFERROR(__xludf.dummyfunction("""COMPUTED_VALUE"""),"")</f>
        <v/>
      </c>
      <c r="L1720" s="0" t="str">
        <f aca="false">IFERROR(__xludf.dummyfunction("""COMPUTED_VALUE"""),"")</f>
        <v/>
      </c>
      <c r="N1720" s="6" t="e">
        <f aca="false">SUM(L1720-J1720)</f>
        <v>#VALUE!</v>
      </c>
      <c r="P1720" s="0" t="str">
        <f aca="false">IFERROR(__xludf.dummyfunction("""COMPUTED_VALUE"""),"")</f>
        <v/>
      </c>
      <c r="R1720" s="0" t="str">
        <f aca="false">IFERROR(__xludf.dummyfunction("""COMPUTED_VALUE"""),"")</f>
        <v/>
      </c>
      <c r="T1720" s="6" t="e">
        <f aca="false">SUM(R1720-P1720)</f>
        <v>#VALUE!</v>
      </c>
      <c r="V1720" s="6" t="e">
        <f aca="false">SUM(N1720-T1720)</f>
        <v>#VALUE!</v>
      </c>
      <c r="X1720" s="7"/>
    </row>
    <row r="1721" customFormat="false" ht="13.8" hidden="false" customHeight="false" outlineLevel="0" collapsed="false">
      <c r="B1721" s="0" t="str">
        <f aca="false">IFERROR(__xludf.dummyfunction("""COMPUTED_VALUE"""),"")</f>
        <v/>
      </c>
      <c r="D1721" s="0" t="str">
        <f aca="false">IFERROR(__xludf.dummyfunction("""COMPUTED_VALUE"""),"")</f>
        <v/>
      </c>
      <c r="F1721" s="0" t="str">
        <f aca="false">IFERROR(__xludf.dummyfunction("""COMPUTED_VALUE"""),"")</f>
        <v/>
      </c>
      <c r="H1721" s="0" t="str">
        <f aca="false">IFERROR(__xludf.dummyfunction("""COMPUTED_VALUE"""),"")</f>
        <v/>
      </c>
      <c r="J1721" s="0" t="str">
        <f aca="false">IFERROR(__xludf.dummyfunction("""COMPUTED_VALUE"""),"")</f>
        <v/>
      </c>
      <c r="L1721" s="0" t="str">
        <f aca="false">IFERROR(__xludf.dummyfunction("""COMPUTED_VALUE"""),"")</f>
        <v/>
      </c>
      <c r="N1721" s="6" t="e">
        <f aca="false">SUM(L1721-J1721)</f>
        <v>#VALUE!</v>
      </c>
      <c r="P1721" s="0" t="str">
        <f aca="false">IFERROR(__xludf.dummyfunction("""COMPUTED_VALUE"""),"")</f>
        <v/>
      </c>
      <c r="R1721" s="0" t="str">
        <f aca="false">IFERROR(__xludf.dummyfunction("""COMPUTED_VALUE"""),"")</f>
        <v/>
      </c>
      <c r="T1721" s="6" t="e">
        <f aca="false">SUM(R1721-P1721)</f>
        <v>#VALUE!</v>
      </c>
      <c r="V1721" s="6" t="e">
        <f aca="false">SUM(N1721-T1721)</f>
        <v>#VALUE!</v>
      </c>
      <c r="X1721" s="7"/>
    </row>
    <row r="1722" customFormat="false" ht="13.8" hidden="false" customHeight="false" outlineLevel="0" collapsed="false">
      <c r="B1722" s="0" t="str">
        <f aca="false">IFERROR(__xludf.dummyfunction("""COMPUTED_VALUE"""),"")</f>
        <v/>
      </c>
      <c r="D1722" s="0" t="str">
        <f aca="false">IFERROR(__xludf.dummyfunction("""COMPUTED_VALUE"""),"")</f>
        <v/>
      </c>
      <c r="F1722" s="0" t="str">
        <f aca="false">IFERROR(__xludf.dummyfunction("""COMPUTED_VALUE"""),"")</f>
        <v/>
      </c>
      <c r="H1722" s="0" t="str">
        <f aca="false">IFERROR(__xludf.dummyfunction("""COMPUTED_VALUE"""),"")</f>
        <v/>
      </c>
      <c r="J1722" s="0" t="str">
        <f aca="false">IFERROR(__xludf.dummyfunction("""COMPUTED_VALUE"""),"")</f>
        <v/>
      </c>
      <c r="L1722" s="0" t="str">
        <f aca="false">IFERROR(__xludf.dummyfunction("""COMPUTED_VALUE"""),"")</f>
        <v/>
      </c>
      <c r="N1722" s="6" t="e">
        <f aca="false">SUM(L1722-J1722)</f>
        <v>#VALUE!</v>
      </c>
      <c r="P1722" s="0" t="str">
        <f aca="false">IFERROR(__xludf.dummyfunction("""COMPUTED_VALUE"""),"")</f>
        <v/>
      </c>
      <c r="R1722" s="0" t="str">
        <f aca="false">IFERROR(__xludf.dummyfunction("""COMPUTED_VALUE"""),"")</f>
        <v/>
      </c>
      <c r="T1722" s="6" t="e">
        <f aca="false">SUM(R1722-P1722)</f>
        <v>#VALUE!</v>
      </c>
      <c r="V1722" s="6" t="e">
        <f aca="false">SUM(N1722-T1722)</f>
        <v>#VALUE!</v>
      </c>
      <c r="X1722" s="7"/>
    </row>
    <row r="1723" customFormat="false" ht="13.8" hidden="false" customHeight="false" outlineLevel="0" collapsed="false">
      <c r="B1723" s="0" t="str">
        <f aca="false">IFERROR(__xludf.dummyfunction("""COMPUTED_VALUE"""),"")</f>
        <v/>
      </c>
      <c r="D1723" s="0" t="str">
        <f aca="false">IFERROR(__xludf.dummyfunction("""COMPUTED_VALUE"""),"")</f>
        <v/>
      </c>
      <c r="F1723" s="0" t="str">
        <f aca="false">IFERROR(__xludf.dummyfunction("""COMPUTED_VALUE"""),"")</f>
        <v/>
      </c>
      <c r="H1723" s="0" t="str">
        <f aca="false">IFERROR(__xludf.dummyfunction("""COMPUTED_VALUE"""),"")</f>
        <v/>
      </c>
      <c r="J1723" s="0" t="str">
        <f aca="false">IFERROR(__xludf.dummyfunction("""COMPUTED_VALUE"""),"")</f>
        <v/>
      </c>
      <c r="L1723" s="0" t="str">
        <f aca="false">IFERROR(__xludf.dummyfunction("""COMPUTED_VALUE"""),"")</f>
        <v/>
      </c>
      <c r="N1723" s="6" t="e">
        <f aca="false">SUM(L1723-J1723)</f>
        <v>#VALUE!</v>
      </c>
      <c r="P1723" s="0" t="str">
        <f aca="false">IFERROR(__xludf.dummyfunction("""COMPUTED_VALUE"""),"")</f>
        <v/>
      </c>
      <c r="R1723" s="0" t="str">
        <f aca="false">IFERROR(__xludf.dummyfunction("""COMPUTED_VALUE"""),"")</f>
        <v/>
      </c>
      <c r="T1723" s="6" t="e">
        <f aca="false">SUM(R1723-P1723)</f>
        <v>#VALUE!</v>
      </c>
      <c r="V1723" s="6" t="e">
        <f aca="false">SUM(N1723-T1723)</f>
        <v>#VALUE!</v>
      </c>
      <c r="X1723" s="7"/>
    </row>
    <row r="1724" customFormat="false" ht="13.8" hidden="false" customHeight="false" outlineLevel="0" collapsed="false">
      <c r="B1724" s="0" t="str">
        <f aca="false">IFERROR(__xludf.dummyfunction("""COMPUTED_VALUE"""),"")</f>
        <v/>
      </c>
      <c r="D1724" s="0" t="str">
        <f aca="false">IFERROR(__xludf.dummyfunction("""COMPUTED_VALUE"""),"")</f>
        <v/>
      </c>
      <c r="F1724" s="0" t="str">
        <f aca="false">IFERROR(__xludf.dummyfunction("""COMPUTED_VALUE"""),"")</f>
        <v/>
      </c>
      <c r="H1724" s="0" t="str">
        <f aca="false">IFERROR(__xludf.dummyfunction("""COMPUTED_VALUE"""),"")</f>
        <v/>
      </c>
      <c r="J1724" s="0" t="str">
        <f aca="false">IFERROR(__xludf.dummyfunction("""COMPUTED_VALUE"""),"")</f>
        <v/>
      </c>
      <c r="L1724" s="0" t="str">
        <f aca="false">IFERROR(__xludf.dummyfunction("""COMPUTED_VALUE"""),"")</f>
        <v/>
      </c>
      <c r="N1724" s="6" t="e">
        <f aca="false">SUM(L1724-J1724)</f>
        <v>#VALUE!</v>
      </c>
      <c r="P1724" s="0" t="str">
        <f aca="false">IFERROR(__xludf.dummyfunction("""COMPUTED_VALUE"""),"")</f>
        <v/>
      </c>
      <c r="R1724" s="0" t="str">
        <f aca="false">IFERROR(__xludf.dummyfunction("""COMPUTED_VALUE"""),"")</f>
        <v/>
      </c>
      <c r="T1724" s="6" t="e">
        <f aca="false">SUM(R1724-P1724)</f>
        <v>#VALUE!</v>
      </c>
      <c r="V1724" s="6" t="e">
        <f aca="false">SUM(N1724-T1724)</f>
        <v>#VALUE!</v>
      </c>
      <c r="X1724" s="7"/>
    </row>
    <row r="1725" customFormat="false" ht="13.8" hidden="false" customHeight="false" outlineLevel="0" collapsed="false">
      <c r="B1725" s="0" t="str">
        <f aca="false">IFERROR(__xludf.dummyfunction("""COMPUTED_VALUE"""),"")</f>
        <v/>
      </c>
      <c r="D1725" s="0" t="str">
        <f aca="false">IFERROR(__xludf.dummyfunction("""COMPUTED_VALUE"""),"")</f>
        <v/>
      </c>
      <c r="F1725" s="0" t="str">
        <f aca="false">IFERROR(__xludf.dummyfunction("""COMPUTED_VALUE"""),"")</f>
        <v/>
      </c>
      <c r="H1725" s="0" t="str">
        <f aca="false">IFERROR(__xludf.dummyfunction("""COMPUTED_VALUE"""),"")</f>
        <v/>
      </c>
      <c r="J1725" s="0" t="str">
        <f aca="false">IFERROR(__xludf.dummyfunction("""COMPUTED_VALUE"""),"")</f>
        <v/>
      </c>
      <c r="L1725" s="0" t="str">
        <f aca="false">IFERROR(__xludf.dummyfunction("""COMPUTED_VALUE"""),"")</f>
        <v/>
      </c>
      <c r="N1725" s="6" t="e">
        <f aca="false">SUM(L1725-J1725)</f>
        <v>#VALUE!</v>
      </c>
      <c r="P1725" s="0" t="str">
        <f aca="false">IFERROR(__xludf.dummyfunction("""COMPUTED_VALUE"""),"")</f>
        <v/>
      </c>
      <c r="R1725" s="0" t="str">
        <f aca="false">IFERROR(__xludf.dummyfunction("""COMPUTED_VALUE"""),"")</f>
        <v/>
      </c>
      <c r="T1725" s="6" t="e">
        <f aca="false">SUM(R1725-P1725)</f>
        <v>#VALUE!</v>
      </c>
      <c r="V1725" s="6" t="e">
        <f aca="false">SUM(N1725-T1725)</f>
        <v>#VALUE!</v>
      </c>
      <c r="X1725" s="7"/>
    </row>
    <row r="1726" customFormat="false" ht="13.8" hidden="false" customHeight="false" outlineLevel="0" collapsed="false">
      <c r="B1726" s="0" t="str">
        <f aca="false">IFERROR(__xludf.dummyfunction("""COMPUTED_VALUE"""),"")</f>
        <v/>
      </c>
      <c r="D1726" s="0" t="str">
        <f aca="false">IFERROR(__xludf.dummyfunction("""COMPUTED_VALUE"""),"")</f>
        <v/>
      </c>
      <c r="F1726" s="0" t="str">
        <f aca="false">IFERROR(__xludf.dummyfunction("""COMPUTED_VALUE"""),"")</f>
        <v/>
      </c>
      <c r="H1726" s="0" t="str">
        <f aca="false">IFERROR(__xludf.dummyfunction("""COMPUTED_VALUE"""),"")</f>
        <v/>
      </c>
      <c r="J1726" s="0" t="str">
        <f aca="false">IFERROR(__xludf.dummyfunction("""COMPUTED_VALUE"""),"")</f>
        <v/>
      </c>
      <c r="L1726" s="0" t="str">
        <f aca="false">IFERROR(__xludf.dummyfunction("""COMPUTED_VALUE"""),"")</f>
        <v/>
      </c>
      <c r="N1726" s="6" t="e">
        <f aca="false">SUM(L1726-J1726)</f>
        <v>#VALUE!</v>
      </c>
      <c r="P1726" s="0" t="str">
        <f aca="false">IFERROR(__xludf.dummyfunction("""COMPUTED_VALUE"""),"")</f>
        <v/>
      </c>
      <c r="R1726" s="0" t="str">
        <f aca="false">IFERROR(__xludf.dummyfunction("""COMPUTED_VALUE"""),"")</f>
        <v/>
      </c>
      <c r="T1726" s="6" t="e">
        <f aca="false">SUM(R1726-P1726)</f>
        <v>#VALUE!</v>
      </c>
      <c r="V1726" s="6" t="e">
        <f aca="false">SUM(N1726-T1726)</f>
        <v>#VALUE!</v>
      </c>
      <c r="X1726" s="7"/>
    </row>
    <row r="1727" customFormat="false" ht="13.8" hidden="false" customHeight="false" outlineLevel="0" collapsed="false">
      <c r="B1727" s="0" t="str">
        <f aca="false">IFERROR(__xludf.dummyfunction("""COMPUTED_VALUE"""),"")</f>
        <v/>
      </c>
      <c r="D1727" s="0" t="str">
        <f aca="false">IFERROR(__xludf.dummyfunction("""COMPUTED_VALUE"""),"")</f>
        <v/>
      </c>
      <c r="F1727" s="0" t="str">
        <f aca="false">IFERROR(__xludf.dummyfunction("""COMPUTED_VALUE"""),"")</f>
        <v/>
      </c>
      <c r="H1727" s="0" t="str">
        <f aca="false">IFERROR(__xludf.dummyfunction("""COMPUTED_VALUE"""),"")</f>
        <v/>
      </c>
      <c r="J1727" s="0" t="str">
        <f aca="false">IFERROR(__xludf.dummyfunction("""COMPUTED_VALUE"""),"")</f>
        <v/>
      </c>
      <c r="L1727" s="0" t="str">
        <f aca="false">IFERROR(__xludf.dummyfunction("""COMPUTED_VALUE"""),"")</f>
        <v/>
      </c>
      <c r="N1727" s="6" t="e">
        <f aca="false">SUM(L1727-J1727)</f>
        <v>#VALUE!</v>
      </c>
      <c r="P1727" s="0" t="str">
        <f aca="false">IFERROR(__xludf.dummyfunction("""COMPUTED_VALUE"""),"")</f>
        <v/>
      </c>
      <c r="R1727" s="0" t="str">
        <f aca="false">IFERROR(__xludf.dummyfunction("""COMPUTED_VALUE"""),"")</f>
        <v/>
      </c>
      <c r="T1727" s="6" t="e">
        <f aca="false">SUM(R1727-P1727)</f>
        <v>#VALUE!</v>
      </c>
      <c r="V1727" s="6" t="e">
        <f aca="false">SUM(N1727-T1727)</f>
        <v>#VALUE!</v>
      </c>
      <c r="X1727" s="7"/>
    </row>
    <row r="1728" customFormat="false" ht="13.8" hidden="false" customHeight="false" outlineLevel="0" collapsed="false">
      <c r="B1728" s="0" t="str">
        <f aca="false">IFERROR(__xludf.dummyfunction("""COMPUTED_VALUE"""),"")</f>
        <v/>
      </c>
      <c r="D1728" s="0" t="str">
        <f aca="false">IFERROR(__xludf.dummyfunction("""COMPUTED_VALUE"""),"")</f>
        <v/>
      </c>
      <c r="F1728" s="0" t="str">
        <f aca="false">IFERROR(__xludf.dummyfunction("""COMPUTED_VALUE"""),"")</f>
        <v/>
      </c>
      <c r="H1728" s="0" t="str">
        <f aca="false">IFERROR(__xludf.dummyfunction("""COMPUTED_VALUE"""),"")</f>
        <v/>
      </c>
      <c r="J1728" s="0" t="str">
        <f aca="false">IFERROR(__xludf.dummyfunction("""COMPUTED_VALUE"""),"")</f>
        <v/>
      </c>
      <c r="L1728" s="0" t="str">
        <f aca="false">IFERROR(__xludf.dummyfunction("""COMPUTED_VALUE"""),"")</f>
        <v/>
      </c>
      <c r="N1728" s="6" t="e">
        <f aca="false">SUM(L1728-J1728)</f>
        <v>#VALUE!</v>
      </c>
      <c r="P1728" s="0" t="str">
        <f aca="false">IFERROR(__xludf.dummyfunction("""COMPUTED_VALUE"""),"")</f>
        <v/>
      </c>
      <c r="R1728" s="0" t="str">
        <f aca="false">IFERROR(__xludf.dummyfunction("""COMPUTED_VALUE"""),"")</f>
        <v/>
      </c>
      <c r="T1728" s="6" t="e">
        <f aca="false">SUM(R1728-P1728)</f>
        <v>#VALUE!</v>
      </c>
      <c r="V1728" s="6" t="e">
        <f aca="false">SUM(N1728-T1728)</f>
        <v>#VALUE!</v>
      </c>
      <c r="X1728" s="7"/>
    </row>
    <row r="1729" customFormat="false" ht="13.8" hidden="false" customHeight="false" outlineLevel="0" collapsed="false">
      <c r="B1729" s="0" t="str">
        <f aca="false">IFERROR(__xludf.dummyfunction("""COMPUTED_VALUE"""),"")</f>
        <v/>
      </c>
      <c r="D1729" s="0" t="str">
        <f aca="false">IFERROR(__xludf.dummyfunction("""COMPUTED_VALUE"""),"")</f>
        <v/>
      </c>
      <c r="F1729" s="0" t="str">
        <f aca="false">IFERROR(__xludf.dummyfunction("""COMPUTED_VALUE"""),"")</f>
        <v/>
      </c>
      <c r="H1729" s="0" t="str">
        <f aca="false">IFERROR(__xludf.dummyfunction("""COMPUTED_VALUE"""),"")</f>
        <v/>
      </c>
      <c r="J1729" s="0" t="str">
        <f aca="false">IFERROR(__xludf.dummyfunction("""COMPUTED_VALUE"""),"")</f>
        <v/>
      </c>
      <c r="L1729" s="0" t="str">
        <f aca="false">IFERROR(__xludf.dummyfunction("""COMPUTED_VALUE"""),"")</f>
        <v/>
      </c>
      <c r="N1729" s="6" t="e">
        <f aca="false">SUM(L1729-J1729)</f>
        <v>#VALUE!</v>
      </c>
      <c r="P1729" s="0" t="str">
        <f aca="false">IFERROR(__xludf.dummyfunction("""COMPUTED_VALUE"""),"")</f>
        <v/>
      </c>
      <c r="R1729" s="0" t="str">
        <f aca="false">IFERROR(__xludf.dummyfunction("""COMPUTED_VALUE"""),"")</f>
        <v/>
      </c>
      <c r="T1729" s="6" t="e">
        <f aca="false">SUM(R1729-P1729)</f>
        <v>#VALUE!</v>
      </c>
      <c r="V1729" s="6" t="e">
        <f aca="false">SUM(N1729-T1729)</f>
        <v>#VALUE!</v>
      </c>
      <c r="X1729" s="7"/>
    </row>
    <row r="1730" customFormat="false" ht="13.8" hidden="false" customHeight="false" outlineLevel="0" collapsed="false">
      <c r="B1730" s="0" t="str">
        <f aca="false">IFERROR(__xludf.dummyfunction("""COMPUTED_VALUE"""),"")</f>
        <v/>
      </c>
      <c r="D1730" s="0" t="str">
        <f aca="false">IFERROR(__xludf.dummyfunction("""COMPUTED_VALUE"""),"")</f>
        <v/>
      </c>
      <c r="F1730" s="0" t="str">
        <f aca="false">IFERROR(__xludf.dummyfunction("""COMPUTED_VALUE"""),"")</f>
        <v/>
      </c>
      <c r="H1730" s="0" t="str">
        <f aca="false">IFERROR(__xludf.dummyfunction("""COMPUTED_VALUE"""),"")</f>
        <v/>
      </c>
      <c r="J1730" s="0" t="str">
        <f aca="false">IFERROR(__xludf.dummyfunction("""COMPUTED_VALUE"""),"")</f>
        <v/>
      </c>
      <c r="L1730" s="0" t="str">
        <f aca="false">IFERROR(__xludf.dummyfunction("""COMPUTED_VALUE"""),"")</f>
        <v/>
      </c>
      <c r="N1730" s="6" t="e">
        <f aca="false">SUM(L1730-J1730)</f>
        <v>#VALUE!</v>
      </c>
      <c r="P1730" s="0" t="str">
        <f aca="false">IFERROR(__xludf.dummyfunction("""COMPUTED_VALUE"""),"")</f>
        <v/>
      </c>
      <c r="R1730" s="0" t="str">
        <f aca="false">IFERROR(__xludf.dummyfunction("""COMPUTED_VALUE"""),"")</f>
        <v/>
      </c>
      <c r="T1730" s="6" t="e">
        <f aca="false">SUM(R1730-P1730)</f>
        <v>#VALUE!</v>
      </c>
      <c r="V1730" s="6" t="e">
        <f aca="false">SUM(N1730-T1730)</f>
        <v>#VALUE!</v>
      </c>
      <c r="X1730" s="7"/>
    </row>
    <row r="1731" customFormat="false" ht="13.8" hidden="false" customHeight="false" outlineLevel="0" collapsed="false">
      <c r="B1731" s="0" t="str">
        <f aca="false">IFERROR(__xludf.dummyfunction("""COMPUTED_VALUE"""),"")</f>
        <v/>
      </c>
      <c r="D1731" s="0" t="str">
        <f aca="false">IFERROR(__xludf.dummyfunction("""COMPUTED_VALUE"""),"")</f>
        <v/>
      </c>
      <c r="F1731" s="0" t="str">
        <f aca="false">IFERROR(__xludf.dummyfunction("""COMPUTED_VALUE"""),"")</f>
        <v/>
      </c>
      <c r="H1731" s="0" t="str">
        <f aca="false">IFERROR(__xludf.dummyfunction("""COMPUTED_VALUE"""),"")</f>
        <v/>
      </c>
      <c r="J1731" s="0" t="str">
        <f aca="false">IFERROR(__xludf.dummyfunction("""COMPUTED_VALUE"""),"")</f>
        <v/>
      </c>
      <c r="L1731" s="0" t="str">
        <f aca="false">IFERROR(__xludf.dummyfunction("""COMPUTED_VALUE"""),"")</f>
        <v/>
      </c>
      <c r="N1731" s="6" t="e">
        <f aca="false">SUM(L1731-J1731)</f>
        <v>#VALUE!</v>
      </c>
      <c r="P1731" s="0" t="str">
        <f aca="false">IFERROR(__xludf.dummyfunction("""COMPUTED_VALUE"""),"")</f>
        <v/>
      </c>
      <c r="R1731" s="0" t="str">
        <f aca="false">IFERROR(__xludf.dummyfunction("""COMPUTED_VALUE"""),"")</f>
        <v/>
      </c>
      <c r="T1731" s="6" t="e">
        <f aca="false">SUM(R1731-P1731)</f>
        <v>#VALUE!</v>
      </c>
      <c r="V1731" s="6" t="e">
        <f aca="false">SUM(N1731-T1731)</f>
        <v>#VALUE!</v>
      </c>
      <c r="X1731" s="7"/>
    </row>
    <row r="1732" customFormat="false" ht="13.8" hidden="false" customHeight="false" outlineLevel="0" collapsed="false">
      <c r="B1732" s="0" t="str">
        <f aca="false">IFERROR(__xludf.dummyfunction("""COMPUTED_VALUE"""),"")</f>
        <v/>
      </c>
      <c r="D1732" s="0" t="str">
        <f aca="false">IFERROR(__xludf.dummyfunction("""COMPUTED_VALUE"""),"")</f>
        <v/>
      </c>
      <c r="F1732" s="0" t="str">
        <f aca="false">IFERROR(__xludf.dummyfunction("""COMPUTED_VALUE"""),"")</f>
        <v/>
      </c>
      <c r="H1732" s="0" t="str">
        <f aca="false">IFERROR(__xludf.dummyfunction("""COMPUTED_VALUE"""),"")</f>
        <v/>
      </c>
      <c r="J1732" s="0" t="str">
        <f aca="false">IFERROR(__xludf.dummyfunction("""COMPUTED_VALUE"""),"")</f>
        <v/>
      </c>
      <c r="L1732" s="0" t="str">
        <f aca="false">IFERROR(__xludf.dummyfunction("""COMPUTED_VALUE"""),"")</f>
        <v/>
      </c>
      <c r="N1732" s="6" t="e">
        <f aca="false">SUM(L1732-J1732)</f>
        <v>#VALUE!</v>
      </c>
      <c r="P1732" s="0" t="str">
        <f aca="false">IFERROR(__xludf.dummyfunction("""COMPUTED_VALUE"""),"")</f>
        <v/>
      </c>
      <c r="R1732" s="0" t="str">
        <f aca="false">IFERROR(__xludf.dummyfunction("""COMPUTED_VALUE"""),"")</f>
        <v/>
      </c>
      <c r="T1732" s="6" t="e">
        <f aca="false">SUM(R1732-P1732)</f>
        <v>#VALUE!</v>
      </c>
      <c r="V1732" s="6" t="e">
        <f aca="false">SUM(N1732-T1732)</f>
        <v>#VALUE!</v>
      </c>
      <c r="X1732" s="7"/>
    </row>
    <row r="1733" customFormat="false" ht="13.8" hidden="false" customHeight="false" outlineLevel="0" collapsed="false">
      <c r="B1733" s="0" t="str">
        <f aca="false">IFERROR(__xludf.dummyfunction("""COMPUTED_VALUE"""),"")</f>
        <v/>
      </c>
      <c r="D1733" s="0" t="str">
        <f aca="false">IFERROR(__xludf.dummyfunction("""COMPUTED_VALUE"""),"")</f>
        <v/>
      </c>
      <c r="F1733" s="0" t="str">
        <f aca="false">IFERROR(__xludf.dummyfunction("""COMPUTED_VALUE"""),"")</f>
        <v/>
      </c>
      <c r="H1733" s="0" t="str">
        <f aca="false">IFERROR(__xludf.dummyfunction("""COMPUTED_VALUE"""),"")</f>
        <v/>
      </c>
      <c r="J1733" s="0" t="str">
        <f aca="false">IFERROR(__xludf.dummyfunction("""COMPUTED_VALUE"""),"")</f>
        <v/>
      </c>
      <c r="L1733" s="0" t="str">
        <f aca="false">IFERROR(__xludf.dummyfunction("""COMPUTED_VALUE"""),"")</f>
        <v/>
      </c>
      <c r="N1733" s="6" t="e">
        <f aca="false">SUM(L1733-J1733)</f>
        <v>#VALUE!</v>
      </c>
      <c r="P1733" s="0" t="str">
        <f aca="false">IFERROR(__xludf.dummyfunction("""COMPUTED_VALUE"""),"")</f>
        <v/>
      </c>
      <c r="R1733" s="0" t="str">
        <f aca="false">IFERROR(__xludf.dummyfunction("""COMPUTED_VALUE"""),"")</f>
        <v/>
      </c>
      <c r="T1733" s="6" t="e">
        <f aca="false">SUM(R1733-P1733)</f>
        <v>#VALUE!</v>
      </c>
      <c r="V1733" s="6" t="e">
        <f aca="false">SUM(N1733-T1733)</f>
        <v>#VALUE!</v>
      </c>
      <c r="X1733" s="7"/>
    </row>
    <row r="1734" customFormat="false" ht="13.8" hidden="false" customHeight="false" outlineLevel="0" collapsed="false">
      <c r="B1734" s="0" t="str">
        <f aca="false">IFERROR(__xludf.dummyfunction("""COMPUTED_VALUE"""),"")</f>
        <v/>
      </c>
      <c r="D1734" s="0" t="str">
        <f aca="false">IFERROR(__xludf.dummyfunction("""COMPUTED_VALUE"""),"")</f>
        <v/>
      </c>
      <c r="F1734" s="0" t="str">
        <f aca="false">IFERROR(__xludf.dummyfunction("""COMPUTED_VALUE"""),"")</f>
        <v/>
      </c>
      <c r="H1734" s="0" t="str">
        <f aca="false">IFERROR(__xludf.dummyfunction("""COMPUTED_VALUE"""),"")</f>
        <v/>
      </c>
      <c r="J1734" s="0" t="str">
        <f aca="false">IFERROR(__xludf.dummyfunction("""COMPUTED_VALUE"""),"")</f>
        <v/>
      </c>
      <c r="L1734" s="0" t="str">
        <f aca="false">IFERROR(__xludf.dummyfunction("""COMPUTED_VALUE"""),"")</f>
        <v/>
      </c>
      <c r="N1734" s="6" t="e">
        <f aca="false">SUM(L1734-J1734)</f>
        <v>#VALUE!</v>
      </c>
      <c r="P1734" s="0" t="str">
        <f aca="false">IFERROR(__xludf.dummyfunction("""COMPUTED_VALUE"""),"")</f>
        <v/>
      </c>
      <c r="R1734" s="0" t="str">
        <f aca="false">IFERROR(__xludf.dummyfunction("""COMPUTED_VALUE"""),"")</f>
        <v/>
      </c>
      <c r="T1734" s="6" t="e">
        <f aca="false">SUM(R1734-P1734)</f>
        <v>#VALUE!</v>
      </c>
      <c r="V1734" s="6" t="e">
        <f aca="false">SUM(N1734-T1734)</f>
        <v>#VALUE!</v>
      </c>
      <c r="X1734" s="7"/>
    </row>
    <row r="1735" customFormat="false" ht="13.8" hidden="false" customHeight="false" outlineLevel="0" collapsed="false">
      <c r="B1735" s="0" t="str">
        <f aca="false">IFERROR(__xludf.dummyfunction("""COMPUTED_VALUE"""),"")</f>
        <v/>
      </c>
      <c r="D1735" s="0" t="str">
        <f aca="false">IFERROR(__xludf.dummyfunction("""COMPUTED_VALUE"""),"")</f>
        <v/>
      </c>
      <c r="F1735" s="0" t="str">
        <f aca="false">IFERROR(__xludf.dummyfunction("""COMPUTED_VALUE"""),"")</f>
        <v/>
      </c>
      <c r="H1735" s="0" t="str">
        <f aca="false">IFERROR(__xludf.dummyfunction("""COMPUTED_VALUE"""),"")</f>
        <v/>
      </c>
      <c r="J1735" s="0" t="str">
        <f aca="false">IFERROR(__xludf.dummyfunction("""COMPUTED_VALUE"""),"")</f>
        <v/>
      </c>
      <c r="L1735" s="0" t="str">
        <f aca="false">IFERROR(__xludf.dummyfunction("""COMPUTED_VALUE"""),"")</f>
        <v/>
      </c>
      <c r="N1735" s="6" t="e">
        <f aca="false">SUM(L1735-J1735)</f>
        <v>#VALUE!</v>
      </c>
      <c r="P1735" s="0" t="str">
        <f aca="false">IFERROR(__xludf.dummyfunction("""COMPUTED_VALUE"""),"")</f>
        <v/>
      </c>
      <c r="R1735" s="0" t="str">
        <f aca="false">IFERROR(__xludf.dummyfunction("""COMPUTED_VALUE"""),"")</f>
        <v/>
      </c>
      <c r="T1735" s="6" t="e">
        <f aca="false">SUM(R1735-P1735)</f>
        <v>#VALUE!</v>
      </c>
      <c r="V1735" s="6" t="e">
        <f aca="false">SUM(N1735-T1735)</f>
        <v>#VALUE!</v>
      </c>
      <c r="X1735" s="7"/>
    </row>
    <row r="1736" customFormat="false" ht="13.8" hidden="false" customHeight="false" outlineLevel="0" collapsed="false">
      <c r="B1736" s="0" t="str">
        <f aca="false">IFERROR(__xludf.dummyfunction("""COMPUTED_VALUE"""),"")</f>
        <v/>
      </c>
      <c r="D1736" s="0" t="str">
        <f aca="false">IFERROR(__xludf.dummyfunction("""COMPUTED_VALUE"""),"")</f>
        <v/>
      </c>
      <c r="F1736" s="0" t="str">
        <f aca="false">IFERROR(__xludf.dummyfunction("""COMPUTED_VALUE"""),"")</f>
        <v/>
      </c>
      <c r="H1736" s="0" t="str">
        <f aca="false">IFERROR(__xludf.dummyfunction("""COMPUTED_VALUE"""),"")</f>
        <v/>
      </c>
      <c r="J1736" s="0" t="str">
        <f aca="false">IFERROR(__xludf.dummyfunction("""COMPUTED_VALUE"""),"")</f>
        <v/>
      </c>
      <c r="L1736" s="0" t="str">
        <f aca="false">IFERROR(__xludf.dummyfunction("""COMPUTED_VALUE"""),"")</f>
        <v/>
      </c>
      <c r="N1736" s="6" t="e">
        <f aca="false">SUM(L1736-J1736)</f>
        <v>#VALUE!</v>
      </c>
      <c r="P1736" s="0" t="str">
        <f aca="false">IFERROR(__xludf.dummyfunction("""COMPUTED_VALUE"""),"")</f>
        <v/>
      </c>
      <c r="R1736" s="0" t="str">
        <f aca="false">IFERROR(__xludf.dummyfunction("""COMPUTED_VALUE"""),"")</f>
        <v/>
      </c>
      <c r="T1736" s="6" t="e">
        <f aca="false">SUM(R1736-P1736)</f>
        <v>#VALUE!</v>
      </c>
      <c r="V1736" s="6" t="e">
        <f aca="false">SUM(N1736-T1736)</f>
        <v>#VALUE!</v>
      </c>
      <c r="X1736" s="7"/>
    </row>
    <row r="1737" customFormat="false" ht="13.8" hidden="false" customHeight="false" outlineLevel="0" collapsed="false">
      <c r="B1737" s="0" t="str">
        <f aca="false">IFERROR(__xludf.dummyfunction("""COMPUTED_VALUE"""),"")</f>
        <v/>
      </c>
      <c r="D1737" s="0" t="str">
        <f aca="false">IFERROR(__xludf.dummyfunction("""COMPUTED_VALUE"""),"")</f>
        <v/>
      </c>
      <c r="F1737" s="0" t="str">
        <f aca="false">IFERROR(__xludf.dummyfunction("""COMPUTED_VALUE"""),"")</f>
        <v/>
      </c>
      <c r="H1737" s="0" t="str">
        <f aca="false">IFERROR(__xludf.dummyfunction("""COMPUTED_VALUE"""),"")</f>
        <v/>
      </c>
      <c r="J1737" s="0" t="str">
        <f aca="false">IFERROR(__xludf.dummyfunction("""COMPUTED_VALUE"""),"")</f>
        <v/>
      </c>
      <c r="L1737" s="0" t="str">
        <f aca="false">IFERROR(__xludf.dummyfunction("""COMPUTED_VALUE"""),"")</f>
        <v/>
      </c>
      <c r="N1737" s="6" t="e">
        <f aca="false">SUM(L1737-J1737)</f>
        <v>#VALUE!</v>
      </c>
      <c r="P1737" s="0" t="str">
        <f aca="false">IFERROR(__xludf.dummyfunction("""COMPUTED_VALUE"""),"")</f>
        <v/>
      </c>
      <c r="R1737" s="0" t="str">
        <f aca="false">IFERROR(__xludf.dummyfunction("""COMPUTED_VALUE"""),"")</f>
        <v/>
      </c>
      <c r="T1737" s="6" t="e">
        <f aca="false">SUM(R1737-P1737)</f>
        <v>#VALUE!</v>
      </c>
      <c r="V1737" s="6" t="e">
        <f aca="false">SUM(N1737-T1737)</f>
        <v>#VALUE!</v>
      </c>
      <c r="X1737" s="7"/>
    </row>
    <row r="1738" customFormat="false" ht="13.8" hidden="false" customHeight="false" outlineLevel="0" collapsed="false">
      <c r="B1738" s="0" t="str">
        <f aca="false">IFERROR(__xludf.dummyfunction("""COMPUTED_VALUE"""),"")</f>
        <v/>
      </c>
      <c r="D1738" s="0" t="str">
        <f aca="false">IFERROR(__xludf.dummyfunction("""COMPUTED_VALUE"""),"")</f>
        <v/>
      </c>
      <c r="F1738" s="0" t="str">
        <f aca="false">IFERROR(__xludf.dummyfunction("""COMPUTED_VALUE"""),"")</f>
        <v/>
      </c>
      <c r="H1738" s="0" t="str">
        <f aca="false">IFERROR(__xludf.dummyfunction("""COMPUTED_VALUE"""),"")</f>
        <v/>
      </c>
      <c r="J1738" s="0" t="str">
        <f aca="false">IFERROR(__xludf.dummyfunction("""COMPUTED_VALUE"""),"")</f>
        <v/>
      </c>
      <c r="L1738" s="0" t="str">
        <f aca="false">IFERROR(__xludf.dummyfunction("""COMPUTED_VALUE"""),"")</f>
        <v/>
      </c>
      <c r="N1738" s="6" t="e">
        <f aca="false">SUM(L1738-J1738)</f>
        <v>#VALUE!</v>
      </c>
      <c r="P1738" s="0" t="str">
        <f aca="false">IFERROR(__xludf.dummyfunction("""COMPUTED_VALUE"""),"")</f>
        <v/>
      </c>
      <c r="R1738" s="0" t="str">
        <f aca="false">IFERROR(__xludf.dummyfunction("""COMPUTED_VALUE"""),"")</f>
        <v/>
      </c>
      <c r="T1738" s="6" t="e">
        <f aca="false">SUM(R1738-P1738)</f>
        <v>#VALUE!</v>
      </c>
      <c r="V1738" s="6" t="e">
        <f aca="false">SUM(N1738-T1738)</f>
        <v>#VALUE!</v>
      </c>
      <c r="X1738" s="7"/>
    </row>
    <row r="1739" customFormat="false" ht="13.8" hidden="false" customHeight="false" outlineLevel="0" collapsed="false">
      <c r="B1739" s="0" t="str">
        <f aca="false">IFERROR(__xludf.dummyfunction("""COMPUTED_VALUE"""),"")</f>
        <v/>
      </c>
      <c r="D1739" s="0" t="str">
        <f aca="false">IFERROR(__xludf.dummyfunction("""COMPUTED_VALUE"""),"")</f>
        <v/>
      </c>
      <c r="F1739" s="0" t="str">
        <f aca="false">IFERROR(__xludf.dummyfunction("""COMPUTED_VALUE"""),"")</f>
        <v/>
      </c>
      <c r="H1739" s="0" t="str">
        <f aca="false">IFERROR(__xludf.dummyfunction("""COMPUTED_VALUE"""),"")</f>
        <v/>
      </c>
      <c r="J1739" s="0" t="str">
        <f aca="false">IFERROR(__xludf.dummyfunction("""COMPUTED_VALUE"""),"")</f>
        <v/>
      </c>
      <c r="L1739" s="0" t="str">
        <f aca="false">IFERROR(__xludf.dummyfunction("""COMPUTED_VALUE"""),"")</f>
        <v/>
      </c>
      <c r="N1739" s="6" t="e">
        <f aca="false">SUM(L1739-J1739)</f>
        <v>#VALUE!</v>
      </c>
      <c r="P1739" s="0" t="str">
        <f aca="false">IFERROR(__xludf.dummyfunction("""COMPUTED_VALUE"""),"")</f>
        <v/>
      </c>
      <c r="R1739" s="0" t="str">
        <f aca="false">IFERROR(__xludf.dummyfunction("""COMPUTED_VALUE"""),"")</f>
        <v/>
      </c>
      <c r="T1739" s="6" t="e">
        <f aca="false">SUM(R1739-P1739)</f>
        <v>#VALUE!</v>
      </c>
      <c r="V1739" s="6" t="e">
        <f aca="false">SUM(N1739-T1739)</f>
        <v>#VALUE!</v>
      </c>
      <c r="X1739" s="7"/>
    </row>
    <row r="1740" customFormat="false" ht="13.8" hidden="false" customHeight="false" outlineLevel="0" collapsed="false">
      <c r="B1740" s="0" t="str">
        <f aca="false">IFERROR(__xludf.dummyfunction("""COMPUTED_VALUE"""),"")</f>
        <v/>
      </c>
      <c r="D1740" s="0" t="str">
        <f aca="false">IFERROR(__xludf.dummyfunction("""COMPUTED_VALUE"""),"")</f>
        <v/>
      </c>
      <c r="F1740" s="0" t="str">
        <f aca="false">IFERROR(__xludf.dummyfunction("""COMPUTED_VALUE"""),"")</f>
        <v/>
      </c>
      <c r="H1740" s="0" t="str">
        <f aca="false">IFERROR(__xludf.dummyfunction("""COMPUTED_VALUE"""),"")</f>
        <v/>
      </c>
      <c r="J1740" s="0" t="str">
        <f aca="false">IFERROR(__xludf.dummyfunction("""COMPUTED_VALUE"""),"")</f>
        <v/>
      </c>
      <c r="L1740" s="0" t="str">
        <f aca="false">IFERROR(__xludf.dummyfunction("""COMPUTED_VALUE"""),"")</f>
        <v/>
      </c>
      <c r="N1740" s="6" t="e">
        <f aca="false">SUM(L1740-J1740)</f>
        <v>#VALUE!</v>
      </c>
      <c r="P1740" s="0" t="str">
        <f aca="false">IFERROR(__xludf.dummyfunction("""COMPUTED_VALUE"""),"")</f>
        <v/>
      </c>
      <c r="R1740" s="0" t="str">
        <f aca="false">IFERROR(__xludf.dummyfunction("""COMPUTED_VALUE"""),"")</f>
        <v/>
      </c>
      <c r="T1740" s="6" t="e">
        <f aca="false">SUM(R1740-P1740)</f>
        <v>#VALUE!</v>
      </c>
      <c r="V1740" s="6" t="e">
        <f aca="false">SUM(N1740-T1740)</f>
        <v>#VALUE!</v>
      </c>
      <c r="X1740" s="7"/>
    </row>
    <row r="1741" customFormat="false" ht="13.8" hidden="false" customHeight="false" outlineLevel="0" collapsed="false">
      <c r="B1741" s="0" t="str">
        <f aca="false">IFERROR(__xludf.dummyfunction("""COMPUTED_VALUE"""),"")</f>
        <v/>
      </c>
      <c r="D1741" s="0" t="str">
        <f aca="false">IFERROR(__xludf.dummyfunction("""COMPUTED_VALUE"""),"")</f>
        <v/>
      </c>
      <c r="F1741" s="0" t="str">
        <f aca="false">IFERROR(__xludf.dummyfunction("""COMPUTED_VALUE"""),"")</f>
        <v/>
      </c>
      <c r="H1741" s="0" t="str">
        <f aca="false">IFERROR(__xludf.dummyfunction("""COMPUTED_VALUE"""),"")</f>
        <v/>
      </c>
      <c r="J1741" s="0" t="str">
        <f aca="false">IFERROR(__xludf.dummyfunction("""COMPUTED_VALUE"""),"")</f>
        <v/>
      </c>
      <c r="L1741" s="0" t="str">
        <f aca="false">IFERROR(__xludf.dummyfunction("""COMPUTED_VALUE"""),"")</f>
        <v/>
      </c>
      <c r="N1741" s="6" t="e">
        <f aca="false">SUM(L1741-J1741)</f>
        <v>#VALUE!</v>
      </c>
      <c r="P1741" s="0" t="str">
        <f aca="false">IFERROR(__xludf.dummyfunction("""COMPUTED_VALUE"""),"")</f>
        <v/>
      </c>
      <c r="R1741" s="0" t="str">
        <f aca="false">IFERROR(__xludf.dummyfunction("""COMPUTED_VALUE"""),"")</f>
        <v/>
      </c>
      <c r="T1741" s="6" t="e">
        <f aca="false">SUM(R1741-P1741)</f>
        <v>#VALUE!</v>
      </c>
      <c r="V1741" s="6" t="e">
        <f aca="false">SUM(N1741-T1741)</f>
        <v>#VALUE!</v>
      </c>
      <c r="X1741" s="7"/>
    </row>
    <row r="1742" customFormat="false" ht="13.8" hidden="false" customHeight="false" outlineLevel="0" collapsed="false">
      <c r="B1742" s="0" t="str">
        <f aca="false">IFERROR(__xludf.dummyfunction("""COMPUTED_VALUE"""),"")</f>
        <v/>
      </c>
      <c r="D1742" s="0" t="str">
        <f aca="false">IFERROR(__xludf.dummyfunction("""COMPUTED_VALUE"""),"")</f>
        <v/>
      </c>
      <c r="F1742" s="0" t="str">
        <f aca="false">IFERROR(__xludf.dummyfunction("""COMPUTED_VALUE"""),"")</f>
        <v/>
      </c>
      <c r="H1742" s="0" t="str">
        <f aca="false">IFERROR(__xludf.dummyfunction("""COMPUTED_VALUE"""),"")</f>
        <v/>
      </c>
      <c r="J1742" s="0" t="str">
        <f aca="false">IFERROR(__xludf.dummyfunction("""COMPUTED_VALUE"""),"")</f>
        <v/>
      </c>
      <c r="L1742" s="0" t="str">
        <f aca="false">IFERROR(__xludf.dummyfunction("""COMPUTED_VALUE"""),"")</f>
        <v/>
      </c>
      <c r="N1742" s="6" t="e">
        <f aca="false">SUM(L1742-J1742)</f>
        <v>#VALUE!</v>
      </c>
      <c r="P1742" s="0" t="str">
        <f aca="false">IFERROR(__xludf.dummyfunction("""COMPUTED_VALUE"""),"")</f>
        <v/>
      </c>
      <c r="R1742" s="0" t="str">
        <f aca="false">IFERROR(__xludf.dummyfunction("""COMPUTED_VALUE"""),"")</f>
        <v/>
      </c>
      <c r="T1742" s="6" t="e">
        <f aca="false">SUM(R1742-P1742)</f>
        <v>#VALUE!</v>
      </c>
      <c r="V1742" s="6" t="e">
        <f aca="false">SUM(N1742-T1742)</f>
        <v>#VALUE!</v>
      </c>
      <c r="X1742" s="7"/>
    </row>
    <row r="1743" customFormat="false" ht="13.8" hidden="false" customHeight="false" outlineLevel="0" collapsed="false">
      <c r="B1743" s="0" t="str">
        <f aca="false">IFERROR(__xludf.dummyfunction("""COMPUTED_VALUE"""),"")</f>
        <v/>
      </c>
      <c r="D1743" s="0" t="str">
        <f aca="false">IFERROR(__xludf.dummyfunction("""COMPUTED_VALUE"""),"")</f>
        <v/>
      </c>
      <c r="F1743" s="0" t="str">
        <f aca="false">IFERROR(__xludf.dummyfunction("""COMPUTED_VALUE"""),"")</f>
        <v/>
      </c>
      <c r="H1743" s="0" t="str">
        <f aca="false">IFERROR(__xludf.dummyfunction("""COMPUTED_VALUE"""),"")</f>
        <v/>
      </c>
      <c r="J1743" s="0" t="str">
        <f aca="false">IFERROR(__xludf.dummyfunction("""COMPUTED_VALUE"""),"")</f>
        <v/>
      </c>
      <c r="L1743" s="0" t="str">
        <f aca="false">IFERROR(__xludf.dummyfunction("""COMPUTED_VALUE"""),"")</f>
        <v/>
      </c>
      <c r="N1743" s="6" t="e">
        <f aca="false">SUM(L1743-J1743)</f>
        <v>#VALUE!</v>
      </c>
      <c r="P1743" s="0" t="str">
        <f aca="false">IFERROR(__xludf.dummyfunction("""COMPUTED_VALUE"""),"")</f>
        <v/>
      </c>
      <c r="R1743" s="0" t="str">
        <f aca="false">IFERROR(__xludf.dummyfunction("""COMPUTED_VALUE"""),"")</f>
        <v/>
      </c>
      <c r="T1743" s="6" t="e">
        <f aca="false">SUM(R1743-P1743)</f>
        <v>#VALUE!</v>
      </c>
      <c r="V1743" s="6" t="e">
        <f aca="false">SUM(N1743-T1743)</f>
        <v>#VALUE!</v>
      </c>
      <c r="X1743" s="7"/>
    </row>
    <row r="1744" customFormat="false" ht="13.8" hidden="false" customHeight="false" outlineLevel="0" collapsed="false">
      <c r="B1744" s="0" t="str">
        <f aca="false">IFERROR(__xludf.dummyfunction("""COMPUTED_VALUE"""),"")</f>
        <v/>
      </c>
      <c r="D1744" s="0" t="str">
        <f aca="false">IFERROR(__xludf.dummyfunction("""COMPUTED_VALUE"""),"")</f>
        <v/>
      </c>
      <c r="F1744" s="0" t="str">
        <f aca="false">IFERROR(__xludf.dummyfunction("""COMPUTED_VALUE"""),"")</f>
        <v/>
      </c>
      <c r="H1744" s="0" t="str">
        <f aca="false">IFERROR(__xludf.dummyfunction("""COMPUTED_VALUE"""),"")</f>
        <v/>
      </c>
      <c r="J1744" s="0" t="str">
        <f aca="false">IFERROR(__xludf.dummyfunction("""COMPUTED_VALUE"""),"")</f>
        <v/>
      </c>
      <c r="L1744" s="0" t="str">
        <f aca="false">IFERROR(__xludf.dummyfunction("""COMPUTED_VALUE"""),"")</f>
        <v/>
      </c>
      <c r="N1744" s="6" t="e">
        <f aca="false">SUM(L1744-J1744)</f>
        <v>#VALUE!</v>
      </c>
      <c r="P1744" s="0" t="str">
        <f aca="false">IFERROR(__xludf.dummyfunction("""COMPUTED_VALUE"""),"")</f>
        <v/>
      </c>
      <c r="R1744" s="0" t="str">
        <f aca="false">IFERROR(__xludf.dummyfunction("""COMPUTED_VALUE"""),"")</f>
        <v/>
      </c>
      <c r="T1744" s="6" t="e">
        <f aca="false">SUM(R1744-P1744)</f>
        <v>#VALUE!</v>
      </c>
      <c r="V1744" s="6" t="e">
        <f aca="false">SUM(N1744-T1744)</f>
        <v>#VALUE!</v>
      </c>
      <c r="X1744" s="7"/>
    </row>
    <row r="1745" customFormat="false" ht="13.8" hidden="false" customHeight="false" outlineLevel="0" collapsed="false">
      <c r="B1745" s="0" t="str">
        <f aca="false">IFERROR(__xludf.dummyfunction("""COMPUTED_VALUE"""),"")</f>
        <v/>
      </c>
      <c r="D1745" s="0" t="str">
        <f aca="false">IFERROR(__xludf.dummyfunction("""COMPUTED_VALUE"""),"")</f>
        <v/>
      </c>
      <c r="F1745" s="0" t="str">
        <f aca="false">IFERROR(__xludf.dummyfunction("""COMPUTED_VALUE"""),"")</f>
        <v/>
      </c>
      <c r="H1745" s="0" t="str">
        <f aca="false">IFERROR(__xludf.dummyfunction("""COMPUTED_VALUE"""),"")</f>
        <v/>
      </c>
      <c r="J1745" s="0" t="str">
        <f aca="false">IFERROR(__xludf.dummyfunction("""COMPUTED_VALUE"""),"")</f>
        <v/>
      </c>
      <c r="L1745" s="0" t="str">
        <f aca="false">IFERROR(__xludf.dummyfunction("""COMPUTED_VALUE"""),"")</f>
        <v/>
      </c>
      <c r="N1745" s="6" t="e">
        <f aca="false">SUM(L1745-J1745)</f>
        <v>#VALUE!</v>
      </c>
      <c r="P1745" s="0" t="str">
        <f aca="false">IFERROR(__xludf.dummyfunction("""COMPUTED_VALUE"""),"")</f>
        <v/>
      </c>
      <c r="R1745" s="0" t="str">
        <f aca="false">IFERROR(__xludf.dummyfunction("""COMPUTED_VALUE"""),"")</f>
        <v/>
      </c>
      <c r="T1745" s="6" t="e">
        <f aca="false">SUM(R1745-P1745)</f>
        <v>#VALUE!</v>
      </c>
      <c r="V1745" s="6" t="e">
        <f aca="false">SUM(N1745-T1745)</f>
        <v>#VALUE!</v>
      </c>
      <c r="X1745" s="7"/>
    </row>
    <row r="1746" customFormat="false" ht="13.8" hidden="false" customHeight="false" outlineLevel="0" collapsed="false">
      <c r="B1746" s="0" t="str">
        <f aca="false">IFERROR(__xludf.dummyfunction("""COMPUTED_VALUE"""),"")</f>
        <v/>
      </c>
      <c r="D1746" s="0" t="str">
        <f aca="false">IFERROR(__xludf.dummyfunction("""COMPUTED_VALUE"""),"")</f>
        <v/>
      </c>
      <c r="F1746" s="0" t="str">
        <f aca="false">IFERROR(__xludf.dummyfunction("""COMPUTED_VALUE"""),"")</f>
        <v/>
      </c>
      <c r="H1746" s="0" t="str">
        <f aca="false">IFERROR(__xludf.dummyfunction("""COMPUTED_VALUE"""),"")</f>
        <v/>
      </c>
      <c r="J1746" s="0" t="str">
        <f aca="false">IFERROR(__xludf.dummyfunction("""COMPUTED_VALUE"""),"")</f>
        <v/>
      </c>
      <c r="L1746" s="0" t="str">
        <f aca="false">IFERROR(__xludf.dummyfunction("""COMPUTED_VALUE"""),"")</f>
        <v/>
      </c>
      <c r="N1746" s="6" t="e">
        <f aca="false">SUM(L1746-J1746)</f>
        <v>#VALUE!</v>
      </c>
      <c r="P1746" s="0" t="str">
        <f aca="false">IFERROR(__xludf.dummyfunction("""COMPUTED_VALUE"""),"")</f>
        <v/>
      </c>
      <c r="R1746" s="0" t="str">
        <f aca="false">IFERROR(__xludf.dummyfunction("""COMPUTED_VALUE"""),"")</f>
        <v/>
      </c>
      <c r="T1746" s="6" t="e">
        <f aca="false">SUM(R1746-P1746)</f>
        <v>#VALUE!</v>
      </c>
      <c r="V1746" s="6" t="e">
        <f aca="false">SUM(N1746-T1746)</f>
        <v>#VALUE!</v>
      </c>
      <c r="X1746" s="7"/>
    </row>
    <row r="1747" customFormat="false" ht="13.8" hidden="false" customHeight="false" outlineLevel="0" collapsed="false">
      <c r="B1747" s="0" t="str">
        <f aca="false">IFERROR(__xludf.dummyfunction("""COMPUTED_VALUE"""),"")</f>
        <v/>
      </c>
      <c r="D1747" s="0" t="str">
        <f aca="false">IFERROR(__xludf.dummyfunction("""COMPUTED_VALUE"""),"")</f>
        <v/>
      </c>
      <c r="F1747" s="0" t="str">
        <f aca="false">IFERROR(__xludf.dummyfunction("""COMPUTED_VALUE"""),"")</f>
        <v/>
      </c>
      <c r="H1747" s="0" t="str">
        <f aca="false">IFERROR(__xludf.dummyfunction("""COMPUTED_VALUE"""),"")</f>
        <v/>
      </c>
      <c r="J1747" s="0" t="str">
        <f aca="false">IFERROR(__xludf.dummyfunction("""COMPUTED_VALUE"""),"")</f>
        <v/>
      </c>
      <c r="L1747" s="0" t="str">
        <f aca="false">IFERROR(__xludf.dummyfunction("""COMPUTED_VALUE"""),"")</f>
        <v/>
      </c>
      <c r="N1747" s="6" t="e">
        <f aca="false">SUM(L1747-J1747)</f>
        <v>#VALUE!</v>
      </c>
      <c r="P1747" s="0" t="str">
        <f aca="false">IFERROR(__xludf.dummyfunction("""COMPUTED_VALUE"""),"")</f>
        <v/>
      </c>
      <c r="R1747" s="0" t="str">
        <f aca="false">IFERROR(__xludf.dummyfunction("""COMPUTED_VALUE"""),"")</f>
        <v/>
      </c>
      <c r="T1747" s="6" t="e">
        <f aca="false">SUM(R1747-P1747)</f>
        <v>#VALUE!</v>
      </c>
      <c r="V1747" s="6" t="e">
        <f aca="false">SUM(N1747-T1747)</f>
        <v>#VALUE!</v>
      </c>
      <c r="X1747" s="7"/>
    </row>
    <row r="1748" customFormat="false" ht="13.8" hidden="false" customHeight="false" outlineLevel="0" collapsed="false">
      <c r="B1748" s="0" t="str">
        <f aca="false">IFERROR(__xludf.dummyfunction("""COMPUTED_VALUE"""),"")</f>
        <v/>
      </c>
      <c r="D1748" s="0" t="str">
        <f aca="false">IFERROR(__xludf.dummyfunction("""COMPUTED_VALUE"""),"")</f>
        <v/>
      </c>
      <c r="F1748" s="0" t="str">
        <f aca="false">IFERROR(__xludf.dummyfunction("""COMPUTED_VALUE"""),"")</f>
        <v/>
      </c>
      <c r="H1748" s="0" t="str">
        <f aca="false">IFERROR(__xludf.dummyfunction("""COMPUTED_VALUE"""),"")</f>
        <v/>
      </c>
      <c r="J1748" s="0" t="str">
        <f aca="false">IFERROR(__xludf.dummyfunction("""COMPUTED_VALUE"""),"")</f>
        <v/>
      </c>
      <c r="L1748" s="0" t="str">
        <f aca="false">IFERROR(__xludf.dummyfunction("""COMPUTED_VALUE"""),"")</f>
        <v/>
      </c>
      <c r="N1748" s="6" t="e">
        <f aca="false">SUM(L1748-J1748)</f>
        <v>#VALUE!</v>
      </c>
      <c r="P1748" s="0" t="str">
        <f aca="false">IFERROR(__xludf.dummyfunction("""COMPUTED_VALUE"""),"")</f>
        <v/>
      </c>
      <c r="R1748" s="0" t="str">
        <f aca="false">IFERROR(__xludf.dummyfunction("""COMPUTED_VALUE"""),"")</f>
        <v/>
      </c>
      <c r="T1748" s="6" t="e">
        <f aca="false">SUM(R1748-P1748)</f>
        <v>#VALUE!</v>
      </c>
      <c r="V1748" s="6" t="e">
        <f aca="false">SUM(N1748-T1748)</f>
        <v>#VALUE!</v>
      </c>
      <c r="X1748" s="7"/>
    </row>
    <row r="1749" customFormat="false" ht="13.8" hidden="false" customHeight="false" outlineLevel="0" collapsed="false">
      <c r="B1749" s="0" t="str">
        <f aca="false">IFERROR(__xludf.dummyfunction("""COMPUTED_VALUE"""),"")</f>
        <v/>
      </c>
      <c r="D1749" s="0" t="str">
        <f aca="false">IFERROR(__xludf.dummyfunction("""COMPUTED_VALUE"""),"")</f>
        <v/>
      </c>
      <c r="F1749" s="0" t="str">
        <f aca="false">IFERROR(__xludf.dummyfunction("""COMPUTED_VALUE"""),"")</f>
        <v/>
      </c>
      <c r="H1749" s="0" t="str">
        <f aca="false">IFERROR(__xludf.dummyfunction("""COMPUTED_VALUE"""),"")</f>
        <v/>
      </c>
      <c r="J1749" s="0" t="str">
        <f aca="false">IFERROR(__xludf.dummyfunction("""COMPUTED_VALUE"""),"")</f>
        <v/>
      </c>
      <c r="L1749" s="0" t="str">
        <f aca="false">IFERROR(__xludf.dummyfunction("""COMPUTED_VALUE"""),"")</f>
        <v/>
      </c>
      <c r="N1749" s="6" t="e">
        <f aca="false">SUM(L1749-J1749)</f>
        <v>#VALUE!</v>
      </c>
      <c r="P1749" s="0" t="str">
        <f aca="false">IFERROR(__xludf.dummyfunction("""COMPUTED_VALUE"""),"")</f>
        <v/>
      </c>
      <c r="R1749" s="0" t="str">
        <f aca="false">IFERROR(__xludf.dummyfunction("""COMPUTED_VALUE"""),"")</f>
        <v/>
      </c>
      <c r="T1749" s="6" t="e">
        <f aca="false">SUM(R1749-P1749)</f>
        <v>#VALUE!</v>
      </c>
      <c r="V1749" s="6" t="e">
        <f aca="false">SUM(N1749-T1749)</f>
        <v>#VALUE!</v>
      </c>
      <c r="X1749" s="7"/>
    </row>
    <row r="1750" customFormat="false" ht="13.8" hidden="false" customHeight="false" outlineLevel="0" collapsed="false">
      <c r="B1750" s="0" t="str">
        <f aca="false">IFERROR(__xludf.dummyfunction("""COMPUTED_VALUE"""),"")</f>
        <v/>
      </c>
      <c r="D1750" s="0" t="str">
        <f aca="false">IFERROR(__xludf.dummyfunction("""COMPUTED_VALUE"""),"")</f>
        <v/>
      </c>
      <c r="F1750" s="0" t="str">
        <f aca="false">IFERROR(__xludf.dummyfunction("""COMPUTED_VALUE"""),"")</f>
        <v/>
      </c>
      <c r="H1750" s="0" t="str">
        <f aca="false">IFERROR(__xludf.dummyfunction("""COMPUTED_VALUE"""),"")</f>
        <v/>
      </c>
      <c r="J1750" s="0" t="str">
        <f aca="false">IFERROR(__xludf.dummyfunction("""COMPUTED_VALUE"""),"")</f>
        <v/>
      </c>
      <c r="L1750" s="0" t="str">
        <f aca="false">IFERROR(__xludf.dummyfunction("""COMPUTED_VALUE"""),"")</f>
        <v/>
      </c>
      <c r="N1750" s="6" t="e">
        <f aca="false">SUM(L1750-J1750)</f>
        <v>#VALUE!</v>
      </c>
      <c r="P1750" s="0" t="str">
        <f aca="false">IFERROR(__xludf.dummyfunction("""COMPUTED_VALUE"""),"")</f>
        <v/>
      </c>
      <c r="R1750" s="0" t="str">
        <f aca="false">IFERROR(__xludf.dummyfunction("""COMPUTED_VALUE"""),"")</f>
        <v/>
      </c>
      <c r="T1750" s="6" t="e">
        <f aca="false">SUM(R1750-P1750)</f>
        <v>#VALUE!</v>
      </c>
      <c r="V1750" s="6" t="e">
        <f aca="false">SUM(N1750-T1750)</f>
        <v>#VALUE!</v>
      </c>
      <c r="X1750" s="7"/>
    </row>
    <row r="1751" customFormat="false" ht="13.8" hidden="false" customHeight="false" outlineLevel="0" collapsed="false">
      <c r="B1751" s="0" t="str">
        <f aca="false">IFERROR(__xludf.dummyfunction("""COMPUTED_VALUE"""),"")</f>
        <v/>
      </c>
      <c r="D1751" s="0" t="str">
        <f aca="false">IFERROR(__xludf.dummyfunction("""COMPUTED_VALUE"""),"")</f>
        <v/>
      </c>
      <c r="F1751" s="0" t="str">
        <f aca="false">IFERROR(__xludf.dummyfunction("""COMPUTED_VALUE"""),"")</f>
        <v/>
      </c>
      <c r="H1751" s="0" t="str">
        <f aca="false">IFERROR(__xludf.dummyfunction("""COMPUTED_VALUE"""),"")</f>
        <v/>
      </c>
      <c r="J1751" s="0" t="str">
        <f aca="false">IFERROR(__xludf.dummyfunction("""COMPUTED_VALUE"""),"")</f>
        <v/>
      </c>
      <c r="L1751" s="0" t="str">
        <f aca="false">IFERROR(__xludf.dummyfunction("""COMPUTED_VALUE"""),"")</f>
        <v/>
      </c>
      <c r="N1751" s="6" t="e">
        <f aca="false">SUM(L1751-J1751)</f>
        <v>#VALUE!</v>
      </c>
      <c r="P1751" s="0" t="str">
        <f aca="false">IFERROR(__xludf.dummyfunction("""COMPUTED_VALUE"""),"")</f>
        <v/>
      </c>
      <c r="R1751" s="0" t="str">
        <f aca="false">IFERROR(__xludf.dummyfunction("""COMPUTED_VALUE"""),"")</f>
        <v/>
      </c>
      <c r="T1751" s="6" t="e">
        <f aca="false">SUM(R1751-P1751)</f>
        <v>#VALUE!</v>
      </c>
      <c r="V1751" s="6" t="e">
        <f aca="false">SUM(N1751-T1751)</f>
        <v>#VALUE!</v>
      </c>
      <c r="X1751" s="7"/>
    </row>
    <row r="1752" customFormat="false" ht="13.8" hidden="false" customHeight="false" outlineLevel="0" collapsed="false">
      <c r="B1752" s="0" t="str">
        <f aca="false">IFERROR(__xludf.dummyfunction("""COMPUTED_VALUE"""),"")</f>
        <v/>
      </c>
      <c r="D1752" s="0" t="str">
        <f aca="false">IFERROR(__xludf.dummyfunction("""COMPUTED_VALUE"""),"")</f>
        <v/>
      </c>
      <c r="F1752" s="0" t="str">
        <f aca="false">IFERROR(__xludf.dummyfunction("""COMPUTED_VALUE"""),"")</f>
        <v/>
      </c>
      <c r="H1752" s="0" t="str">
        <f aca="false">IFERROR(__xludf.dummyfunction("""COMPUTED_VALUE"""),"")</f>
        <v/>
      </c>
      <c r="J1752" s="0" t="str">
        <f aca="false">IFERROR(__xludf.dummyfunction("""COMPUTED_VALUE"""),"")</f>
        <v/>
      </c>
      <c r="L1752" s="0" t="str">
        <f aca="false">IFERROR(__xludf.dummyfunction("""COMPUTED_VALUE"""),"")</f>
        <v/>
      </c>
      <c r="N1752" s="6" t="e">
        <f aca="false">SUM(L1752-J1752)</f>
        <v>#VALUE!</v>
      </c>
      <c r="P1752" s="0" t="str">
        <f aca="false">IFERROR(__xludf.dummyfunction("""COMPUTED_VALUE"""),"")</f>
        <v/>
      </c>
      <c r="R1752" s="0" t="str">
        <f aca="false">IFERROR(__xludf.dummyfunction("""COMPUTED_VALUE"""),"")</f>
        <v/>
      </c>
      <c r="T1752" s="6" t="e">
        <f aca="false">SUM(R1752-P1752)</f>
        <v>#VALUE!</v>
      </c>
      <c r="V1752" s="6" t="e">
        <f aca="false">SUM(N1752-T1752)</f>
        <v>#VALUE!</v>
      </c>
      <c r="X1752" s="7"/>
    </row>
    <row r="1753" customFormat="false" ht="13.8" hidden="false" customHeight="false" outlineLevel="0" collapsed="false">
      <c r="B1753" s="0" t="str">
        <f aca="false">IFERROR(__xludf.dummyfunction("""COMPUTED_VALUE"""),"")</f>
        <v/>
      </c>
      <c r="D1753" s="0" t="str">
        <f aca="false">IFERROR(__xludf.dummyfunction("""COMPUTED_VALUE"""),"")</f>
        <v/>
      </c>
      <c r="F1753" s="0" t="str">
        <f aca="false">IFERROR(__xludf.dummyfunction("""COMPUTED_VALUE"""),"")</f>
        <v/>
      </c>
      <c r="H1753" s="0" t="str">
        <f aca="false">IFERROR(__xludf.dummyfunction("""COMPUTED_VALUE"""),"")</f>
        <v/>
      </c>
      <c r="J1753" s="0" t="str">
        <f aca="false">IFERROR(__xludf.dummyfunction("""COMPUTED_VALUE"""),"")</f>
        <v/>
      </c>
      <c r="L1753" s="0" t="str">
        <f aca="false">IFERROR(__xludf.dummyfunction("""COMPUTED_VALUE"""),"")</f>
        <v/>
      </c>
      <c r="N1753" s="6" t="e">
        <f aca="false">SUM(L1753-J1753)</f>
        <v>#VALUE!</v>
      </c>
      <c r="P1753" s="0" t="str">
        <f aca="false">IFERROR(__xludf.dummyfunction("""COMPUTED_VALUE"""),"")</f>
        <v/>
      </c>
      <c r="R1753" s="0" t="str">
        <f aca="false">IFERROR(__xludf.dummyfunction("""COMPUTED_VALUE"""),"")</f>
        <v/>
      </c>
      <c r="T1753" s="6" t="e">
        <f aca="false">SUM(R1753-P1753)</f>
        <v>#VALUE!</v>
      </c>
      <c r="V1753" s="6" t="e">
        <f aca="false">SUM(N1753-T1753)</f>
        <v>#VALUE!</v>
      </c>
      <c r="X1753" s="7"/>
    </row>
    <row r="1754" customFormat="false" ht="13.8" hidden="false" customHeight="false" outlineLevel="0" collapsed="false">
      <c r="B1754" s="0" t="str">
        <f aca="false">IFERROR(__xludf.dummyfunction("""COMPUTED_VALUE"""),"")</f>
        <v/>
      </c>
      <c r="D1754" s="0" t="str">
        <f aca="false">IFERROR(__xludf.dummyfunction("""COMPUTED_VALUE"""),"")</f>
        <v/>
      </c>
      <c r="F1754" s="0" t="str">
        <f aca="false">IFERROR(__xludf.dummyfunction("""COMPUTED_VALUE"""),"")</f>
        <v/>
      </c>
      <c r="H1754" s="0" t="str">
        <f aca="false">IFERROR(__xludf.dummyfunction("""COMPUTED_VALUE"""),"")</f>
        <v/>
      </c>
      <c r="J1754" s="0" t="str">
        <f aca="false">IFERROR(__xludf.dummyfunction("""COMPUTED_VALUE"""),"")</f>
        <v/>
      </c>
      <c r="L1754" s="0" t="str">
        <f aca="false">IFERROR(__xludf.dummyfunction("""COMPUTED_VALUE"""),"")</f>
        <v/>
      </c>
      <c r="N1754" s="6" t="e">
        <f aca="false">SUM(L1754-J1754)</f>
        <v>#VALUE!</v>
      </c>
      <c r="P1754" s="0" t="str">
        <f aca="false">IFERROR(__xludf.dummyfunction("""COMPUTED_VALUE"""),"")</f>
        <v/>
      </c>
      <c r="R1754" s="0" t="str">
        <f aca="false">IFERROR(__xludf.dummyfunction("""COMPUTED_VALUE"""),"")</f>
        <v/>
      </c>
      <c r="T1754" s="6" t="e">
        <f aca="false">SUM(R1754-P1754)</f>
        <v>#VALUE!</v>
      </c>
      <c r="V1754" s="6" t="e">
        <f aca="false">SUM(N1754-T1754)</f>
        <v>#VALUE!</v>
      </c>
      <c r="X1754" s="7"/>
    </row>
    <row r="1755" customFormat="false" ht="13.8" hidden="false" customHeight="false" outlineLevel="0" collapsed="false">
      <c r="B1755" s="0" t="str">
        <f aca="false">IFERROR(__xludf.dummyfunction("""COMPUTED_VALUE"""),"")</f>
        <v/>
      </c>
      <c r="D1755" s="0" t="str">
        <f aca="false">IFERROR(__xludf.dummyfunction("""COMPUTED_VALUE"""),"")</f>
        <v/>
      </c>
      <c r="F1755" s="0" t="str">
        <f aca="false">IFERROR(__xludf.dummyfunction("""COMPUTED_VALUE"""),"")</f>
        <v/>
      </c>
      <c r="H1755" s="0" t="str">
        <f aca="false">IFERROR(__xludf.dummyfunction("""COMPUTED_VALUE"""),"")</f>
        <v/>
      </c>
      <c r="J1755" s="0" t="str">
        <f aca="false">IFERROR(__xludf.dummyfunction("""COMPUTED_VALUE"""),"")</f>
        <v/>
      </c>
      <c r="L1755" s="0" t="str">
        <f aca="false">IFERROR(__xludf.dummyfunction("""COMPUTED_VALUE"""),"")</f>
        <v/>
      </c>
      <c r="N1755" s="6" t="e">
        <f aca="false">SUM(L1755-J1755)</f>
        <v>#VALUE!</v>
      </c>
      <c r="P1755" s="0" t="str">
        <f aca="false">IFERROR(__xludf.dummyfunction("""COMPUTED_VALUE"""),"")</f>
        <v/>
      </c>
      <c r="R1755" s="0" t="str">
        <f aca="false">IFERROR(__xludf.dummyfunction("""COMPUTED_VALUE"""),"")</f>
        <v/>
      </c>
      <c r="T1755" s="6" t="e">
        <f aca="false">SUM(R1755-P1755)</f>
        <v>#VALUE!</v>
      </c>
      <c r="V1755" s="6" t="e">
        <f aca="false">SUM(N1755-T1755)</f>
        <v>#VALUE!</v>
      </c>
      <c r="X1755" s="7"/>
    </row>
    <row r="1756" customFormat="false" ht="13.8" hidden="false" customHeight="false" outlineLevel="0" collapsed="false">
      <c r="B1756" s="0" t="str">
        <f aca="false">IFERROR(__xludf.dummyfunction("""COMPUTED_VALUE"""),"")</f>
        <v/>
      </c>
      <c r="D1756" s="0" t="str">
        <f aca="false">IFERROR(__xludf.dummyfunction("""COMPUTED_VALUE"""),"")</f>
        <v/>
      </c>
      <c r="F1756" s="0" t="str">
        <f aca="false">IFERROR(__xludf.dummyfunction("""COMPUTED_VALUE"""),"")</f>
        <v/>
      </c>
      <c r="H1756" s="0" t="str">
        <f aca="false">IFERROR(__xludf.dummyfunction("""COMPUTED_VALUE"""),"")</f>
        <v/>
      </c>
      <c r="J1756" s="0" t="str">
        <f aca="false">IFERROR(__xludf.dummyfunction("""COMPUTED_VALUE"""),"")</f>
        <v/>
      </c>
      <c r="L1756" s="0" t="str">
        <f aca="false">IFERROR(__xludf.dummyfunction("""COMPUTED_VALUE"""),"")</f>
        <v/>
      </c>
      <c r="N1756" s="6" t="e">
        <f aca="false">SUM(L1756-J1756)</f>
        <v>#VALUE!</v>
      </c>
      <c r="P1756" s="0" t="str">
        <f aca="false">IFERROR(__xludf.dummyfunction("""COMPUTED_VALUE"""),"")</f>
        <v/>
      </c>
      <c r="R1756" s="0" t="str">
        <f aca="false">IFERROR(__xludf.dummyfunction("""COMPUTED_VALUE"""),"")</f>
        <v/>
      </c>
      <c r="T1756" s="6" t="e">
        <f aca="false">SUM(R1756-P1756)</f>
        <v>#VALUE!</v>
      </c>
      <c r="V1756" s="6" t="e">
        <f aca="false">SUM(N1756-T1756)</f>
        <v>#VALUE!</v>
      </c>
      <c r="X1756" s="7"/>
    </row>
    <row r="1757" customFormat="false" ht="13.8" hidden="false" customHeight="false" outlineLevel="0" collapsed="false">
      <c r="B1757" s="0" t="str">
        <f aca="false">IFERROR(__xludf.dummyfunction("""COMPUTED_VALUE"""),"")</f>
        <v/>
      </c>
      <c r="D1757" s="0" t="str">
        <f aca="false">IFERROR(__xludf.dummyfunction("""COMPUTED_VALUE"""),"")</f>
        <v/>
      </c>
      <c r="F1757" s="0" t="str">
        <f aca="false">IFERROR(__xludf.dummyfunction("""COMPUTED_VALUE"""),"")</f>
        <v/>
      </c>
      <c r="H1757" s="0" t="str">
        <f aca="false">IFERROR(__xludf.dummyfunction("""COMPUTED_VALUE"""),"")</f>
        <v/>
      </c>
      <c r="J1757" s="0" t="str">
        <f aca="false">IFERROR(__xludf.dummyfunction("""COMPUTED_VALUE"""),"")</f>
        <v/>
      </c>
      <c r="L1757" s="0" t="str">
        <f aca="false">IFERROR(__xludf.dummyfunction("""COMPUTED_VALUE"""),"")</f>
        <v/>
      </c>
      <c r="N1757" s="6" t="e">
        <f aca="false">SUM(L1757-J1757)</f>
        <v>#VALUE!</v>
      </c>
      <c r="P1757" s="0" t="str">
        <f aca="false">IFERROR(__xludf.dummyfunction("""COMPUTED_VALUE"""),"")</f>
        <v/>
      </c>
      <c r="R1757" s="0" t="str">
        <f aca="false">IFERROR(__xludf.dummyfunction("""COMPUTED_VALUE"""),"")</f>
        <v/>
      </c>
      <c r="T1757" s="6" t="e">
        <f aca="false">SUM(R1757-P1757)</f>
        <v>#VALUE!</v>
      </c>
      <c r="V1757" s="6" t="e">
        <f aca="false">SUM(N1757-T1757)</f>
        <v>#VALUE!</v>
      </c>
      <c r="X1757" s="7"/>
    </row>
    <row r="1758" customFormat="false" ht="13.8" hidden="false" customHeight="false" outlineLevel="0" collapsed="false">
      <c r="B1758" s="0" t="str">
        <f aca="false">IFERROR(__xludf.dummyfunction("""COMPUTED_VALUE"""),"")</f>
        <v/>
      </c>
      <c r="D1758" s="0" t="str">
        <f aca="false">IFERROR(__xludf.dummyfunction("""COMPUTED_VALUE"""),"")</f>
        <v/>
      </c>
      <c r="F1758" s="0" t="str">
        <f aca="false">IFERROR(__xludf.dummyfunction("""COMPUTED_VALUE"""),"")</f>
        <v/>
      </c>
      <c r="H1758" s="0" t="str">
        <f aca="false">IFERROR(__xludf.dummyfunction("""COMPUTED_VALUE"""),"")</f>
        <v/>
      </c>
      <c r="J1758" s="0" t="str">
        <f aca="false">IFERROR(__xludf.dummyfunction("""COMPUTED_VALUE"""),"")</f>
        <v/>
      </c>
      <c r="L1758" s="0" t="str">
        <f aca="false">IFERROR(__xludf.dummyfunction("""COMPUTED_VALUE"""),"")</f>
        <v/>
      </c>
      <c r="N1758" s="6" t="e">
        <f aca="false">SUM(L1758-J1758)</f>
        <v>#VALUE!</v>
      </c>
      <c r="P1758" s="0" t="str">
        <f aca="false">IFERROR(__xludf.dummyfunction("""COMPUTED_VALUE"""),"")</f>
        <v/>
      </c>
      <c r="R1758" s="0" t="str">
        <f aca="false">IFERROR(__xludf.dummyfunction("""COMPUTED_VALUE"""),"")</f>
        <v/>
      </c>
      <c r="T1758" s="6" t="e">
        <f aca="false">SUM(R1758-P1758)</f>
        <v>#VALUE!</v>
      </c>
      <c r="V1758" s="6" t="e">
        <f aca="false">SUM(N1758-T1758)</f>
        <v>#VALUE!</v>
      </c>
      <c r="X1758" s="7"/>
    </row>
    <row r="1759" customFormat="false" ht="13.8" hidden="false" customHeight="false" outlineLevel="0" collapsed="false">
      <c r="B1759" s="0" t="str">
        <f aca="false">IFERROR(__xludf.dummyfunction("""COMPUTED_VALUE"""),"")</f>
        <v/>
      </c>
      <c r="D1759" s="0" t="str">
        <f aca="false">IFERROR(__xludf.dummyfunction("""COMPUTED_VALUE"""),"")</f>
        <v/>
      </c>
      <c r="F1759" s="0" t="str">
        <f aca="false">IFERROR(__xludf.dummyfunction("""COMPUTED_VALUE"""),"")</f>
        <v/>
      </c>
      <c r="H1759" s="0" t="str">
        <f aca="false">IFERROR(__xludf.dummyfunction("""COMPUTED_VALUE"""),"")</f>
        <v/>
      </c>
      <c r="J1759" s="0" t="str">
        <f aca="false">IFERROR(__xludf.dummyfunction("""COMPUTED_VALUE"""),"")</f>
        <v/>
      </c>
      <c r="L1759" s="0" t="str">
        <f aca="false">IFERROR(__xludf.dummyfunction("""COMPUTED_VALUE"""),"")</f>
        <v/>
      </c>
      <c r="N1759" s="6" t="e">
        <f aca="false">SUM(L1759-J1759)</f>
        <v>#VALUE!</v>
      </c>
      <c r="P1759" s="0" t="str">
        <f aca="false">IFERROR(__xludf.dummyfunction("""COMPUTED_VALUE"""),"")</f>
        <v/>
      </c>
      <c r="R1759" s="0" t="str">
        <f aca="false">IFERROR(__xludf.dummyfunction("""COMPUTED_VALUE"""),"")</f>
        <v/>
      </c>
      <c r="T1759" s="6" t="e">
        <f aca="false">SUM(R1759-P1759)</f>
        <v>#VALUE!</v>
      </c>
      <c r="V1759" s="6" t="e">
        <f aca="false">SUM(N1759-T1759)</f>
        <v>#VALUE!</v>
      </c>
      <c r="X1759" s="7"/>
    </row>
    <row r="1760" customFormat="false" ht="13.8" hidden="false" customHeight="false" outlineLevel="0" collapsed="false">
      <c r="B1760" s="0" t="str">
        <f aca="false">IFERROR(__xludf.dummyfunction("""COMPUTED_VALUE"""),"")</f>
        <v/>
      </c>
      <c r="D1760" s="0" t="str">
        <f aca="false">IFERROR(__xludf.dummyfunction("""COMPUTED_VALUE"""),"")</f>
        <v/>
      </c>
      <c r="F1760" s="0" t="str">
        <f aca="false">IFERROR(__xludf.dummyfunction("""COMPUTED_VALUE"""),"")</f>
        <v/>
      </c>
      <c r="H1760" s="0" t="str">
        <f aca="false">IFERROR(__xludf.dummyfunction("""COMPUTED_VALUE"""),"")</f>
        <v/>
      </c>
      <c r="J1760" s="0" t="str">
        <f aca="false">IFERROR(__xludf.dummyfunction("""COMPUTED_VALUE"""),"")</f>
        <v/>
      </c>
      <c r="L1760" s="0" t="str">
        <f aca="false">IFERROR(__xludf.dummyfunction("""COMPUTED_VALUE"""),"")</f>
        <v/>
      </c>
      <c r="N1760" s="6" t="e">
        <f aca="false">SUM(L1760-J1760)</f>
        <v>#VALUE!</v>
      </c>
      <c r="P1760" s="0" t="str">
        <f aca="false">IFERROR(__xludf.dummyfunction("""COMPUTED_VALUE"""),"")</f>
        <v/>
      </c>
      <c r="R1760" s="0" t="str">
        <f aca="false">IFERROR(__xludf.dummyfunction("""COMPUTED_VALUE"""),"")</f>
        <v/>
      </c>
      <c r="T1760" s="6" t="e">
        <f aca="false">SUM(R1760-P1760)</f>
        <v>#VALUE!</v>
      </c>
      <c r="V1760" s="6" t="e">
        <f aca="false">SUM(N1760-T1760)</f>
        <v>#VALUE!</v>
      </c>
      <c r="X1760" s="7"/>
    </row>
    <row r="1761" customFormat="false" ht="13.8" hidden="false" customHeight="false" outlineLevel="0" collapsed="false">
      <c r="B1761" s="0" t="str">
        <f aca="false">IFERROR(__xludf.dummyfunction("""COMPUTED_VALUE"""),"")</f>
        <v/>
      </c>
      <c r="D1761" s="0" t="str">
        <f aca="false">IFERROR(__xludf.dummyfunction("""COMPUTED_VALUE"""),"")</f>
        <v/>
      </c>
      <c r="F1761" s="0" t="str">
        <f aca="false">IFERROR(__xludf.dummyfunction("""COMPUTED_VALUE"""),"")</f>
        <v/>
      </c>
      <c r="H1761" s="0" t="str">
        <f aca="false">IFERROR(__xludf.dummyfunction("""COMPUTED_VALUE"""),"")</f>
        <v/>
      </c>
      <c r="J1761" s="0" t="str">
        <f aca="false">IFERROR(__xludf.dummyfunction("""COMPUTED_VALUE"""),"")</f>
        <v/>
      </c>
      <c r="L1761" s="0" t="str">
        <f aca="false">IFERROR(__xludf.dummyfunction("""COMPUTED_VALUE"""),"")</f>
        <v/>
      </c>
      <c r="N1761" s="6" t="e">
        <f aca="false">SUM(L1761-J1761)</f>
        <v>#VALUE!</v>
      </c>
      <c r="P1761" s="0" t="str">
        <f aca="false">IFERROR(__xludf.dummyfunction("""COMPUTED_VALUE"""),"")</f>
        <v/>
      </c>
      <c r="R1761" s="0" t="str">
        <f aca="false">IFERROR(__xludf.dummyfunction("""COMPUTED_VALUE"""),"")</f>
        <v/>
      </c>
      <c r="T1761" s="6" t="e">
        <f aca="false">SUM(R1761-P1761)</f>
        <v>#VALUE!</v>
      </c>
      <c r="V1761" s="6" t="e">
        <f aca="false">SUM(N1761-T1761)</f>
        <v>#VALUE!</v>
      </c>
      <c r="X1761" s="7"/>
    </row>
    <row r="1762" customFormat="false" ht="13.8" hidden="false" customHeight="false" outlineLevel="0" collapsed="false">
      <c r="B1762" s="0" t="str">
        <f aca="false">IFERROR(__xludf.dummyfunction("""COMPUTED_VALUE"""),"")</f>
        <v/>
      </c>
      <c r="D1762" s="0" t="str">
        <f aca="false">IFERROR(__xludf.dummyfunction("""COMPUTED_VALUE"""),"")</f>
        <v/>
      </c>
      <c r="F1762" s="0" t="str">
        <f aca="false">IFERROR(__xludf.dummyfunction("""COMPUTED_VALUE"""),"")</f>
        <v/>
      </c>
      <c r="H1762" s="0" t="str">
        <f aca="false">IFERROR(__xludf.dummyfunction("""COMPUTED_VALUE"""),"")</f>
        <v/>
      </c>
      <c r="J1762" s="0" t="str">
        <f aca="false">IFERROR(__xludf.dummyfunction("""COMPUTED_VALUE"""),"")</f>
        <v/>
      </c>
      <c r="L1762" s="0" t="str">
        <f aca="false">IFERROR(__xludf.dummyfunction("""COMPUTED_VALUE"""),"")</f>
        <v/>
      </c>
      <c r="N1762" s="6" t="e">
        <f aca="false">SUM(L1762-J1762)</f>
        <v>#VALUE!</v>
      </c>
      <c r="P1762" s="0" t="str">
        <f aca="false">IFERROR(__xludf.dummyfunction("""COMPUTED_VALUE"""),"")</f>
        <v/>
      </c>
      <c r="R1762" s="0" t="str">
        <f aca="false">IFERROR(__xludf.dummyfunction("""COMPUTED_VALUE"""),"")</f>
        <v/>
      </c>
      <c r="T1762" s="6" t="e">
        <f aca="false">SUM(R1762-P1762)</f>
        <v>#VALUE!</v>
      </c>
      <c r="V1762" s="6" t="e">
        <f aca="false">SUM(N1762-T1762)</f>
        <v>#VALUE!</v>
      </c>
      <c r="X1762" s="7"/>
    </row>
    <row r="1763" customFormat="false" ht="13.8" hidden="false" customHeight="false" outlineLevel="0" collapsed="false">
      <c r="B1763" s="0" t="str">
        <f aca="false">IFERROR(__xludf.dummyfunction("""COMPUTED_VALUE"""),"")</f>
        <v/>
      </c>
      <c r="D1763" s="0" t="str">
        <f aca="false">IFERROR(__xludf.dummyfunction("""COMPUTED_VALUE"""),"")</f>
        <v/>
      </c>
      <c r="F1763" s="0" t="str">
        <f aca="false">IFERROR(__xludf.dummyfunction("""COMPUTED_VALUE"""),"")</f>
        <v/>
      </c>
      <c r="H1763" s="0" t="str">
        <f aca="false">IFERROR(__xludf.dummyfunction("""COMPUTED_VALUE"""),"")</f>
        <v/>
      </c>
      <c r="J1763" s="0" t="str">
        <f aca="false">IFERROR(__xludf.dummyfunction("""COMPUTED_VALUE"""),"")</f>
        <v/>
      </c>
      <c r="L1763" s="0" t="str">
        <f aca="false">IFERROR(__xludf.dummyfunction("""COMPUTED_VALUE"""),"")</f>
        <v/>
      </c>
      <c r="N1763" s="6" t="e">
        <f aca="false">SUM(L1763-J1763)</f>
        <v>#VALUE!</v>
      </c>
      <c r="P1763" s="0" t="str">
        <f aca="false">IFERROR(__xludf.dummyfunction("""COMPUTED_VALUE"""),"")</f>
        <v/>
      </c>
      <c r="R1763" s="0" t="str">
        <f aca="false">IFERROR(__xludf.dummyfunction("""COMPUTED_VALUE"""),"")</f>
        <v/>
      </c>
      <c r="T1763" s="6" t="e">
        <f aca="false">SUM(R1763-P1763)</f>
        <v>#VALUE!</v>
      </c>
      <c r="V1763" s="6" t="e">
        <f aca="false">SUM(N1763-T1763)</f>
        <v>#VALUE!</v>
      </c>
      <c r="X1763" s="7"/>
    </row>
    <row r="1764" customFormat="false" ht="13.8" hidden="false" customHeight="false" outlineLevel="0" collapsed="false">
      <c r="B1764" s="0" t="str">
        <f aca="false">IFERROR(__xludf.dummyfunction("""COMPUTED_VALUE"""),"")</f>
        <v/>
      </c>
      <c r="D1764" s="0" t="str">
        <f aca="false">IFERROR(__xludf.dummyfunction("""COMPUTED_VALUE"""),"")</f>
        <v/>
      </c>
      <c r="F1764" s="0" t="str">
        <f aca="false">IFERROR(__xludf.dummyfunction("""COMPUTED_VALUE"""),"")</f>
        <v/>
      </c>
      <c r="H1764" s="0" t="str">
        <f aca="false">IFERROR(__xludf.dummyfunction("""COMPUTED_VALUE"""),"")</f>
        <v/>
      </c>
      <c r="J1764" s="0" t="str">
        <f aca="false">IFERROR(__xludf.dummyfunction("""COMPUTED_VALUE"""),"")</f>
        <v/>
      </c>
      <c r="L1764" s="0" t="str">
        <f aca="false">IFERROR(__xludf.dummyfunction("""COMPUTED_VALUE"""),"")</f>
        <v/>
      </c>
      <c r="N1764" s="6" t="e">
        <f aca="false">SUM(L1764-J1764)</f>
        <v>#VALUE!</v>
      </c>
      <c r="P1764" s="0" t="str">
        <f aca="false">IFERROR(__xludf.dummyfunction("""COMPUTED_VALUE"""),"")</f>
        <v/>
      </c>
      <c r="R1764" s="0" t="str">
        <f aca="false">IFERROR(__xludf.dummyfunction("""COMPUTED_VALUE"""),"")</f>
        <v/>
      </c>
      <c r="T1764" s="6" t="e">
        <f aca="false">SUM(R1764-P1764)</f>
        <v>#VALUE!</v>
      </c>
      <c r="V1764" s="6" t="e">
        <f aca="false">SUM(N1764-T1764)</f>
        <v>#VALUE!</v>
      </c>
      <c r="X1764" s="7"/>
    </row>
    <row r="1765" customFormat="false" ht="13.8" hidden="false" customHeight="false" outlineLevel="0" collapsed="false">
      <c r="B1765" s="0" t="str">
        <f aca="false">IFERROR(__xludf.dummyfunction("""COMPUTED_VALUE"""),"")</f>
        <v/>
      </c>
      <c r="D1765" s="0" t="str">
        <f aca="false">IFERROR(__xludf.dummyfunction("""COMPUTED_VALUE"""),"")</f>
        <v/>
      </c>
      <c r="F1765" s="0" t="str">
        <f aca="false">IFERROR(__xludf.dummyfunction("""COMPUTED_VALUE"""),"")</f>
        <v/>
      </c>
      <c r="H1765" s="0" t="str">
        <f aca="false">IFERROR(__xludf.dummyfunction("""COMPUTED_VALUE"""),"")</f>
        <v/>
      </c>
      <c r="J1765" s="0" t="str">
        <f aca="false">IFERROR(__xludf.dummyfunction("""COMPUTED_VALUE"""),"")</f>
        <v/>
      </c>
      <c r="L1765" s="0" t="str">
        <f aca="false">IFERROR(__xludf.dummyfunction("""COMPUTED_VALUE"""),"")</f>
        <v/>
      </c>
      <c r="N1765" s="6" t="e">
        <f aca="false">SUM(L1765-J1765)</f>
        <v>#VALUE!</v>
      </c>
      <c r="P1765" s="0" t="str">
        <f aca="false">IFERROR(__xludf.dummyfunction("""COMPUTED_VALUE"""),"")</f>
        <v/>
      </c>
      <c r="R1765" s="0" t="str">
        <f aca="false">IFERROR(__xludf.dummyfunction("""COMPUTED_VALUE"""),"")</f>
        <v/>
      </c>
      <c r="T1765" s="6" t="e">
        <f aca="false">SUM(R1765-P1765)</f>
        <v>#VALUE!</v>
      </c>
      <c r="V1765" s="6" t="e">
        <f aca="false">SUM(N1765-T1765)</f>
        <v>#VALUE!</v>
      </c>
      <c r="X1765" s="7"/>
    </row>
    <row r="1766" customFormat="false" ht="13.8" hidden="false" customHeight="false" outlineLevel="0" collapsed="false">
      <c r="B1766" s="0" t="str">
        <f aca="false">IFERROR(__xludf.dummyfunction("""COMPUTED_VALUE"""),"")</f>
        <v/>
      </c>
      <c r="D1766" s="0" t="str">
        <f aca="false">IFERROR(__xludf.dummyfunction("""COMPUTED_VALUE"""),"")</f>
        <v/>
      </c>
      <c r="F1766" s="0" t="str">
        <f aca="false">IFERROR(__xludf.dummyfunction("""COMPUTED_VALUE"""),"")</f>
        <v/>
      </c>
      <c r="H1766" s="0" t="str">
        <f aca="false">IFERROR(__xludf.dummyfunction("""COMPUTED_VALUE"""),"")</f>
        <v/>
      </c>
      <c r="J1766" s="0" t="str">
        <f aca="false">IFERROR(__xludf.dummyfunction("""COMPUTED_VALUE"""),"")</f>
        <v/>
      </c>
      <c r="L1766" s="0" t="str">
        <f aca="false">IFERROR(__xludf.dummyfunction("""COMPUTED_VALUE"""),"")</f>
        <v/>
      </c>
      <c r="N1766" s="6" t="e">
        <f aca="false">SUM(L1766-J1766)</f>
        <v>#VALUE!</v>
      </c>
      <c r="P1766" s="0" t="str">
        <f aca="false">IFERROR(__xludf.dummyfunction("""COMPUTED_VALUE"""),"")</f>
        <v/>
      </c>
      <c r="R1766" s="0" t="str">
        <f aca="false">IFERROR(__xludf.dummyfunction("""COMPUTED_VALUE"""),"")</f>
        <v/>
      </c>
      <c r="T1766" s="6" t="e">
        <f aca="false">SUM(R1766-P1766)</f>
        <v>#VALUE!</v>
      </c>
      <c r="V1766" s="6" t="e">
        <f aca="false">SUM(N1766-T1766)</f>
        <v>#VALUE!</v>
      </c>
      <c r="X1766" s="7"/>
    </row>
    <row r="1767" customFormat="false" ht="13.8" hidden="false" customHeight="false" outlineLevel="0" collapsed="false">
      <c r="B1767" s="0" t="str">
        <f aca="false">IFERROR(__xludf.dummyfunction("""COMPUTED_VALUE"""),"")</f>
        <v/>
      </c>
      <c r="D1767" s="0" t="str">
        <f aca="false">IFERROR(__xludf.dummyfunction("""COMPUTED_VALUE"""),"")</f>
        <v/>
      </c>
      <c r="F1767" s="0" t="str">
        <f aca="false">IFERROR(__xludf.dummyfunction("""COMPUTED_VALUE"""),"")</f>
        <v/>
      </c>
      <c r="H1767" s="0" t="str">
        <f aca="false">IFERROR(__xludf.dummyfunction("""COMPUTED_VALUE"""),"")</f>
        <v/>
      </c>
      <c r="J1767" s="0" t="str">
        <f aca="false">IFERROR(__xludf.dummyfunction("""COMPUTED_VALUE"""),"")</f>
        <v/>
      </c>
      <c r="L1767" s="0" t="str">
        <f aca="false">IFERROR(__xludf.dummyfunction("""COMPUTED_VALUE"""),"")</f>
        <v/>
      </c>
      <c r="N1767" s="6" t="e">
        <f aca="false">SUM(L1767-J1767)</f>
        <v>#VALUE!</v>
      </c>
      <c r="P1767" s="0" t="str">
        <f aca="false">IFERROR(__xludf.dummyfunction("""COMPUTED_VALUE"""),"")</f>
        <v/>
      </c>
      <c r="R1767" s="0" t="str">
        <f aca="false">IFERROR(__xludf.dummyfunction("""COMPUTED_VALUE"""),"")</f>
        <v/>
      </c>
      <c r="T1767" s="6" t="e">
        <f aca="false">SUM(R1767-P1767)</f>
        <v>#VALUE!</v>
      </c>
      <c r="V1767" s="6" t="e">
        <f aca="false">SUM(N1767-T1767)</f>
        <v>#VALUE!</v>
      </c>
      <c r="X1767" s="7"/>
    </row>
    <row r="1768" customFormat="false" ht="13.8" hidden="false" customHeight="false" outlineLevel="0" collapsed="false">
      <c r="B1768" s="0" t="str">
        <f aca="false">IFERROR(__xludf.dummyfunction("""COMPUTED_VALUE"""),"")</f>
        <v/>
      </c>
      <c r="D1768" s="0" t="str">
        <f aca="false">IFERROR(__xludf.dummyfunction("""COMPUTED_VALUE"""),"")</f>
        <v/>
      </c>
      <c r="F1768" s="0" t="str">
        <f aca="false">IFERROR(__xludf.dummyfunction("""COMPUTED_VALUE"""),"")</f>
        <v/>
      </c>
      <c r="H1768" s="0" t="str">
        <f aca="false">IFERROR(__xludf.dummyfunction("""COMPUTED_VALUE"""),"")</f>
        <v/>
      </c>
      <c r="J1768" s="0" t="str">
        <f aca="false">IFERROR(__xludf.dummyfunction("""COMPUTED_VALUE"""),"")</f>
        <v/>
      </c>
      <c r="L1768" s="0" t="str">
        <f aca="false">IFERROR(__xludf.dummyfunction("""COMPUTED_VALUE"""),"")</f>
        <v/>
      </c>
      <c r="N1768" s="6" t="e">
        <f aca="false">SUM(L1768-J1768)</f>
        <v>#VALUE!</v>
      </c>
      <c r="P1768" s="0" t="str">
        <f aca="false">IFERROR(__xludf.dummyfunction("""COMPUTED_VALUE"""),"")</f>
        <v/>
      </c>
      <c r="R1768" s="0" t="str">
        <f aca="false">IFERROR(__xludf.dummyfunction("""COMPUTED_VALUE"""),"")</f>
        <v/>
      </c>
      <c r="T1768" s="6" t="e">
        <f aca="false">SUM(R1768-P1768)</f>
        <v>#VALUE!</v>
      </c>
      <c r="V1768" s="6" t="e">
        <f aca="false">SUM(N1768-T1768)</f>
        <v>#VALUE!</v>
      </c>
      <c r="X1768" s="7"/>
    </row>
    <row r="1769" customFormat="false" ht="13.8" hidden="false" customHeight="false" outlineLevel="0" collapsed="false">
      <c r="B1769" s="0" t="str">
        <f aca="false">IFERROR(__xludf.dummyfunction("""COMPUTED_VALUE"""),"")</f>
        <v/>
      </c>
      <c r="D1769" s="0" t="str">
        <f aca="false">IFERROR(__xludf.dummyfunction("""COMPUTED_VALUE"""),"")</f>
        <v/>
      </c>
      <c r="F1769" s="0" t="str">
        <f aca="false">IFERROR(__xludf.dummyfunction("""COMPUTED_VALUE"""),"")</f>
        <v/>
      </c>
      <c r="H1769" s="0" t="str">
        <f aca="false">IFERROR(__xludf.dummyfunction("""COMPUTED_VALUE"""),"")</f>
        <v/>
      </c>
      <c r="J1769" s="0" t="str">
        <f aca="false">IFERROR(__xludf.dummyfunction("""COMPUTED_VALUE"""),"")</f>
        <v/>
      </c>
      <c r="L1769" s="0" t="str">
        <f aca="false">IFERROR(__xludf.dummyfunction("""COMPUTED_VALUE"""),"")</f>
        <v/>
      </c>
      <c r="N1769" s="6" t="e">
        <f aca="false">SUM(L1769-J1769)</f>
        <v>#VALUE!</v>
      </c>
      <c r="P1769" s="0" t="str">
        <f aca="false">IFERROR(__xludf.dummyfunction("""COMPUTED_VALUE"""),"")</f>
        <v/>
      </c>
      <c r="R1769" s="0" t="str">
        <f aca="false">IFERROR(__xludf.dummyfunction("""COMPUTED_VALUE"""),"")</f>
        <v/>
      </c>
      <c r="T1769" s="6" t="e">
        <f aca="false">SUM(R1769-P1769)</f>
        <v>#VALUE!</v>
      </c>
      <c r="V1769" s="6" t="e">
        <f aca="false">SUM(N1769-T1769)</f>
        <v>#VALUE!</v>
      </c>
      <c r="X1769" s="7"/>
    </row>
    <row r="1770" customFormat="false" ht="13.8" hidden="false" customHeight="false" outlineLevel="0" collapsed="false">
      <c r="B1770" s="0" t="str">
        <f aca="false">IFERROR(__xludf.dummyfunction("""COMPUTED_VALUE"""),"")</f>
        <v/>
      </c>
      <c r="D1770" s="0" t="str">
        <f aca="false">IFERROR(__xludf.dummyfunction("""COMPUTED_VALUE"""),"")</f>
        <v/>
      </c>
      <c r="F1770" s="0" t="str">
        <f aca="false">IFERROR(__xludf.dummyfunction("""COMPUTED_VALUE"""),"")</f>
        <v/>
      </c>
      <c r="H1770" s="0" t="str">
        <f aca="false">IFERROR(__xludf.dummyfunction("""COMPUTED_VALUE"""),"")</f>
        <v/>
      </c>
      <c r="J1770" s="0" t="str">
        <f aca="false">IFERROR(__xludf.dummyfunction("""COMPUTED_VALUE"""),"")</f>
        <v/>
      </c>
      <c r="L1770" s="0" t="str">
        <f aca="false">IFERROR(__xludf.dummyfunction("""COMPUTED_VALUE"""),"")</f>
        <v/>
      </c>
      <c r="N1770" s="6" t="e">
        <f aca="false">SUM(L1770-J1770)</f>
        <v>#VALUE!</v>
      </c>
      <c r="P1770" s="0" t="str">
        <f aca="false">IFERROR(__xludf.dummyfunction("""COMPUTED_VALUE"""),"")</f>
        <v/>
      </c>
      <c r="R1770" s="0" t="str">
        <f aca="false">IFERROR(__xludf.dummyfunction("""COMPUTED_VALUE"""),"")</f>
        <v/>
      </c>
      <c r="T1770" s="6" t="e">
        <f aca="false">SUM(R1770-P1770)</f>
        <v>#VALUE!</v>
      </c>
      <c r="V1770" s="6" t="e">
        <f aca="false">SUM(N1770-T1770)</f>
        <v>#VALUE!</v>
      </c>
      <c r="X1770" s="7"/>
    </row>
    <row r="1771" customFormat="false" ht="13.8" hidden="false" customHeight="false" outlineLevel="0" collapsed="false">
      <c r="B1771" s="0" t="str">
        <f aca="false">IFERROR(__xludf.dummyfunction("""COMPUTED_VALUE"""),"")</f>
        <v/>
      </c>
      <c r="D1771" s="0" t="str">
        <f aca="false">IFERROR(__xludf.dummyfunction("""COMPUTED_VALUE"""),"")</f>
        <v/>
      </c>
      <c r="F1771" s="0" t="str">
        <f aca="false">IFERROR(__xludf.dummyfunction("""COMPUTED_VALUE"""),"")</f>
        <v/>
      </c>
      <c r="H1771" s="0" t="str">
        <f aca="false">IFERROR(__xludf.dummyfunction("""COMPUTED_VALUE"""),"")</f>
        <v/>
      </c>
      <c r="J1771" s="0" t="str">
        <f aca="false">IFERROR(__xludf.dummyfunction("""COMPUTED_VALUE"""),"")</f>
        <v/>
      </c>
      <c r="L1771" s="0" t="str">
        <f aca="false">IFERROR(__xludf.dummyfunction("""COMPUTED_VALUE"""),"")</f>
        <v/>
      </c>
      <c r="N1771" s="6" t="e">
        <f aca="false">SUM(L1771-J1771)</f>
        <v>#VALUE!</v>
      </c>
      <c r="P1771" s="0" t="str">
        <f aca="false">IFERROR(__xludf.dummyfunction("""COMPUTED_VALUE"""),"")</f>
        <v/>
      </c>
      <c r="R1771" s="0" t="str">
        <f aca="false">IFERROR(__xludf.dummyfunction("""COMPUTED_VALUE"""),"")</f>
        <v/>
      </c>
      <c r="T1771" s="6" t="e">
        <f aca="false">SUM(R1771-P1771)</f>
        <v>#VALUE!</v>
      </c>
      <c r="V1771" s="6" t="e">
        <f aca="false">SUM(N1771-T1771)</f>
        <v>#VALUE!</v>
      </c>
      <c r="X1771" s="7"/>
    </row>
    <row r="1772" customFormat="false" ht="13.8" hidden="false" customHeight="false" outlineLevel="0" collapsed="false">
      <c r="B1772" s="0" t="str">
        <f aca="false">IFERROR(__xludf.dummyfunction("""COMPUTED_VALUE"""),"")</f>
        <v/>
      </c>
      <c r="D1772" s="0" t="str">
        <f aca="false">IFERROR(__xludf.dummyfunction("""COMPUTED_VALUE"""),"")</f>
        <v/>
      </c>
      <c r="F1772" s="0" t="str">
        <f aca="false">IFERROR(__xludf.dummyfunction("""COMPUTED_VALUE"""),"")</f>
        <v/>
      </c>
      <c r="H1772" s="0" t="str">
        <f aca="false">IFERROR(__xludf.dummyfunction("""COMPUTED_VALUE"""),"")</f>
        <v/>
      </c>
      <c r="J1772" s="0" t="str">
        <f aca="false">IFERROR(__xludf.dummyfunction("""COMPUTED_VALUE"""),"")</f>
        <v/>
      </c>
      <c r="L1772" s="0" t="str">
        <f aca="false">IFERROR(__xludf.dummyfunction("""COMPUTED_VALUE"""),"")</f>
        <v/>
      </c>
      <c r="N1772" s="6" t="e">
        <f aca="false">SUM(L1772-J1772)</f>
        <v>#VALUE!</v>
      </c>
      <c r="P1772" s="0" t="str">
        <f aca="false">IFERROR(__xludf.dummyfunction("""COMPUTED_VALUE"""),"")</f>
        <v/>
      </c>
      <c r="R1772" s="0" t="str">
        <f aca="false">IFERROR(__xludf.dummyfunction("""COMPUTED_VALUE"""),"")</f>
        <v/>
      </c>
      <c r="T1772" s="6" t="e">
        <f aca="false">SUM(R1772-P1772)</f>
        <v>#VALUE!</v>
      </c>
      <c r="V1772" s="6" t="e">
        <f aca="false">SUM(N1772-T1772)</f>
        <v>#VALUE!</v>
      </c>
      <c r="X1772" s="7"/>
    </row>
    <row r="1773" customFormat="false" ht="13.8" hidden="false" customHeight="false" outlineLevel="0" collapsed="false">
      <c r="B1773" s="0" t="str">
        <f aca="false">IFERROR(__xludf.dummyfunction("""COMPUTED_VALUE"""),"")</f>
        <v/>
      </c>
      <c r="D1773" s="0" t="str">
        <f aca="false">IFERROR(__xludf.dummyfunction("""COMPUTED_VALUE"""),"")</f>
        <v/>
      </c>
      <c r="F1773" s="0" t="str">
        <f aca="false">IFERROR(__xludf.dummyfunction("""COMPUTED_VALUE"""),"")</f>
        <v/>
      </c>
      <c r="H1773" s="0" t="str">
        <f aca="false">IFERROR(__xludf.dummyfunction("""COMPUTED_VALUE"""),"")</f>
        <v/>
      </c>
      <c r="J1773" s="0" t="str">
        <f aca="false">IFERROR(__xludf.dummyfunction("""COMPUTED_VALUE"""),"")</f>
        <v/>
      </c>
      <c r="L1773" s="0" t="str">
        <f aca="false">IFERROR(__xludf.dummyfunction("""COMPUTED_VALUE"""),"")</f>
        <v/>
      </c>
      <c r="N1773" s="6" t="e">
        <f aca="false">SUM(L1773-J1773)</f>
        <v>#VALUE!</v>
      </c>
      <c r="P1773" s="0" t="str">
        <f aca="false">IFERROR(__xludf.dummyfunction("""COMPUTED_VALUE"""),"")</f>
        <v/>
      </c>
      <c r="R1773" s="0" t="str">
        <f aca="false">IFERROR(__xludf.dummyfunction("""COMPUTED_VALUE"""),"")</f>
        <v/>
      </c>
      <c r="T1773" s="6" t="e">
        <f aca="false">SUM(R1773-P1773)</f>
        <v>#VALUE!</v>
      </c>
      <c r="V1773" s="6" t="e">
        <f aca="false">SUM(N1773-T1773)</f>
        <v>#VALUE!</v>
      </c>
      <c r="X1773" s="7"/>
    </row>
    <row r="1774" customFormat="false" ht="13.8" hidden="false" customHeight="false" outlineLevel="0" collapsed="false">
      <c r="B1774" s="0" t="str">
        <f aca="false">IFERROR(__xludf.dummyfunction("""COMPUTED_VALUE"""),"")</f>
        <v/>
      </c>
      <c r="D1774" s="0" t="str">
        <f aca="false">IFERROR(__xludf.dummyfunction("""COMPUTED_VALUE"""),"")</f>
        <v/>
      </c>
      <c r="F1774" s="0" t="str">
        <f aca="false">IFERROR(__xludf.dummyfunction("""COMPUTED_VALUE"""),"")</f>
        <v/>
      </c>
      <c r="H1774" s="0" t="str">
        <f aca="false">IFERROR(__xludf.dummyfunction("""COMPUTED_VALUE"""),"")</f>
        <v/>
      </c>
      <c r="J1774" s="0" t="str">
        <f aca="false">IFERROR(__xludf.dummyfunction("""COMPUTED_VALUE"""),"")</f>
        <v/>
      </c>
      <c r="L1774" s="0" t="str">
        <f aca="false">IFERROR(__xludf.dummyfunction("""COMPUTED_VALUE"""),"")</f>
        <v/>
      </c>
      <c r="N1774" s="6" t="e">
        <f aca="false">SUM(L1774-J1774)</f>
        <v>#VALUE!</v>
      </c>
      <c r="P1774" s="0" t="str">
        <f aca="false">IFERROR(__xludf.dummyfunction("""COMPUTED_VALUE"""),"")</f>
        <v/>
      </c>
      <c r="R1774" s="0" t="str">
        <f aca="false">IFERROR(__xludf.dummyfunction("""COMPUTED_VALUE"""),"")</f>
        <v/>
      </c>
      <c r="T1774" s="6" t="e">
        <f aca="false">SUM(R1774-P1774)</f>
        <v>#VALUE!</v>
      </c>
      <c r="V1774" s="6" t="e">
        <f aca="false">SUM(N1774-T1774)</f>
        <v>#VALUE!</v>
      </c>
      <c r="X1774" s="7"/>
    </row>
    <row r="1775" customFormat="false" ht="13.8" hidden="false" customHeight="false" outlineLevel="0" collapsed="false">
      <c r="B1775" s="0" t="str">
        <f aca="false">IFERROR(__xludf.dummyfunction("""COMPUTED_VALUE"""),"")</f>
        <v/>
      </c>
      <c r="D1775" s="0" t="str">
        <f aca="false">IFERROR(__xludf.dummyfunction("""COMPUTED_VALUE"""),"")</f>
        <v/>
      </c>
      <c r="F1775" s="0" t="str">
        <f aca="false">IFERROR(__xludf.dummyfunction("""COMPUTED_VALUE"""),"")</f>
        <v/>
      </c>
      <c r="H1775" s="0" t="str">
        <f aca="false">IFERROR(__xludf.dummyfunction("""COMPUTED_VALUE"""),"")</f>
        <v/>
      </c>
      <c r="J1775" s="0" t="str">
        <f aca="false">IFERROR(__xludf.dummyfunction("""COMPUTED_VALUE"""),"")</f>
        <v/>
      </c>
      <c r="L1775" s="0" t="str">
        <f aca="false">IFERROR(__xludf.dummyfunction("""COMPUTED_VALUE"""),"")</f>
        <v/>
      </c>
      <c r="N1775" s="6" t="e">
        <f aca="false">SUM(L1775-J1775)</f>
        <v>#VALUE!</v>
      </c>
      <c r="P1775" s="0" t="str">
        <f aca="false">IFERROR(__xludf.dummyfunction("""COMPUTED_VALUE"""),"")</f>
        <v/>
      </c>
      <c r="R1775" s="0" t="str">
        <f aca="false">IFERROR(__xludf.dummyfunction("""COMPUTED_VALUE"""),"")</f>
        <v/>
      </c>
      <c r="T1775" s="6" t="e">
        <f aca="false">SUM(R1775-P1775)</f>
        <v>#VALUE!</v>
      </c>
      <c r="V1775" s="6" t="e">
        <f aca="false">SUM(N1775-T1775)</f>
        <v>#VALUE!</v>
      </c>
      <c r="X1775" s="7"/>
    </row>
    <row r="1776" customFormat="false" ht="13.8" hidden="false" customHeight="false" outlineLevel="0" collapsed="false">
      <c r="B1776" s="0" t="str">
        <f aca="false">IFERROR(__xludf.dummyfunction("""COMPUTED_VALUE"""),"")</f>
        <v/>
      </c>
      <c r="D1776" s="0" t="str">
        <f aca="false">IFERROR(__xludf.dummyfunction("""COMPUTED_VALUE"""),"")</f>
        <v/>
      </c>
      <c r="F1776" s="0" t="str">
        <f aca="false">IFERROR(__xludf.dummyfunction("""COMPUTED_VALUE"""),"")</f>
        <v/>
      </c>
      <c r="H1776" s="0" t="str">
        <f aca="false">IFERROR(__xludf.dummyfunction("""COMPUTED_VALUE"""),"")</f>
        <v/>
      </c>
      <c r="J1776" s="0" t="str">
        <f aca="false">IFERROR(__xludf.dummyfunction("""COMPUTED_VALUE"""),"")</f>
        <v/>
      </c>
      <c r="L1776" s="0" t="str">
        <f aca="false">IFERROR(__xludf.dummyfunction("""COMPUTED_VALUE"""),"")</f>
        <v/>
      </c>
      <c r="N1776" s="6" t="e">
        <f aca="false">SUM(L1776-J1776)</f>
        <v>#VALUE!</v>
      </c>
      <c r="P1776" s="0" t="str">
        <f aca="false">IFERROR(__xludf.dummyfunction("""COMPUTED_VALUE"""),"")</f>
        <v/>
      </c>
      <c r="R1776" s="0" t="str">
        <f aca="false">IFERROR(__xludf.dummyfunction("""COMPUTED_VALUE"""),"")</f>
        <v/>
      </c>
      <c r="T1776" s="6" t="e">
        <f aca="false">SUM(R1776-P1776)</f>
        <v>#VALUE!</v>
      </c>
      <c r="V1776" s="6" t="e">
        <f aca="false">SUM(N1776-T1776)</f>
        <v>#VALUE!</v>
      </c>
      <c r="X1776" s="7"/>
    </row>
    <row r="1777" customFormat="false" ht="13.8" hidden="false" customHeight="false" outlineLevel="0" collapsed="false">
      <c r="B1777" s="0" t="str">
        <f aca="false">IFERROR(__xludf.dummyfunction("""COMPUTED_VALUE"""),"")</f>
        <v/>
      </c>
      <c r="D1777" s="0" t="str">
        <f aca="false">IFERROR(__xludf.dummyfunction("""COMPUTED_VALUE"""),"")</f>
        <v/>
      </c>
      <c r="F1777" s="0" t="str">
        <f aca="false">IFERROR(__xludf.dummyfunction("""COMPUTED_VALUE"""),"")</f>
        <v/>
      </c>
      <c r="H1777" s="0" t="str">
        <f aca="false">IFERROR(__xludf.dummyfunction("""COMPUTED_VALUE"""),"")</f>
        <v/>
      </c>
      <c r="J1777" s="0" t="str">
        <f aca="false">IFERROR(__xludf.dummyfunction("""COMPUTED_VALUE"""),"")</f>
        <v/>
      </c>
      <c r="L1777" s="0" t="str">
        <f aca="false">IFERROR(__xludf.dummyfunction("""COMPUTED_VALUE"""),"")</f>
        <v/>
      </c>
      <c r="N1777" s="6" t="e">
        <f aca="false">SUM(L1777-J1777)</f>
        <v>#VALUE!</v>
      </c>
      <c r="P1777" s="0" t="str">
        <f aca="false">IFERROR(__xludf.dummyfunction("""COMPUTED_VALUE"""),"")</f>
        <v/>
      </c>
      <c r="R1777" s="0" t="str">
        <f aca="false">IFERROR(__xludf.dummyfunction("""COMPUTED_VALUE"""),"")</f>
        <v/>
      </c>
      <c r="T1777" s="6" t="e">
        <f aca="false">SUM(R1777-P1777)</f>
        <v>#VALUE!</v>
      </c>
      <c r="V1777" s="6" t="e">
        <f aca="false">SUM(N1777-T1777)</f>
        <v>#VALUE!</v>
      </c>
      <c r="X1777" s="7"/>
    </row>
    <row r="1778" customFormat="false" ht="13.8" hidden="false" customHeight="false" outlineLevel="0" collapsed="false">
      <c r="B1778" s="0" t="str">
        <f aca="false">IFERROR(__xludf.dummyfunction("""COMPUTED_VALUE"""),"")</f>
        <v/>
      </c>
      <c r="D1778" s="0" t="str">
        <f aca="false">IFERROR(__xludf.dummyfunction("""COMPUTED_VALUE"""),"")</f>
        <v/>
      </c>
      <c r="F1778" s="0" t="str">
        <f aca="false">IFERROR(__xludf.dummyfunction("""COMPUTED_VALUE"""),"")</f>
        <v/>
      </c>
      <c r="H1778" s="0" t="str">
        <f aca="false">IFERROR(__xludf.dummyfunction("""COMPUTED_VALUE"""),"")</f>
        <v/>
      </c>
      <c r="J1778" s="0" t="str">
        <f aca="false">IFERROR(__xludf.dummyfunction("""COMPUTED_VALUE"""),"")</f>
        <v/>
      </c>
      <c r="L1778" s="0" t="str">
        <f aca="false">IFERROR(__xludf.dummyfunction("""COMPUTED_VALUE"""),"")</f>
        <v/>
      </c>
      <c r="N1778" s="6" t="e">
        <f aca="false">SUM(L1778-J1778)</f>
        <v>#VALUE!</v>
      </c>
      <c r="P1778" s="0" t="str">
        <f aca="false">IFERROR(__xludf.dummyfunction("""COMPUTED_VALUE"""),"")</f>
        <v/>
      </c>
      <c r="R1778" s="0" t="str">
        <f aca="false">IFERROR(__xludf.dummyfunction("""COMPUTED_VALUE"""),"")</f>
        <v/>
      </c>
      <c r="T1778" s="6" t="e">
        <f aca="false">SUM(R1778-P1778)</f>
        <v>#VALUE!</v>
      </c>
      <c r="V1778" s="6" t="e">
        <f aca="false">SUM(N1778-T1778)</f>
        <v>#VALUE!</v>
      </c>
      <c r="X1778" s="7"/>
    </row>
    <row r="1779" customFormat="false" ht="13.8" hidden="false" customHeight="false" outlineLevel="0" collapsed="false">
      <c r="B1779" s="0" t="str">
        <f aca="false">IFERROR(__xludf.dummyfunction("""COMPUTED_VALUE"""),"")</f>
        <v/>
      </c>
      <c r="D1779" s="0" t="str">
        <f aca="false">IFERROR(__xludf.dummyfunction("""COMPUTED_VALUE"""),"")</f>
        <v/>
      </c>
      <c r="F1779" s="0" t="str">
        <f aca="false">IFERROR(__xludf.dummyfunction("""COMPUTED_VALUE"""),"")</f>
        <v/>
      </c>
      <c r="H1779" s="0" t="str">
        <f aca="false">IFERROR(__xludf.dummyfunction("""COMPUTED_VALUE"""),"")</f>
        <v/>
      </c>
      <c r="J1779" s="0" t="str">
        <f aca="false">IFERROR(__xludf.dummyfunction("""COMPUTED_VALUE"""),"")</f>
        <v/>
      </c>
      <c r="L1779" s="0" t="str">
        <f aca="false">IFERROR(__xludf.dummyfunction("""COMPUTED_VALUE"""),"")</f>
        <v/>
      </c>
      <c r="N1779" s="6" t="e">
        <f aca="false">SUM(L1779-J1779)</f>
        <v>#VALUE!</v>
      </c>
      <c r="P1779" s="0" t="str">
        <f aca="false">IFERROR(__xludf.dummyfunction("""COMPUTED_VALUE"""),"")</f>
        <v/>
      </c>
      <c r="R1779" s="0" t="str">
        <f aca="false">IFERROR(__xludf.dummyfunction("""COMPUTED_VALUE"""),"")</f>
        <v/>
      </c>
      <c r="T1779" s="6" t="e">
        <f aca="false">SUM(R1779-P1779)</f>
        <v>#VALUE!</v>
      </c>
      <c r="V1779" s="6" t="e">
        <f aca="false">SUM(N1779-T1779)</f>
        <v>#VALUE!</v>
      </c>
      <c r="X1779" s="7"/>
    </row>
    <row r="1780" customFormat="false" ht="13.8" hidden="false" customHeight="false" outlineLevel="0" collapsed="false">
      <c r="B1780" s="0" t="str">
        <f aca="false">IFERROR(__xludf.dummyfunction("""COMPUTED_VALUE"""),"")</f>
        <v/>
      </c>
      <c r="D1780" s="0" t="str">
        <f aca="false">IFERROR(__xludf.dummyfunction("""COMPUTED_VALUE"""),"")</f>
        <v/>
      </c>
      <c r="F1780" s="0" t="str">
        <f aca="false">IFERROR(__xludf.dummyfunction("""COMPUTED_VALUE"""),"")</f>
        <v/>
      </c>
      <c r="H1780" s="0" t="str">
        <f aca="false">IFERROR(__xludf.dummyfunction("""COMPUTED_VALUE"""),"")</f>
        <v/>
      </c>
      <c r="J1780" s="0" t="str">
        <f aca="false">IFERROR(__xludf.dummyfunction("""COMPUTED_VALUE"""),"")</f>
        <v/>
      </c>
      <c r="L1780" s="0" t="str">
        <f aca="false">IFERROR(__xludf.dummyfunction("""COMPUTED_VALUE"""),"")</f>
        <v/>
      </c>
      <c r="N1780" s="6" t="e">
        <f aca="false">SUM(L1780-J1780)</f>
        <v>#VALUE!</v>
      </c>
      <c r="P1780" s="0" t="str">
        <f aca="false">IFERROR(__xludf.dummyfunction("""COMPUTED_VALUE"""),"")</f>
        <v/>
      </c>
      <c r="R1780" s="0" t="str">
        <f aca="false">IFERROR(__xludf.dummyfunction("""COMPUTED_VALUE"""),"")</f>
        <v/>
      </c>
      <c r="T1780" s="6" t="e">
        <f aca="false">SUM(R1780-P1780)</f>
        <v>#VALUE!</v>
      </c>
      <c r="V1780" s="6" t="e">
        <f aca="false">SUM(N1780-T1780)</f>
        <v>#VALUE!</v>
      </c>
      <c r="X1780" s="7"/>
    </row>
    <row r="1781" customFormat="false" ht="13.8" hidden="false" customHeight="false" outlineLevel="0" collapsed="false">
      <c r="B1781" s="0" t="str">
        <f aca="false">IFERROR(__xludf.dummyfunction("""COMPUTED_VALUE"""),"")</f>
        <v/>
      </c>
      <c r="D1781" s="0" t="str">
        <f aca="false">IFERROR(__xludf.dummyfunction("""COMPUTED_VALUE"""),"")</f>
        <v/>
      </c>
      <c r="F1781" s="0" t="str">
        <f aca="false">IFERROR(__xludf.dummyfunction("""COMPUTED_VALUE"""),"")</f>
        <v/>
      </c>
      <c r="H1781" s="0" t="str">
        <f aca="false">IFERROR(__xludf.dummyfunction("""COMPUTED_VALUE"""),"")</f>
        <v/>
      </c>
      <c r="J1781" s="0" t="str">
        <f aca="false">IFERROR(__xludf.dummyfunction("""COMPUTED_VALUE"""),"")</f>
        <v/>
      </c>
      <c r="L1781" s="0" t="str">
        <f aca="false">IFERROR(__xludf.dummyfunction("""COMPUTED_VALUE"""),"")</f>
        <v/>
      </c>
      <c r="N1781" s="6" t="e">
        <f aca="false">SUM(L1781-J1781)</f>
        <v>#VALUE!</v>
      </c>
      <c r="P1781" s="0" t="str">
        <f aca="false">IFERROR(__xludf.dummyfunction("""COMPUTED_VALUE"""),"")</f>
        <v/>
      </c>
      <c r="R1781" s="0" t="str">
        <f aca="false">IFERROR(__xludf.dummyfunction("""COMPUTED_VALUE"""),"")</f>
        <v/>
      </c>
      <c r="T1781" s="6" t="e">
        <f aca="false">SUM(R1781-P1781)</f>
        <v>#VALUE!</v>
      </c>
      <c r="V1781" s="6" t="e">
        <f aca="false">SUM(N1781-T1781)</f>
        <v>#VALUE!</v>
      </c>
      <c r="X1781" s="7"/>
    </row>
    <row r="1782" customFormat="false" ht="13.8" hidden="false" customHeight="false" outlineLevel="0" collapsed="false">
      <c r="B1782" s="0" t="str">
        <f aca="false">IFERROR(__xludf.dummyfunction("""COMPUTED_VALUE"""),"")</f>
        <v/>
      </c>
      <c r="D1782" s="0" t="str">
        <f aca="false">IFERROR(__xludf.dummyfunction("""COMPUTED_VALUE"""),"")</f>
        <v/>
      </c>
      <c r="F1782" s="0" t="str">
        <f aca="false">IFERROR(__xludf.dummyfunction("""COMPUTED_VALUE"""),"")</f>
        <v/>
      </c>
      <c r="H1782" s="0" t="str">
        <f aca="false">IFERROR(__xludf.dummyfunction("""COMPUTED_VALUE"""),"")</f>
        <v/>
      </c>
      <c r="J1782" s="0" t="str">
        <f aca="false">IFERROR(__xludf.dummyfunction("""COMPUTED_VALUE"""),"")</f>
        <v/>
      </c>
      <c r="L1782" s="0" t="str">
        <f aca="false">IFERROR(__xludf.dummyfunction("""COMPUTED_VALUE"""),"")</f>
        <v/>
      </c>
      <c r="N1782" s="6" t="e">
        <f aca="false">SUM(L1782-J1782)</f>
        <v>#VALUE!</v>
      </c>
      <c r="P1782" s="0" t="str">
        <f aca="false">IFERROR(__xludf.dummyfunction("""COMPUTED_VALUE"""),"")</f>
        <v/>
      </c>
      <c r="R1782" s="0" t="str">
        <f aca="false">IFERROR(__xludf.dummyfunction("""COMPUTED_VALUE"""),"")</f>
        <v/>
      </c>
      <c r="T1782" s="6" t="e">
        <f aca="false">SUM(R1782-P1782)</f>
        <v>#VALUE!</v>
      </c>
      <c r="V1782" s="6" t="e">
        <f aca="false">SUM(N1782-T1782)</f>
        <v>#VALUE!</v>
      </c>
      <c r="X1782" s="7"/>
    </row>
    <row r="1783" customFormat="false" ht="13.8" hidden="false" customHeight="false" outlineLevel="0" collapsed="false">
      <c r="B1783" s="0" t="str">
        <f aca="false">IFERROR(__xludf.dummyfunction("""COMPUTED_VALUE"""),"")</f>
        <v/>
      </c>
      <c r="D1783" s="0" t="str">
        <f aca="false">IFERROR(__xludf.dummyfunction("""COMPUTED_VALUE"""),"")</f>
        <v/>
      </c>
      <c r="F1783" s="0" t="str">
        <f aca="false">IFERROR(__xludf.dummyfunction("""COMPUTED_VALUE"""),"")</f>
        <v/>
      </c>
      <c r="H1783" s="0" t="str">
        <f aca="false">IFERROR(__xludf.dummyfunction("""COMPUTED_VALUE"""),"")</f>
        <v/>
      </c>
      <c r="J1783" s="0" t="str">
        <f aca="false">IFERROR(__xludf.dummyfunction("""COMPUTED_VALUE"""),"")</f>
        <v/>
      </c>
      <c r="L1783" s="0" t="str">
        <f aca="false">IFERROR(__xludf.dummyfunction("""COMPUTED_VALUE"""),"")</f>
        <v/>
      </c>
      <c r="N1783" s="6" t="e">
        <f aca="false">SUM(L1783-J1783)</f>
        <v>#VALUE!</v>
      </c>
      <c r="P1783" s="0" t="str">
        <f aca="false">IFERROR(__xludf.dummyfunction("""COMPUTED_VALUE"""),"")</f>
        <v/>
      </c>
      <c r="R1783" s="0" t="str">
        <f aca="false">IFERROR(__xludf.dummyfunction("""COMPUTED_VALUE"""),"")</f>
        <v/>
      </c>
      <c r="T1783" s="6" t="e">
        <f aca="false">SUM(R1783-P1783)</f>
        <v>#VALUE!</v>
      </c>
      <c r="V1783" s="6" t="e">
        <f aca="false">SUM(N1783-T1783)</f>
        <v>#VALUE!</v>
      </c>
      <c r="X1783" s="7"/>
    </row>
    <row r="1784" customFormat="false" ht="13.8" hidden="false" customHeight="false" outlineLevel="0" collapsed="false">
      <c r="B1784" s="0" t="str">
        <f aca="false">IFERROR(__xludf.dummyfunction("""COMPUTED_VALUE"""),"")</f>
        <v/>
      </c>
      <c r="D1784" s="0" t="str">
        <f aca="false">IFERROR(__xludf.dummyfunction("""COMPUTED_VALUE"""),"")</f>
        <v/>
      </c>
      <c r="F1784" s="0" t="str">
        <f aca="false">IFERROR(__xludf.dummyfunction("""COMPUTED_VALUE"""),"")</f>
        <v/>
      </c>
      <c r="H1784" s="0" t="str">
        <f aca="false">IFERROR(__xludf.dummyfunction("""COMPUTED_VALUE"""),"")</f>
        <v/>
      </c>
      <c r="J1784" s="0" t="str">
        <f aca="false">IFERROR(__xludf.dummyfunction("""COMPUTED_VALUE"""),"")</f>
        <v/>
      </c>
      <c r="L1784" s="0" t="str">
        <f aca="false">IFERROR(__xludf.dummyfunction("""COMPUTED_VALUE"""),"")</f>
        <v/>
      </c>
      <c r="N1784" s="6" t="e">
        <f aca="false">SUM(L1784-J1784)</f>
        <v>#VALUE!</v>
      </c>
      <c r="P1784" s="0" t="str">
        <f aca="false">IFERROR(__xludf.dummyfunction("""COMPUTED_VALUE"""),"")</f>
        <v/>
      </c>
      <c r="R1784" s="0" t="str">
        <f aca="false">IFERROR(__xludf.dummyfunction("""COMPUTED_VALUE"""),"")</f>
        <v/>
      </c>
      <c r="T1784" s="6" t="e">
        <f aca="false">SUM(R1784-P1784)</f>
        <v>#VALUE!</v>
      </c>
      <c r="V1784" s="6" t="e">
        <f aca="false">SUM(N1784-T1784)</f>
        <v>#VALUE!</v>
      </c>
      <c r="X1784" s="7"/>
    </row>
    <row r="1785" customFormat="false" ht="13.8" hidden="false" customHeight="false" outlineLevel="0" collapsed="false">
      <c r="B1785" s="0" t="str">
        <f aca="false">IFERROR(__xludf.dummyfunction("""COMPUTED_VALUE"""),"")</f>
        <v/>
      </c>
      <c r="D1785" s="0" t="str">
        <f aca="false">IFERROR(__xludf.dummyfunction("""COMPUTED_VALUE"""),"")</f>
        <v/>
      </c>
      <c r="F1785" s="0" t="str">
        <f aca="false">IFERROR(__xludf.dummyfunction("""COMPUTED_VALUE"""),"")</f>
        <v/>
      </c>
      <c r="H1785" s="0" t="str">
        <f aca="false">IFERROR(__xludf.dummyfunction("""COMPUTED_VALUE"""),"")</f>
        <v/>
      </c>
      <c r="J1785" s="0" t="str">
        <f aca="false">IFERROR(__xludf.dummyfunction("""COMPUTED_VALUE"""),"")</f>
        <v/>
      </c>
      <c r="L1785" s="0" t="str">
        <f aca="false">IFERROR(__xludf.dummyfunction("""COMPUTED_VALUE"""),"")</f>
        <v/>
      </c>
      <c r="N1785" s="6" t="e">
        <f aca="false">SUM(L1785-J1785)</f>
        <v>#VALUE!</v>
      </c>
      <c r="P1785" s="0" t="str">
        <f aca="false">IFERROR(__xludf.dummyfunction("""COMPUTED_VALUE"""),"")</f>
        <v/>
      </c>
      <c r="R1785" s="0" t="str">
        <f aca="false">IFERROR(__xludf.dummyfunction("""COMPUTED_VALUE"""),"")</f>
        <v/>
      </c>
      <c r="T1785" s="6" t="e">
        <f aca="false">SUM(R1785-P1785)</f>
        <v>#VALUE!</v>
      </c>
      <c r="V1785" s="6" t="e">
        <f aca="false">SUM(N1785-T1785)</f>
        <v>#VALUE!</v>
      </c>
      <c r="X1785" s="7"/>
    </row>
    <row r="1786" customFormat="false" ht="13.8" hidden="false" customHeight="false" outlineLevel="0" collapsed="false">
      <c r="B1786" s="0" t="str">
        <f aca="false">IFERROR(__xludf.dummyfunction("""COMPUTED_VALUE"""),"")</f>
        <v/>
      </c>
      <c r="D1786" s="0" t="str">
        <f aca="false">IFERROR(__xludf.dummyfunction("""COMPUTED_VALUE"""),"")</f>
        <v/>
      </c>
      <c r="F1786" s="0" t="str">
        <f aca="false">IFERROR(__xludf.dummyfunction("""COMPUTED_VALUE"""),"")</f>
        <v/>
      </c>
      <c r="H1786" s="0" t="str">
        <f aca="false">IFERROR(__xludf.dummyfunction("""COMPUTED_VALUE"""),"")</f>
        <v/>
      </c>
      <c r="J1786" s="0" t="str">
        <f aca="false">IFERROR(__xludf.dummyfunction("""COMPUTED_VALUE"""),"")</f>
        <v/>
      </c>
      <c r="L1786" s="0" t="str">
        <f aca="false">IFERROR(__xludf.dummyfunction("""COMPUTED_VALUE"""),"")</f>
        <v/>
      </c>
      <c r="N1786" s="6" t="e">
        <f aca="false">SUM(L1786-J1786)</f>
        <v>#VALUE!</v>
      </c>
      <c r="P1786" s="0" t="str">
        <f aca="false">IFERROR(__xludf.dummyfunction("""COMPUTED_VALUE"""),"")</f>
        <v/>
      </c>
      <c r="R1786" s="0" t="str">
        <f aca="false">IFERROR(__xludf.dummyfunction("""COMPUTED_VALUE"""),"")</f>
        <v/>
      </c>
      <c r="T1786" s="6" t="e">
        <f aca="false">SUM(R1786-P1786)</f>
        <v>#VALUE!</v>
      </c>
      <c r="V1786" s="6" t="e">
        <f aca="false">SUM(N1786-T1786)</f>
        <v>#VALUE!</v>
      </c>
      <c r="X1786" s="7"/>
    </row>
    <row r="1787" customFormat="false" ht="13.8" hidden="false" customHeight="false" outlineLevel="0" collapsed="false">
      <c r="B1787" s="0" t="str">
        <f aca="false">IFERROR(__xludf.dummyfunction("""COMPUTED_VALUE"""),"")</f>
        <v/>
      </c>
      <c r="D1787" s="0" t="str">
        <f aca="false">IFERROR(__xludf.dummyfunction("""COMPUTED_VALUE"""),"")</f>
        <v/>
      </c>
      <c r="F1787" s="0" t="str">
        <f aca="false">IFERROR(__xludf.dummyfunction("""COMPUTED_VALUE"""),"")</f>
        <v/>
      </c>
      <c r="H1787" s="0" t="str">
        <f aca="false">IFERROR(__xludf.dummyfunction("""COMPUTED_VALUE"""),"")</f>
        <v/>
      </c>
      <c r="J1787" s="0" t="str">
        <f aca="false">IFERROR(__xludf.dummyfunction("""COMPUTED_VALUE"""),"")</f>
        <v/>
      </c>
      <c r="L1787" s="0" t="str">
        <f aca="false">IFERROR(__xludf.dummyfunction("""COMPUTED_VALUE"""),"")</f>
        <v/>
      </c>
      <c r="N1787" s="6" t="e">
        <f aca="false">SUM(L1787-J1787)</f>
        <v>#VALUE!</v>
      </c>
      <c r="P1787" s="0" t="str">
        <f aca="false">IFERROR(__xludf.dummyfunction("""COMPUTED_VALUE"""),"")</f>
        <v/>
      </c>
      <c r="R1787" s="0" t="str">
        <f aca="false">IFERROR(__xludf.dummyfunction("""COMPUTED_VALUE"""),"")</f>
        <v/>
      </c>
      <c r="T1787" s="6" t="e">
        <f aca="false">SUM(R1787-P1787)</f>
        <v>#VALUE!</v>
      </c>
      <c r="V1787" s="6" t="e">
        <f aca="false">SUM(N1787-T1787)</f>
        <v>#VALUE!</v>
      </c>
      <c r="X1787" s="7"/>
    </row>
    <row r="1788" customFormat="false" ht="13.8" hidden="false" customHeight="false" outlineLevel="0" collapsed="false">
      <c r="B1788" s="0" t="str">
        <f aca="false">IFERROR(__xludf.dummyfunction("""COMPUTED_VALUE"""),"")</f>
        <v/>
      </c>
      <c r="D1788" s="0" t="str">
        <f aca="false">IFERROR(__xludf.dummyfunction("""COMPUTED_VALUE"""),"")</f>
        <v/>
      </c>
      <c r="F1788" s="0" t="str">
        <f aca="false">IFERROR(__xludf.dummyfunction("""COMPUTED_VALUE"""),"")</f>
        <v/>
      </c>
      <c r="H1788" s="0" t="str">
        <f aca="false">IFERROR(__xludf.dummyfunction("""COMPUTED_VALUE"""),"")</f>
        <v/>
      </c>
      <c r="J1788" s="0" t="str">
        <f aca="false">IFERROR(__xludf.dummyfunction("""COMPUTED_VALUE"""),"")</f>
        <v/>
      </c>
      <c r="L1788" s="0" t="str">
        <f aca="false">IFERROR(__xludf.dummyfunction("""COMPUTED_VALUE"""),"")</f>
        <v/>
      </c>
      <c r="N1788" s="6" t="e">
        <f aca="false">SUM(L1788-J1788)</f>
        <v>#VALUE!</v>
      </c>
      <c r="P1788" s="0" t="str">
        <f aca="false">IFERROR(__xludf.dummyfunction("""COMPUTED_VALUE"""),"")</f>
        <v/>
      </c>
      <c r="R1788" s="0" t="str">
        <f aca="false">IFERROR(__xludf.dummyfunction("""COMPUTED_VALUE"""),"")</f>
        <v/>
      </c>
      <c r="T1788" s="6" t="e">
        <f aca="false">SUM(R1788-P1788)</f>
        <v>#VALUE!</v>
      </c>
      <c r="V1788" s="6" t="e">
        <f aca="false">SUM(N1788-T1788)</f>
        <v>#VALUE!</v>
      </c>
      <c r="X1788" s="7"/>
    </row>
    <row r="1789" customFormat="false" ht="13.8" hidden="false" customHeight="false" outlineLevel="0" collapsed="false">
      <c r="B1789" s="0" t="str">
        <f aca="false">IFERROR(__xludf.dummyfunction("""COMPUTED_VALUE"""),"")</f>
        <v/>
      </c>
      <c r="D1789" s="0" t="str">
        <f aca="false">IFERROR(__xludf.dummyfunction("""COMPUTED_VALUE"""),"")</f>
        <v/>
      </c>
      <c r="F1789" s="0" t="str">
        <f aca="false">IFERROR(__xludf.dummyfunction("""COMPUTED_VALUE"""),"")</f>
        <v/>
      </c>
      <c r="H1789" s="0" t="str">
        <f aca="false">IFERROR(__xludf.dummyfunction("""COMPUTED_VALUE"""),"")</f>
        <v/>
      </c>
      <c r="J1789" s="0" t="str">
        <f aca="false">IFERROR(__xludf.dummyfunction("""COMPUTED_VALUE"""),"")</f>
        <v/>
      </c>
      <c r="L1789" s="0" t="str">
        <f aca="false">IFERROR(__xludf.dummyfunction("""COMPUTED_VALUE"""),"")</f>
        <v/>
      </c>
      <c r="N1789" s="6" t="e">
        <f aca="false">SUM(L1789-J1789)</f>
        <v>#VALUE!</v>
      </c>
      <c r="P1789" s="0" t="str">
        <f aca="false">IFERROR(__xludf.dummyfunction("""COMPUTED_VALUE"""),"")</f>
        <v/>
      </c>
      <c r="R1789" s="0" t="str">
        <f aca="false">IFERROR(__xludf.dummyfunction("""COMPUTED_VALUE"""),"")</f>
        <v/>
      </c>
      <c r="T1789" s="6" t="e">
        <f aca="false">SUM(R1789-P1789)</f>
        <v>#VALUE!</v>
      </c>
      <c r="V1789" s="6" t="e">
        <f aca="false">SUM(N1789-T1789)</f>
        <v>#VALUE!</v>
      </c>
      <c r="X1789" s="7"/>
    </row>
    <row r="1790" customFormat="false" ht="13.8" hidden="false" customHeight="false" outlineLevel="0" collapsed="false">
      <c r="B1790" s="0" t="str">
        <f aca="false">IFERROR(__xludf.dummyfunction("""COMPUTED_VALUE"""),"")</f>
        <v/>
      </c>
      <c r="D1790" s="0" t="str">
        <f aca="false">IFERROR(__xludf.dummyfunction("""COMPUTED_VALUE"""),"")</f>
        <v/>
      </c>
      <c r="F1790" s="0" t="str">
        <f aca="false">IFERROR(__xludf.dummyfunction("""COMPUTED_VALUE"""),"")</f>
        <v/>
      </c>
      <c r="H1790" s="0" t="str">
        <f aca="false">IFERROR(__xludf.dummyfunction("""COMPUTED_VALUE"""),"")</f>
        <v/>
      </c>
      <c r="J1790" s="0" t="str">
        <f aca="false">IFERROR(__xludf.dummyfunction("""COMPUTED_VALUE"""),"")</f>
        <v/>
      </c>
      <c r="L1790" s="0" t="str">
        <f aca="false">IFERROR(__xludf.dummyfunction("""COMPUTED_VALUE"""),"")</f>
        <v/>
      </c>
      <c r="N1790" s="6" t="e">
        <f aca="false">SUM(L1790-J1790)</f>
        <v>#VALUE!</v>
      </c>
      <c r="P1790" s="0" t="str">
        <f aca="false">IFERROR(__xludf.dummyfunction("""COMPUTED_VALUE"""),"")</f>
        <v/>
      </c>
      <c r="R1790" s="0" t="str">
        <f aca="false">IFERROR(__xludf.dummyfunction("""COMPUTED_VALUE"""),"")</f>
        <v/>
      </c>
      <c r="T1790" s="6" t="e">
        <f aca="false">SUM(R1790-P1790)</f>
        <v>#VALUE!</v>
      </c>
      <c r="V1790" s="6" t="e">
        <f aca="false">SUM(N1790-T1790)</f>
        <v>#VALUE!</v>
      </c>
      <c r="X1790" s="7"/>
    </row>
    <row r="1791" customFormat="false" ht="13.8" hidden="false" customHeight="false" outlineLevel="0" collapsed="false">
      <c r="B1791" s="0" t="str">
        <f aca="false">IFERROR(__xludf.dummyfunction("""COMPUTED_VALUE"""),"")</f>
        <v/>
      </c>
      <c r="D1791" s="0" t="str">
        <f aca="false">IFERROR(__xludf.dummyfunction("""COMPUTED_VALUE"""),"")</f>
        <v/>
      </c>
      <c r="F1791" s="0" t="str">
        <f aca="false">IFERROR(__xludf.dummyfunction("""COMPUTED_VALUE"""),"")</f>
        <v/>
      </c>
      <c r="H1791" s="0" t="str">
        <f aca="false">IFERROR(__xludf.dummyfunction("""COMPUTED_VALUE"""),"")</f>
        <v/>
      </c>
      <c r="J1791" s="0" t="str">
        <f aca="false">IFERROR(__xludf.dummyfunction("""COMPUTED_VALUE"""),"")</f>
        <v/>
      </c>
      <c r="L1791" s="0" t="str">
        <f aca="false">IFERROR(__xludf.dummyfunction("""COMPUTED_VALUE"""),"")</f>
        <v/>
      </c>
      <c r="N1791" s="6" t="e">
        <f aca="false">SUM(L1791-J1791)</f>
        <v>#VALUE!</v>
      </c>
      <c r="P1791" s="0" t="str">
        <f aca="false">IFERROR(__xludf.dummyfunction("""COMPUTED_VALUE"""),"")</f>
        <v/>
      </c>
      <c r="R1791" s="0" t="str">
        <f aca="false">IFERROR(__xludf.dummyfunction("""COMPUTED_VALUE"""),"")</f>
        <v/>
      </c>
      <c r="T1791" s="6" t="e">
        <f aca="false">SUM(R1791-P1791)</f>
        <v>#VALUE!</v>
      </c>
      <c r="V1791" s="6" t="e">
        <f aca="false">SUM(N1791-T1791)</f>
        <v>#VALUE!</v>
      </c>
      <c r="X1791" s="7"/>
    </row>
    <row r="1792" customFormat="false" ht="13.8" hidden="false" customHeight="false" outlineLevel="0" collapsed="false">
      <c r="B1792" s="0" t="str">
        <f aca="false">IFERROR(__xludf.dummyfunction("""COMPUTED_VALUE"""),"")</f>
        <v/>
      </c>
      <c r="D1792" s="0" t="str">
        <f aca="false">IFERROR(__xludf.dummyfunction("""COMPUTED_VALUE"""),"")</f>
        <v/>
      </c>
      <c r="F1792" s="0" t="str">
        <f aca="false">IFERROR(__xludf.dummyfunction("""COMPUTED_VALUE"""),"")</f>
        <v/>
      </c>
      <c r="H1792" s="0" t="str">
        <f aca="false">IFERROR(__xludf.dummyfunction("""COMPUTED_VALUE"""),"")</f>
        <v/>
      </c>
      <c r="J1792" s="0" t="str">
        <f aca="false">IFERROR(__xludf.dummyfunction("""COMPUTED_VALUE"""),"")</f>
        <v/>
      </c>
      <c r="L1792" s="0" t="str">
        <f aca="false">IFERROR(__xludf.dummyfunction("""COMPUTED_VALUE"""),"")</f>
        <v/>
      </c>
      <c r="N1792" s="6" t="e">
        <f aca="false">SUM(L1792-J1792)</f>
        <v>#VALUE!</v>
      </c>
      <c r="P1792" s="0" t="str">
        <f aca="false">IFERROR(__xludf.dummyfunction("""COMPUTED_VALUE"""),"")</f>
        <v/>
      </c>
      <c r="R1792" s="0" t="str">
        <f aca="false">IFERROR(__xludf.dummyfunction("""COMPUTED_VALUE"""),"")</f>
        <v/>
      </c>
      <c r="T1792" s="6" t="e">
        <f aca="false">SUM(R1792-P1792)</f>
        <v>#VALUE!</v>
      </c>
      <c r="V1792" s="6" t="e">
        <f aca="false">SUM(N1792-T1792)</f>
        <v>#VALUE!</v>
      </c>
      <c r="X1792" s="7"/>
    </row>
    <row r="1793" customFormat="false" ht="13.8" hidden="false" customHeight="false" outlineLevel="0" collapsed="false">
      <c r="B1793" s="0" t="str">
        <f aca="false">IFERROR(__xludf.dummyfunction("""COMPUTED_VALUE"""),"")</f>
        <v/>
      </c>
      <c r="D1793" s="0" t="str">
        <f aca="false">IFERROR(__xludf.dummyfunction("""COMPUTED_VALUE"""),"")</f>
        <v/>
      </c>
      <c r="F1793" s="0" t="str">
        <f aca="false">IFERROR(__xludf.dummyfunction("""COMPUTED_VALUE"""),"")</f>
        <v/>
      </c>
      <c r="H1793" s="0" t="str">
        <f aca="false">IFERROR(__xludf.dummyfunction("""COMPUTED_VALUE"""),"")</f>
        <v/>
      </c>
      <c r="J1793" s="0" t="str">
        <f aca="false">IFERROR(__xludf.dummyfunction("""COMPUTED_VALUE"""),"")</f>
        <v/>
      </c>
      <c r="L1793" s="0" t="str">
        <f aca="false">IFERROR(__xludf.dummyfunction("""COMPUTED_VALUE"""),"")</f>
        <v/>
      </c>
      <c r="N1793" s="6" t="e">
        <f aca="false">SUM(L1793-J1793)</f>
        <v>#VALUE!</v>
      </c>
      <c r="P1793" s="0" t="str">
        <f aca="false">IFERROR(__xludf.dummyfunction("""COMPUTED_VALUE"""),"")</f>
        <v/>
      </c>
      <c r="R1793" s="0" t="str">
        <f aca="false">IFERROR(__xludf.dummyfunction("""COMPUTED_VALUE"""),"")</f>
        <v/>
      </c>
      <c r="T1793" s="6" t="e">
        <f aca="false">SUM(R1793-P1793)</f>
        <v>#VALUE!</v>
      </c>
      <c r="V1793" s="6" t="e">
        <f aca="false">SUM(N1793-T1793)</f>
        <v>#VALUE!</v>
      </c>
      <c r="X1793" s="7"/>
    </row>
    <row r="1794" customFormat="false" ht="13.8" hidden="false" customHeight="false" outlineLevel="0" collapsed="false">
      <c r="B1794" s="0" t="str">
        <f aca="false">IFERROR(__xludf.dummyfunction("""COMPUTED_VALUE"""),"")</f>
        <v/>
      </c>
      <c r="D1794" s="0" t="str">
        <f aca="false">IFERROR(__xludf.dummyfunction("""COMPUTED_VALUE"""),"")</f>
        <v/>
      </c>
      <c r="F1794" s="0" t="str">
        <f aca="false">IFERROR(__xludf.dummyfunction("""COMPUTED_VALUE"""),"")</f>
        <v/>
      </c>
      <c r="H1794" s="0" t="str">
        <f aca="false">IFERROR(__xludf.dummyfunction("""COMPUTED_VALUE"""),"")</f>
        <v/>
      </c>
      <c r="J1794" s="0" t="str">
        <f aca="false">IFERROR(__xludf.dummyfunction("""COMPUTED_VALUE"""),"")</f>
        <v/>
      </c>
      <c r="L1794" s="0" t="str">
        <f aca="false">IFERROR(__xludf.dummyfunction("""COMPUTED_VALUE"""),"")</f>
        <v/>
      </c>
      <c r="N1794" s="6" t="e">
        <f aca="false">SUM(L1794-J1794)</f>
        <v>#VALUE!</v>
      </c>
      <c r="P1794" s="0" t="str">
        <f aca="false">IFERROR(__xludf.dummyfunction("""COMPUTED_VALUE"""),"")</f>
        <v/>
      </c>
      <c r="R1794" s="0" t="str">
        <f aca="false">IFERROR(__xludf.dummyfunction("""COMPUTED_VALUE"""),"")</f>
        <v/>
      </c>
      <c r="T1794" s="6" t="e">
        <f aca="false">SUM(R1794-P1794)</f>
        <v>#VALUE!</v>
      </c>
      <c r="V1794" s="6" t="e">
        <f aca="false">SUM(N1794-T1794)</f>
        <v>#VALUE!</v>
      </c>
      <c r="X1794" s="7"/>
    </row>
    <row r="1795" customFormat="false" ht="13.8" hidden="false" customHeight="false" outlineLevel="0" collapsed="false">
      <c r="B1795" s="0" t="str">
        <f aca="false">IFERROR(__xludf.dummyfunction("""COMPUTED_VALUE"""),"")</f>
        <v/>
      </c>
      <c r="D1795" s="0" t="str">
        <f aca="false">IFERROR(__xludf.dummyfunction("""COMPUTED_VALUE"""),"")</f>
        <v/>
      </c>
      <c r="F1795" s="0" t="str">
        <f aca="false">IFERROR(__xludf.dummyfunction("""COMPUTED_VALUE"""),"")</f>
        <v/>
      </c>
      <c r="H1795" s="0" t="str">
        <f aca="false">IFERROR(__xludf.dummyfunction("""COMPUTED_VALUE"""),"")</f>
        <v/>
      </c>
      <c r="J1795" s="0" t="str">
        <f aca="false">IFERROR(__xludf.dummyfunction("""COMPUTED_VALUE"""),"")</f>
        <v/>
      </c>
      <c r="L1795" s="0" t="str">
        <f aca="false">IFERROR(__xludf.dummyfunction("""COMPUTED_VALUE"""),"")</f>
        <v/>
      </c>
      <c r="N1795" s="6" t="e">
        <f aca="false">SUM(L1795-J1795)</f>
        <v>#VALUE!</v>
      </c>
      <c r="P1795" s="0" t="str">
        <f aca="false">IFERROR(__xludf.dummyfunction("""COMPUTED_VALUE"""),"")</f>
        <v/>
      </c>
      <c r="R1795" s="0" t="str">
        <f aca="false">IFERROR(__xludf.dummyfunction("""COMPUTED_VALUE"""),"")</f>
        <v/>
      </c>
      <c r="T1795" s="6" t="e">
        <f aca="false">SUM(R1795-P1795)</f>
        <v>#VALUE!</v>
      </c>
      <c r="V1795" s="6" t="e">
        <f aca="false">SUM(N1795-T1795)</f>
        <v>#VALUE!</v>
      </c>
      <c r="X1795" s="7"/>
    </row>
    <row r="1796" customFormat="false" ht="13.8" hidden="false" customHeight="false" outlineLevel="0" collapsed="false">
      <c r="B1796" s="0" t="str">
        <f aca="false">IFERROR(__xludf.dummyfunction("""COMPUTED_VALUE"""),"")</f>
        <v/>
      </c>
      <c r="D1796" s="0" t="str">
        <f aca="false">IFERROR(__xludf.dummyfunction("""COMPUTED_VALUE"""),"")</f>
        <v/>
      </c>
      <c r="F1796" s="0" t="str">
        <f aca="false">IFERROR(__xludf.dummyfunction("""COMPUTED_VALUE"""),"")</f>
        <v/>
      </c>
      <c r="H1796" s="0" t="str">
        <f aca="false">IFERROR(__xludf.dummyfunction("""COMPUTED_VALUE"""),"")</f>
        <v/>
      </c>
      <c r="J1796" s="0" t="str">
        <f aca="false">IFERROR(__xludf.dummyfunction("""COMPUTED_VALUE"""),"")</f>
        <v/>
      </c>
      <c r="L1796" s="0" t="str">
        <f aca="false">IFERROR(__xludf.dummyfunction("""COMPUTED_VALUE"""),"")</f>
        <v/>
      </c>
      <c r="N1796" s="6" t="e">
        <f aca="false">SUM(L1796-J1796)</f>
        <v>#VALUE!</v>
      </c>
      <c r="P1796" s="0" t="str">
        <f aca="false">IFERROR(__xludf.dummyfunction("""COMPUTED_VALUE"""),"")</f>
        <v/>
      </c>
      <c r="R1796" s="0" t="str">
        <f aca="false">IFERROR(__xludf.dummyfunction("""COMPUTED_VALUE"""),"")</f>
        <v/>
      </c>
      <c r="T1796" s="6" t="e">
        <f aca="false">SUM(R1796-P1796)</f>
        <v>#VALUE!</v>
      </c>
      <c r="V1796" s="6" t="e">
        <f aca="false">SUM(N1796-T1796)</f>
        <v>#VALUE!</v>
      </c>
      <c r="X1796" s="7"/>
    </row>
    <row r="1797" customFormat="false" ht="13.8" hidden="false" customHeight="false" outlineLevel="0" collapsed="false">
      <c r="B1797" s="0" t="str">
        <f aca="false">IFERROR(__xludf.dummyfunction("""COMPUTED_VALUE"""),"")</f>
        <v/>
      </c>
      <c r="D1797" s="0" t="str">
        <f aca="false">IFERROR(__xludf.dummyfunction("""COMPUTED_VALUE"""),"")</f>
        <v/>
      </c>
      <c r="F1797" s="0" t="str">
        <f aca="false">IFERROR(__xludf.dummyfunction("""COMPUTED_VALUE"""),"")</f>
        <v/>
      </c>
      <c r="H1797" s="0" t="str">
        <f aca="false">IFERROR(__xludf.dummyfunction("""COMPUTED_VALUE"""),"")</f>
        <v/>
      </c>
      <c r="J1797" s="0" t="str">
        <f aca="false">IFERROR(__xludf.dummyfunction("""COMPUTED_VALUE"""),"")</f>
        <v/>
      </c>
      <c r="L1797" s="0" t="str">
        <f aca="false">IFERROR(__xludf.dummyfunction("""COMPUTED_VALUE"""),"")</f>
        <v/>
      </c>
      <c r="N1797" s="6" t="e">
        <f aca="false">SUM(L1797-J1797)</f>
        <v>#VALUE!</v>
      </c>
      <c r="P1797" s="0" t="str">
        <f aca="false">IFERROR(__xludf.dummyfunction("""COMPUTED_VALUE"""),"")</f>
        <v/>
      </c>
      <c r="R1797" s="0" t="str">
        <f aca="false">IFERROR(__xludf.dummyfunction("""COMPUTED_VALUE"""),"")</f>
        <v/>
      </c>
      <c r="T1797" s="6" t="e">
        <f aca="false">SUM(R1797-P1797)</f>
        <v>#VALUE!</v>
      </c>
      <c r="V1797" s="6" t="e">
        <f aca="false">SUM(N1797-T1797)</f>
        <v>#VALUE!</v>
      </c>
      <c r="X1797" s="7"/>
    </row>
    <row r="1798" customFormat="false" ht="13.8" hidden="false" customHeight="false" outlineLevel="0" collapsed="false">
      <c r="B1798" s="0" t="str">
        <f aca="false">IFERROR(__xludf.dummyfunction("""COMPUTED_VALUE"""),"")</f>
        <v/>
      </c>
      <c r="D1798" s="0" t="str">
        <f aca="false">IFERROR(__xludf.dummyfunction("""COMPUTED_VALUE"""),"")</f>
        <v/>
      </c>
      <c r="F1798" s="0" t="str">
        <f aca="false">IFERROR(__xludf.dummyfunction("""COMPUTED_VALUE"""),"")</f>
        <v/>
      </c>
      <c r="H1798" s="0" t="str">
        <f aca="false">IFERROR(__xludf.dummyfunction("""COMPUTED_VALUE"""),"")</f>
        <v/>
      </c>
      <c r="J1798" s="0" t="str">
        <f aca="false">IFERROR(__xludf.dummyfunction("""COMPUTED_VALUE"""),"")</f>
        <v/>
      </c>
      <c r="L1798" s="0" t="str">
        <f aca="false">IFERROR(__xludf.dummyfunction("""COMPUTED_VALUE"""),"")</f>
        <v/>
      </c>
      <c r="N1798" s="6" t="e">
        <f aca="false">SUM(L1798-J1798)</f>
        <v>#VALUE!</v>
      </c>
      <c r="P1798" s="0" t="str">
        <f aca="false">IFERROR(__xludf.dummyfunction("""COMPUTED_VALUE"""),"")</f>
        <v/>
      </c>
      <c r="R1798" s="0" t="str">
        <f aca="false">IFERROR(__xludf.dummyfunction("""COMPUTED_VALUE"""),"")</f>
        <v/>
      </c>
      <c r="T1798" s="6" t="e">
        <f aca="false">SUM(R1798-P1798)</f>
        <v>#VALUE!</v>
      </c>
      <c r="V1798" s="6" t="e">
        <f aca="false">SUM(N1798-T1798)</f>
        <v>#VALUE!</v>
      </c>
      <c r="X1798" s="7"/>
    </row>
    <row r="1799" customFormat="false" ht="13.8" hidden="false" customHeight="false" outlineLevel="0" collapsed="false">
      <c r="B1799" s="0" t="str">
        <f aca="false">IFERROR(__xludf.dummyfunction("""COMPUTED_VALUE"""),"")</f>
        <v/>
      </c>
      <c r="D1799" s="0" t="str">
        <f aca="false">IFERROR(__xludf.dummyfunction("""COMPUTED_VALUE"""),"")</f>
        <v/>
      </c>
      <c r="F1799" s="0" t="str">
        <f aca="false">IFERROR(__xludf.dummyfunction("""COMPUTED_VALUE"""),"")</f>
        <v/>
      </c>
      <c r="H1799" s="0" t="str">
        <f aca="false">IFERROR(__xludf.dummyfunction("""COMPUTED_VALUE"""),"")</f>
        <v/>
      </c>
      <c r="J1799" s="0" t="str">
        <f aca="false">IFERROR(__xludf.dummyfunction("""COMPUTED_VALUE"""),"")</f>
        <v/>
      </c>
      <c r="L1799" s="0" t="str">
        <f aca="false">IFERROR(__xludf.dummyfunction("""COMPUTED_VALUE"""),"")</f>
        <v/>
      </c>
      <c r="N1799" s="6" t="e">
        <f aca="false">SUM(L1799-J1799)</f>
        <v>#VALUE!</v>
      </c>
      <c r="P1799" s="0" t="str">
        <f aca="false">IFERROR(__xludf.dummyfunction("""COMPUTED_VALUE"""),"")</f>
        <v/>
      </c>
      <c r="R1799" s="0" t="str">
        <f aca="false">IFERROR(__xludf.dummyfunction("""COMPUTED_VALUE"""),"")</f>
        <v/>
      </c>
      <c r="T1799" s="6" t="e">
        <f aca="false">SUM(R1799-P1799)</f>
        <v>#VALUE!</v>
      </c>
      <c r="V1799" s="6" t="e">
        <f aca="false">SUM(N1799-T1799)</f>
        <v>#VALUE!</v>
      </c>
      <c r="X1799" s="7"/>
    </row>
    <row r="1800" customFormat="false" ht="13.8" hidden="false" customHeight="false" outlineLevel="0" collapsed="false">
      <c r="B1800" s="0" t="str">
        <f aca="false">IFERROR(__xludf.dummyfunction("""COMPUTED_VALUE"""),"")</f>
        <v/>
      </c>
      <c r="D1800" s="0" t="str">
        <f aca="false">IFERROR(__xludf.dummyfunction("""COMPUTED_VALUE"""),"")</f>
        <v/>
      </c>
      <c r="F1800" s="0" t="str">
        <f aca="false">IFERROR(__xludf.dummyfunction("""COMPUTED_VALUE"""),"")</f>
        <v/>
      </c>
      <c r="H1800" s="0" t="str">
        <f aca="false">IFERROR(__xludf.dummyfunction("""COMPUTED_VALUE"""),"")</f>
        <v/>
      </c>
      <c r="J1800" s="0" t="str">
        <f aca="false">IFERROR(__xludf.dummyfunction("""COMPUTED_VALUE"""),"")</f>
        <v/>
      </c>
      <c r="L1800" s="0" t="str">
        <f aca="false">IFERROR(__xludf.dummyfunction("""COMPUTED_VALUE"""),"")</f>
        <v/>
      </c>
      <c r="N1800" s="6" t="e">
        <f aca="false">SUM(L1800-J1800)</f>
        <v>#VALUE!</v>
      </c>
      <c r="P1800" s="0" t="str">
        <f aca="false">IFERROR(__xludf.dummyfunction("""COMPUTED_VALUE"""),"")</f>
        <v/>
      </c>
      <c r="R1800" s="0" t="str">
        <f aca="false">IFERROR(__xludf.dummyfunction("""COMPUTED_VALUE"""),"")</f>
        <v/>
      </c>
      <c r="T1800" s="6" t="e">
        <f aca="false">SUM(R1800-P1800)</f>
        <v>#VALUE!</v>
      </c>
      <c r="V1800" s="6" t="e">
        <f aca="false">SUM(N1800-T1800)</f>
        <v>#VALUE!</v>
      </c>
      <c r="X1800" s="7"/>
    </row>
    <row r="1801" customFormat="false" ht="13.8" hidden="false" customHeight="false" outlineLevel="0" collapsed="false">
      <c r="B1801" s="0" t="str">
        <f aca="false">IFERROR(__xludf.dummyfunction("""COMPUTED_VALUE"""),"")</f>
        <v/>
      </c>
      <c r="D1801" s="0" t="str">
        <f aca="false">IFERROR(__xludf.dummyfunction("""COMPUTED_VALUE"""),"")</f>
        <v/>
      </c>
      <c r="F1801" s="0" t="str">
        <f aca="false">IFERROR(__xludf.dummyfunction("""COMPUTED_VALUE"""),"")</f>
        <v/>
      </c>
      <c r="H1801" s="0" t="str">
        <f aca="false">IFERROR(__xludf.dummyfunction("""COMPUTED_VALUE"""),"")</f>
        <v/>
      </c>
      <c r="J1801" s="0" t="str">
        <f aca="false">IFERROR(__xludf.dummyfunction("""COMPUTED_VALUE"""),"")</f>
        <v/>
      </c>
      <c r="L1801" s="0" t="str">
        <f aca="false">IFERROR(__xludf.dummyfunction("""COMPUTED_VALUE"""),"")</f>
        <v/>
      </c>
      <c r="N1801" s="6" t="e">
        <f aca="false">SUM(L1801-J1801)</f>
        <v>#VALUE!</v>
      </c>
      <c r="P1801" s="0" t="str">
        <f aca="false">IFERROR(__xludf.dummyfunction("""COMPUTED_VALUE"""),"")</f>
        <v/>
      </c>
      <c r="R1801" s="0" t="str">
        <f aca="false">IFERROR(__xludf.dummyfunction("""COMPUTED_VALUE"""),"")</f>
        <v/>
      </c>
      <c r="T1801" s="6" t="e">
        <f aca="false">SUM(R1801-P1801)</f>
        <v>#VALUE!</v>
      </c>
      <c r="V1801" s="6" t="e">
        <f aca="false">SUM(N1801-T1801)</f>
        <v>#VALUE!</v>
      </c>
      <c r="X1801" s="7"/>
    </row>
    <row r="1802" customFormat="false" ht="13.8" hidden="false" customHeight="false" outlineLevel="0" collapsed="false">
      <c r="B1802" s="0" t="str">
        <f aca="false">IFERROR(__xludf.dummyfunction("""COMPUTED_VALUE"""),"")</f>
        <v/>
      </c>
      <c r="D1802" s="0" t="str">
        <f aca="false">IFERROR(__xludf.dummyfunction("""COMPUTED_VALUE"""),"")</f>
        <v/>
      </c>
      <c r="F1802" s="0" t="str">
        <f aca="false">IFERROR(__xludf.dummyfunction("""COMPUTED_VALUE"""),"")</f>
        <v/>
      </c>
      <c r="H1802" s="0" t="str">
        <f aca="false">IFERROR(__xludf.dummyfunction("""COMPUTED_VALUE"""),"")</f>
        <v/>
      </c>
      <c r="J1802" s="0" t="str">
        <f aca="false">IFERROR(__xludf.dummyfunction("""COMPUTED_VALUE"""),"")</f>
        <v/>
      </c>
      <c r="L1802" s="0" t="str">
        <f aca="false">IFERROR(__xludf.dummyfunction("""COMPUTED_VALUE"""),"")</f>
        <v/>
      </c>
      <c r="N1802" s="6" t="e">
        <f aca="false">SUM(L1802-J1802)</f>
        <v>#VALUE!</v>
      </c>
      <c r="P1802" s="0" t="str">
        <f aca="false">IFERROR(__xludf.dummyfunction("""COMPUTED_VALUE"""),"")</f>
        <v/>
      </c>
      <c r="R1802" s="0" t="str">
        <f aca="false">IFERROR(__xludf.dummyfunction("""COMPUTED_VALUE"""),"")</f>
        <v/>
      </c>
      <c r="T1802" s="6" t="e">
        <f aca="false">SUM(R1802-P1802)</f>
        <v>#VALUE!</v>
      </c>
      <c r="V1802" s="6" t="e">
        <f aca="false">SUM(N1802-T1802)</f>
        <v>#VALUE!</v>
      </c>
      <c r="X1802" s="7"/>
    </row>
    <row r="1803" customFormat="false" ht="13.8" hidden="false" customHeight="false" outlineLevel="0" collapsed="false">
      <c r="B1803" s="0" t="str">
        <f aca="false">IFERROR(__xludf.dummyfunction("""COMPUTED_VALUE"""),"")</f>
        <v/>
      </c>
      <c r="D1803" s="0" t="str">
        <f aca="false">IFERROR(__xludf.dummyfunction("""COMPUTED_VALUE"""),"")</f>
        <v/>
      </c>
      <c r="F1803" s="0" t="str">
        <f aca="false">IFERROR(__xludf.dummyfunction("""COMPUTED_VALUE"""),"")</f>
        <v/>
      </c>
      <c r="H1803" s="0" t="str">
        <f aca="false">IFERROR(__xludf.dummyfunction("""COMPUTED_VALUE"""),"")</f>
        <v/>
      </c>
      <c r="J1803" s="0" t="str">
        <f aca="false">IFERROR(__xludf.dummyfunction("""COMPUTED_VALUE"""),"")</f>
        <v/>
      </c>
      <c r="L1803" s="0" t="str">
        <f aca="false">IFERROR(__xludf.dummyfunction("""COMPUTED_VALUE"""),"")</f>
        <v/>
      </c>
      <c r="N1803" s="6" t="e">
        <f aca="false">SUM(L1803-J1803)</f>
        <v>#VALUE!</v>
      </c>
      <c r="P1803" s="0" t="str">
        <f aca="false">IFERROR(__xludf.dummyfunction("""COMPUTED_VALUE"""),"")</f>
        <v/>
      </c>
      <c r="R1803" s="0" t="str">
        <f aca="false">IFERROR(__xludf.dummyfunction("""COMPUTED_VALUE"""),"")</f>
        <v/>
      </c>
      <c r="T1803" s="6" t="e">
        <f aca="false">SUM(R1803-P1803)</f>
        <v>#VALUE!</v>
      </c>
      <c r="V1803" s="6" t="e">
        <f aca="false">SUM(N1803-T1803)</f>
        <v>#VALUE!</v>
      </c>
      <c r="X1803" s="7"/>
    </row>
    <row r="1804" customFormat="false" ht="13.8" hidden="false" customHeight="false" outlineLevel="0" collapsed="false">
      <c r="B1804" s="0" t="str">
        <f aca="false">IFERROR(__xludf.dummyfunction("""COMPUTED_VALUE"""),"")</f>
        <v/>
      </c>
      <c r="D1804" s="0" t="str">
        <f aca="false">IFERROR(__xludf.dummyfunction("""COMPUTED_VALUE"""),"")</f>
        <v/>
      </c>
      <c r="F1804" s="0" t="str">
        <f aca="false">IFERROR(__xludf.dummyfunction("""COMPUTED_VALUE"""),"")</f>
        <v/>
      </c>
      <c r="H1804" s="0" t="str">
        <f aca="false">IFERROR(__xludf.dummyfunction("""COMPUTED_VALUE"""),"")</f>
        <v/>
      </c>
      <c r="J1804" s="0" t="str">
        <f aca="false">IFERROR(__xludf.dummyfunction("""COMPUTED_VALUE"""),"")</f>
        <v/>
      </c>
      <c r="L1804" s="0" t="str">
        <f aca="false">IFERROR(__xludf.dummyfunction("""COMPUTED_VALUE"""),"")</f>
        <v/>
      </c>
      <c r="N1804" s="6" t="e">
        <f aca="false">SUM(L1804-J1804)</f>
        <v>#VALUE!</v>
      </c>
      <c r="P1804" s="0" t="str">
        <f aca="false">IFERROR(__xludf.dummyfunction("""COMPUTED_VALUE"""),"")</f>
        <v/>
      </c>
      <c r="R1804" s="0" t="str">
        <f aca="false">IFERROR(__xludf.dummyfunction("""COMPUTED_VALUE"""),"")</f>
        <v/>
      </c>
      <c r="T1804" s="6" t="e">
        <f aca="false">SUM(R1804-P1804)</f>
        <v>#VALUE!</v>
      </c>
      <c r="V1804" s="6" t="e">
        <f aca="false">SUM(N1804-T1804)</f>
        <v>#VALUE!</v>
      </c>
      <c r="X1804" s="7"/>
    </row>
    <row r="1805" customFormat="false" ht="13.8" hidden="false" customHeight="false" outlineLevel="0" collapsed="false">
      <c r="B1805" s="0" t="str">
        <f aca="false">IFERROR(__xludf.dummyfunction("""COMPUTED_VALUE"""),"")</f>
        <v/>
      </c>
      <c r="D1805" s="0" t="str">
        <f aca="false">IFERROR(__xludf.dummyfunction("""COMPUTED_VALUE"""),"")</f>
        <v/>
      </c>
      <c r="F1805" s="0" t="str">
        <f aca="false">IFERROR(__xludf.dummyfunction("""COMPUTED_VALUE"""),"")</f>
        <v/>
      </c>
      <c r="H1805" s="0" t="str">
        <f aca="false">IFERROR(__xludf.dummyfunction("""COMPUTED_VALUE"""),"")</f>
        <v/>
      </c>
      <c r="J1805" s="0" t="str">
        <f aca="false">IFERROR(__xludf.dummyfunction("""COMPUTED_VALUE"""),"")</f>
        <v/>
      </c>
      <c r="L1805" s="0" t="str">
        <f aca="false">IFERROR(__xludf.dummyfunction("""COMPUTED_VALUE"""),"")</f>
        <v/>
      </c>
      <c r="N1805" s="6" t="e">
        <f aca="false">SUM(L1805-J1805)</f>
        <v>#VALUE!</v>
      </c>
      <c r="P1805" s="0" t="str">
        <f aca="false">IFERROR(__xludf.dummyfunction("""COMPUTED_VALUE"""),"")</f>
        <v/>
      </c>
      <c r="R1805" s="0" t="str">
        <f aca="false">IFERROR(__xludf.dummyfunction("""COMPUTED_VALUE"""),"")</f>
        <v/>
      </c>
      <c r="T1805" s="6" t="e">
        <f aca="false">SUM(R1805-P1805)</f>
        <v>#VALUE!</v>
      </c>
      <c r="V1805" s="6" t="e">
        <f aca="false">SUM(N1805-T1805)</f>
        <v>#VALUE!</v>
      </c>
      <c r="X1805" s="7"/>
    </row>
    <row r="1806" customFormat="false" ht="13.8" hidden="false" customHeight="false" outlineLevel="0" collapsed="false">
      <c r="B1806" s="0" t="str">
        <f aca="false">IFERROR(__xludf.dummyfunction("""COMPUTED_VALUE"""),"")</f>
        <v/>
      </c>
      <c r="D1806" s="0" t="str">
        <f aca="false">IFERROR(__xludf.dummyfunction("""COMPUTED_VALUE"""),"")</f>
        <v/>
      </c>
      <c r="F1806" s="0" t="str">
        <f aca="false">IFERROR(__xludf.dummyfunction("""COMPUTED_VALUE"""),"")</f>
        <v/>
      </c>
      <c r="H1806" s="0" t="str">
        <f aca="false">IFERROR(__xludf.dummyfunction("""COMPUTED_VALUE"""),"")</f>
        <v/>
      </c>
      <c r="J1806" s="0" t="str">
        <f aca="false">IFERROR(__xludf.dummyfunction("""COMPUTED_VALUE"""),"")</f>
        <v/>
      </c>
      <c r="L1806" s="0" t="str">
        <f aca="false">IFERROR(__xludf.dummyfunction("""COMPUTED_VALUE"""),"")</f>
        <v/>
      </c>
      <c r="N1806" s="6" t="e">
        <f aca="false">SUM(L1806-J1806)</f>
        <v>#VALUE!</v>
      </c>
      <c r="P1806" s="0" t="str">
        <f aca="false">IFERROR(__xludf.dummyfunction("""COMPUTED_VALUE"""),"")</f>
        <v/>
      </c>
      <c r="R1806" s="0" t="str">
        <f aca="false">IFERROR(__xludf.dummyfunction("""COMPUTED_VALUE"""),"")</f>
        <v/>
      </c>
      <c r="T1806" s="6" t="e">
        <f aca="false">SUM(R1806-P1806)</f>
        <v>#VALUE!</v>
      </c>
      <c r="V1806" s="6" t="e">
        <f aca="false">SUM(N1806-T1806)</f>
        <v>#VALUE!</v>
      </c>
      <c r="X1806" s="7"/>
    </row>
    <row r="1807" customFormat="false" ht="13.8" hidden="false" customHeight="false" outlineLevel="0" collapsed="false">
      <c r="B1807" s="0" t="str">
        <f aca="false">IFERROR(__xludf.dummyfunction("""COMPUTED_VALUE"""),"")</f>
        <v/>
      </c>
      <c r="D1807" s="0" t="str">
        <f aca="false">IFERROR(__xludf.dummyfunction("""COMPUTED_VALUE"""),"")</f>
        <v/>
      </c>
      <c r="F1807" s="0" t="str">
        <f aca="false">IFERROR(__xludf.dummyfunction("""COMPUTED_VALUE"""),"")</f>
        <v/>
      </c>
      <c r="H1807" s="0" t="str">
        <f aca="false">IFERROR(__xludf.dummyfunction("""COMPUTED_VALUE"""),"")</f>
        <v/>
      </c>
      <c r="J1807" s="0" t="str">
        <f aca="false">IFERROR(__xludf.dummyfunction("""COMPUTED_VALUE"""),"")</f>
        <v/>
      </c>
      <c r="L1807" s="0" t="str">
        <f aca="false">IFERROR(__xludf.dummyfunction("""COMPUTED_VALUE"""),"")</f>
        <v/>
      </c>
      <c r="N1807" s="6" t="e">
        <f aca="false">SUM(L1807-J1807)</f>
        <v>#VALUE!</v>
      </c>
      <c r="P1807" s="0" t="str">
        <f aca="false">IFERROR(__xludf.dummyfunction("""COMPUTED_VALUE"""),"")</f>
        <v/>
      </c>
      <c r="R1807" s="0" t="str">
        <f aca="false">IFERROR(__xludf.dummyfunction("""COMPUTED_VALUE"""),"")</f>
        <v/>
      </c>
      <c r="T1807" s="6" t="e">
        <f aca="false">SUM(R1807-P1807)</f>
        <v>#VALUE!</v>
      </c>
      <c r="V1807" s="6" t="e">
        <f aca="false">SUM(N1807-T1807)</f>
        <v>#VALUE!</v>
      </c>
      <c r="X1807" s="7"/>
    </row>
    <row r="1808" customFormat="false" ht="13.8" hidden="false" customHeight="false" outlineLevel="0" collapsed="false">
      <c r="B1808" s="0" t="str">
        <f aca="false">IFERROR(__xludf.dummyfunction("""COMPUTED_VALUE"""),"")</f>
        <v/>
      </c>
      <c r="D1808" s="0" t="str">
        <f aca="false">IFERROR(__xludf.dummyfunction("""COMPUTED_VALUE"""),"")</f>
        <v/>
      </c>
      <c r="F1808" s="0" t="str">
        <f aca="false">IFERROR(__xludf.dummyfunction("""COMPUTED_VALUE"""),"")</f>
        <v/>
      </c>
      <c r="H1808" s="0" t="str">
        <f aca="false">IFERROR(__xludf.dummyfunction("""COMPUTED_VALUE"""),"")</f>
        <v/>
      </c>
      <c r="J1808" s="0" t="str">
        <f aca="false">IFERROR(__xludf.dummyfunction("""COMPUTED_VALUE"""),"")</f>
        <v/>
      </c>
      <c r="L1808" s="0" t="str">
        <f aca="false">IFERROR(__xludf.dummyfunction("""COMPUTED_VALUE"""),"")</f>
        <v/>
      </c>
      <c r="N1808" s="6" t="e">
        <f aca="false">SUM(L1808-J1808)</f>
        <v>#VALUE!</v>
      </c>
      <c r="P1808" s="0" t="str">
        <f aca="false">IFERROR(__xludf.dummyfunction("""COMPUTED_VALUE"""),"")</f>
        <v/>
      </c>
      <c r="R1808" s="0" t="str">
        <f aca="false">IFERROR(__xludf.dummyfunction("""COMPUTED_VALUE"""),"")</f>
        <v/>
      </c>
      <c r="T1808" s="6" t="e">
        <f aca="false">SUM(R1808-P1808)</f>
        <v>#VALUE!</v>
      </c>
      <c r="V1808" s="6" t="e">
        <f aca="false">SUM(N1808-T1808)</f>
        <v>#VALUE!</v>
      </c>
      <c r="X1808" s="7"/>
    </row>
    <row r="1809" customFormat="false" ht="13.8" hidden="false" customHeight="false" outlineLevel="0" collapsed="false">
      <c r="B1809" s="0" t="str">
        <f aca="false">IFERROR(__xludf.dummyfunction("""COMPUTED_VALUE"""),"")</f>
        <v/>
      </c>
      <c r="D1809" s="0" t="str">
        <f aca="false">IFERROR(__xludf.dummyfunction("""COMPUTED_VALUE"""),"")</f>
        <v/>
      </c>
      <c r="F1809" s="0" t="str">
        <f aca="false">IFERROR(__xludf.dummyfunction("""COMPUTED_VALUE"""),"")</f>
        <v/>
      </c>
      <c r="H1809" s="0" t="str">
        <f aca="false">IFERROR(__xludf.dummyfunction("""COMPUTED_VALUE"""),"")</f>
        <v/>
      </c>
      <c r="J1809" s="0" t="str">
        <f aca="false">IFERROR(__xludf.dummyfunction("""COMPUTED_VALUE"""),"")</f>
        <v/>
      </c>
      <c r="L1809" s="0" t="str">
        <f aca="false">IFERROR(__xludf.dummyfunction("""COMPUTED_VALUE"""),"")</f>
        <v/>
      </c>
      <c r="N1809" s="6" t="e">
        <f aca="false">SUM(L1809-J1809)</f>
        <v>#VALUE!</v>
      </c>
      <c r="P1809" s="0" t="str">
        <f aca="false">IFERROR(__xludf.dummyfunction("""COMPUTED_VALUE"""),"")</f>
        <v/>
      </c>
      <c r="R1809" s="0" t="str">
        <f aca="false">IFERROR(__xludf.dummyfunction("""COMPUTED_VALUE"""),"")</f>
        <v/>
      </c>
      <c r="T1809" s="6" t="e">
        <f aca="false">SUM(R1809-P1809)</f>
        <v>#VALUE!</v>
      </c>
      <c r="V1809" s="6" t="e">
        <f aca="false">SUM(N1809-T1809)</f>
        <v>#VALUE!</v>
      </c>
      <c r="X1809" s="7"/>
    </row>
    <row r="1810" customFormat="false" ht="13.8" hidden="false" customHeight="false" outlineLevel="0" collapsed="false">
      <c r="B1810" s="0" t="str">
        <f aca="false">IFERROR(__xludf.dummyfunction("""COMPUTED_VALUE"""),"")</f>
        <v/>
      </c>
      <c r="D1810" s="0" t="str">
        <f aca="false">IFERROR(__xludf.dummyfunction("""COMPUTED_VALUE"""),"")</f>
        <v/>
      </c>
      <c r="F1810" s="0" t="str">
        <f aca="false">IFERROR(__xludf.dummyfunction("""COMPUTED_VALUE"""),"")</f>
        <v/>
      </c>
      <c r="H1810" s="0" t="str">
        <f aca="false">IFERROR(__xludf.dummyfunction("""COMPUTED_VALUE"""),"")</f>
        <v/>
      </c>
      <c r="J1810" s="0" t="str">
        <f aca="false">IFERROR(__xludf.dummyfunction("""COMPUTED_VALUE"""),"")</f>
        <v/>
      </c>
      <c r="L1810" s="0" t="str">
        <f aca="false">IFERROR(__xludf.dummyfunction("""COMPUTED_VALUE"""),"")</f>
        <v/>
      </c>
      <c r="N1810" s="6" t="e">
        <f aca="false">SUM(L1810-J1810)</f>
        <v>#VALUE!</v>
      </c>
      <c r="P1810" s="0" t="str">
        <f aca="false">IFERROR(__xludf.dummyfunction("""COMPUTED_VALUE"""),"")</f>
        <v/>
      </c>
      <c r="R1810" s="0" t="str">
        <f aca="false">IFERROR(__xludf.dummyfunction("""COMPUTED_VALUE"""),"")</f>
        <v/>
      </c>
      <c r="T1810" s="6" t="e">
        <f aca="false">SUM(R1810-P1810)</f>
        <v>#VALUE!</v>
      </c>
      <c r="V1810" s="6" t="e">
        <f aca="false">SUM(N1810-T1810)</f>
        <v>#VALUE!</v>
      </c>
      <c r="X1810" s="7"/>
    </row>
    <row r="1811" customFormat="false" ht="13.8" hidden="false" customHeight="false" outlineLevel="0" collapsed="false">
      <c r="B1811" s="0" t="str">
        <f aca="false">IFERROR(__xludf.dummyfunction("""COMPUTED_VALUE"""),"")</f>
        <v/>
      </c>
      <c r="D1811" s="0" t="str">
        <f aca="false">IFERROR(__xludf.dummyfunction("""COMPUTED_VALUE"""),"")</f>
        <v/>
      </c>
      <c r="F1811" s="0" t="str">
        <f aca="false">IFERROR(__xludf.dummyfunction("""COMPUTED_VALUE"""),"")</f>
        <v/>
      </c>
      <c r="H1811" s="0" t="str">
        <f aca="false">IFERROR(__xludf.dummyfunction("""COMPUTED_VALUE"""),"")</f>
        <v/>
      </c>
      <c r="J1811" s="0" t="str">
        <f aca="false">IFERROR(__xludf.dummyfunction("""COMPUTED_VALUE"""),"")</f>
        <v/>
      </c>
      <c r="L1811" s="0" t="str">
        <f aca="false">IFERROR(__xludf.dummyfunction("""COMPUTED_VALUE"""),"")</f>
        <v/>
      </c>
      <c r="N1811" s="6" t="e">
        <f aca="false">SUM(L1811-J1811)</f>
        <v>#VALUE!</v>
      </c>
      <c r="P1811" s="0" t="str">
        <f aca="false">IFERROR(__xludf.dummyfunction("""COMPUTED_VALUE"""),"")</f>
        <v/>
      </c>
      <c r="R1811" s="0" t="str">
        <f aca="false">IFERROR(__xludf.dummyfunction("""COMPUTED_VALUE"""),"")</f>
        <v/>
      </c>
      <c r="T1811" s="6" t="e">
        <f aca="false">SUM(R1811-P1811)</f>
        <v>#VALUE!</v>
      </c>
      <c r="V1811" s="6" t="e">
        <f aca="false">SUM(N1811-T1811)</f>
        <v>#VALUE!</v>
      </c>
      <c r="X1811" s="7"/>
    </row>
    <row r="1812" customFormat="false" ht="13.8" hidden="false" customHeight="false" outlineLevel="0" collapsed="false">
      <c r="B1812" s="0" t="str">
        <f aca="false">IFERROR(__xludf.dummyfunction("""COMPUTED_VALUE"""),"")</f>
        <v/>
      </c>
      <c r="D1812" s="0" t="str">
        <f aca="false">IFERROR(__xludf.dummyfunction("""COMPUTED_VALUE"""),"")</f>
        <v/>
      </c>
      <c r="F1812" s="0" t="str">
        <f aca="false">IFERROR(__xludf.dummyfunction("""COMPUTED_VALUE"""),"")</f>
        <v/>
      </c>
      <c r="H1812" s="0" t="str">
        <f aca="false">IFERROR(__xludf.dummyfunction("""COMPUTED_VALUE"""),"")</f>
        <v/>
      </c>
      <c r="J1812" s="0" t="str">
        <f aca="false">IFERROR(__xludf.dummyfunction("""COMPUTED_VALUE"""),"")</f>
        <v/>
      </c>
      <c r="L1812" s="0" t="str">
        <f aca="false">IFERROR(__xludf.dummyfunction("""COMPUTED_VALUE"""),"")</f>
        <v/>
      </c>
      <c r="N1812" s="6" t="e">
        <f aca="false">SUM(L1812-J1812)</f>
        <v>#VALUE!</v>
      </c>
      <c r="P1812" s="0" t="str">
        <f aca="false">IFERROR(__xludf.dummyfunction("""COMPUTED_VALUE"""),"")</f>
        <v/>
      </c>
      <c r="R1812" s="0" t="str">
        <f aca="false">IFERROR(__xludf.dummyfunction("""COMPUTED_VALUE"""),"")</f>
        <v/>
      </c>
      <c r="T1812" s="6" t="e">
        <f aca="false">SUM(R1812-P1812)</f>
        <v>#VALUE!</v>
      </c>
      <c r="V1812" s="6" t="e">
        <f aca="false">SUM(N1812-T1812)</f>
        <v>#VALUE!</v>
      </c>
      <c r="X1812" s="7"/>
    </row>
    <row r="1813" customFormat="false" ht="13.8" hidden="false" customHeight="false" outlineLevel="0" collapsed="false">
      <c r="B1813" s="0" t="str">
        <f aca="false">IFERROR(__xludf.dummyfunction("""COMPUTED_VALUE"""),"")</f>
        <v/>
      </c>
      <c r="D1813" s="0" t="str">
        <f aca="false">IFERROR(__xludf.dummyfunction("""COMPUTED_VALUE"""),"")</f>
        <v/>
      </c>
      <c r="F1813" s="0" t="str">
        <f aca="false">IFERROR(__xludf.dummyfunction("""COMPUTED_VALUE"""),"")</f>
        <v/>
      </c>
      <c r="H1813" s="0" t="str">
        <f aca="false">IFERROR(__xludf.dummyfunction("""COMPUTED_VALUE"""),"")</f>
        <v/>
      </c>
      <c r="J1813" s="0" t="str">
        <f aca="false">IFERROR(__xludf.dummyfunction("""COMPUTED_VALUE"""),"")</f>
        <v/>
      </c>
      <c r="L1813" s="0" t="str">
        <f aca="false">IFERROR(__xludf.dummyfunction("""COMPUTED_VALUE"""),"")</f>
        <v/>
      </c>
      <c r="N1813" s="6" t="e">
        <f aca="false">SUM(L1813-J1813)</f>
        <v>#VALUE!</v>
      </c>
      <c r="P1813" s="0" t="str">
        <f aca="false">IFERROR(__xludf.dummyfunction("""COMPUTED_VALUE"""),"")</f>
        <v/>
      </c>
      <c r="R1813" s="0" t="str">
        <f aca="false">IFERROR(__xludf.dummyfunction("""COMPUTED_VALUE"""),"")</f>
        <v/>
      </c>
      <c r="T1813" s="6" t="e">
        <f aca="false">SUM(R1813-P1813)</f>
        <v>#VALUE!</v>
      </c>
      <c r="V1813" s="6" t="e">
        <f aca="false">SUM(N1813-T1813)</f>
        <v>#VALUE!</v>
      </c>
      <c r="X1813" s="7"/>
    </row>
    <row r="1814" customFormat="false" ht="13.8" hidden="false" customHeight="false" outlineLevel="0" collapsed="false">
      <c r="B1814" s="0" t="str">
        <f aca="false">IFERROR(__xludf.dummyfunction("""COMPUTED_VALUE"""),"")</f>
        <v/>
      </c>
      <c r="D1814" s="0" t="str">
        <f aca="false">IFERROR(__xludf.dummyfunction("""COMPUTED_VALUE"""),"")</f>
        <v/>
      </c>
      <c r="F1814" s="0" t="str">
        <f aca="false">IFERROR(__xludf.dummyfunction("""COMPUTED_VALUE"""),"")</f>
        <v/>
      </c>
      <c r="H1814" s="0" t="str">
        <f aca="false">IFERROR(__xludf.dummyfunction("""COMPUTED_VALUE"""),"")</f>
        <v/>
      </c>
      <c r="J1814" s="0" t="str">
        <f aca="false">IFERROR(__xludf.dummyfunction("""COMPUTED_VALUE"""),"")</f>
        <v/>
      </c>
      <c r="L1814" s="0" t="str">
        <f aca="false">IFERROR(__xludf.dummyfunction("""COMPUTED_VALUE"""),"")</f>
        <v/>
      </c>
      <c r="N1814" s="6" t="e">
        <f aca="false">SUM(L1814-J1814)</f>
        <v>#VALUE!</v>
      </c>
      <c r="P1814" s="0" t="str">
        <f aca="false">IFERROR(__xludf.dummyfunction("""COMPUTED_VALUE"""),"")</f>
        <v/>
      </c>
      <c r="R1814" s="0" t="str">
        <f aca="false">IFERROR(__xludf.dummyfunction("""COMPUTED_VALUE"""),"")</f>
        <v/>
      </c>
      <c r="T1814" s="6" t="e">
        <f aca="false">SUM(R1814-P1814)</f>
        <v>#VALUE!</v>
      </c>
      <c r="V1814" s="6" t="e">
        <f aca="false">SUM(N1814-T1814)</f>
        <v>#VALUE!</v>
      </c>
      <c r="X1814" s="7"/>
    </row>
    <row r="1815" customFormat="false" ht="13.8" hidden="false" customHeight="false" outlineLevel="0" collapsed="false">
      <c r="B1815" s="0" t="str">
        <f aca="false">IFERROR(__xludf.dummyfunction("""COMPUTED_VALUE"""),"")</f>
        <v/>
      </c>
      <c r="D1815" s="0" t="str">
        <f aca="false">IFERROR(__xludf.dummyfunction("""COMPUTED_VALUE"""),"")</f>
        <v/>
      </c>
      <c r="F1815" s="0" t="str">
        <f aca="false">IFERROR(__xludf.dummyfunction("""COMPUTED_VALUE"""),"")</f>
        <v/>
      </c>
      <c r="H1815" s="0" t="str">
        <f aca="false">IFERROR(__xludf.dummyfunction("""COMPUTED_VALUE"""),"")</f>
        <v/>
      </c>
      <c r="J1815" s="0" t="str">
        <f aca="false">IFERROR(__xludf.dummyfunction("""COMPUTED_VALUE"""),"")</f>
        <v/>
      </c>
      <c r="L1815" s="0" t="str">
        <f aca="false">IFERROR(__xludf.dummyfunction("""COMPUTED_VALUE"""),"")</f>
        <v/>
      </c>
      <c r="N1815" s="6" t="e">
        <f aca="false">SUM(L1815-J1815)</f>
        <v>#VALUE!</v>
      </c>
      <c r="P1815" s="0" t="str">
        <f aca="false">IFERROR(__xludf.dummyfunction("""COMPUTED_VALUE"""),"")</f>
        <v/>
      </c>
      <c r="R1815" s="0" t="str">
        <f aca="false">IFERROR(__xludf.dummyfunction("""COMPUTED_VALUE"""),"")</f>
        <v/>
      </c>
      <c r="T1815" s="6" t="e">
        <f aca="false">SUM(R1815-P1815)</f>
        <v>#VALUE!</v>
      </c>
      <c r="V1815" s="6" t="e">
        <f aca="false">SUM(N1815-T1815)</f>
        <v>#VALUE!</v>
      </c>
      <c r="X1815" s="7"/>
    </row>
    <row r="1816" customFormat="false" ht="13.8" hidden="false" customHeight="false" outlineLevel="0" collapsed="false">
      <c r="B1816" s="0" t="str">
        <f aca="false">IFERROR(__xludf.dummyfunction("""COMPUTED_VALUE"""),"")</f>
        <v/>
      </c>
      <c r="D1816" s="0" t="str">
        <f aca="false">IFERROR(__xludf.dummyfunction("""COMPUTED_VALUE"""),"")</f>
        <v/>
      </c>
      <c r="F1816" s="0" t="str">
        <f aca="false">IFERROR(__xludf.dummyfunction("""COMPUTED_VALUE"""),"")</f>
        <v/>
      </c>
      <c r="H1816" s="0" t="str">
        <f aca="false">IFERROR(__xludf.dummyfunction("""COMPUTED_VALUE"""),"")</f>
        <v/>
      </c>
      <c r="J1816" s="0" t="str">
        <f aca="false">IFERROR(__xludf.dummyfunction("""COMPUTED_VALUE"""),"")</f>
        <v/>
      </c>
      <c r="L1816" s="0" t="str">
        <f aca="false">IFERROR(__xludf.dummyfunction("""COMPUTED_VALUE"""),"")</f>
        <v/>
      </c>
      <c r="N1816" s="6" t="e">
        <f aca="false">SUM(L1816-J1816)</f>
        <v>#VALUE!</v>
      </c>
      <c r="P1816" s="0" t="str">
        <f aca="false">IFERROR(__xludf.dummyfunction("""COMPUTED_VALUE"""),"")</f>
        <v/>
      </c>
      <c r="R1816" s="0" t="str">
        <f aca="false">IFERROR(__xludf.dummyfunction("""COMPUTED_VALUE"""),"")</f>
        <v/>
      </c>
      <c r="T1816" s="6" t="e">
        <f aca="false">SUM(R1816-P1816)</f>
        <v>#VALUE!</v>
      </c>
      <c r="V1816" s="6" t="e">
        <f aca="false">SUM(N1816-T1816)</f>
        <v>#VALUE!</v>
      </c>
      <c r="X1816" s="7"/>
    </row>
    <row r="1817" customFormat="false" ht="13.8" hidden="false" customHeight="false" outlineLevel="0" collapsed="false">
      <c r="B1817" s="0" t="str">
        <f aca="false">IFERROR(__xludf.dummyfunction("""COMPUTED_VALUE"""),"")</f>
        <v/>
      </c>
      <c r="D1817" s="0" t="str">
        <f aca="false">IFERROR(__xludf.dummyfunction("""COMPUTED_VALUE"""),"")</f>
        <v/>
      </c>
      <c r="F1817" s="0" t="str">
        <f aca="false">IFERROR(__xludf.dummyfunction("""COMPUTED_VALUE"""),"")</f>
        <v/>
      </c>
      <c r="H1817" s="0" t="str">
        <f aca="false">IFERROR(__xludf.dummyfunction("""COMPUTED_VALUE"""),"")</f>
        <v/>
      </c>
      <c r="J1817" s="0" t="str">
        <f aca="false">IFERROR(__xludf.dummyfunction("""COMPUTED_VALUE"""),"")</f>
        <v/>
      </c>
      <c r="L1817" s="0" t="str">
        <f aca="false">IFERROR(__xludf.dummyfunction("""COMPUTED_VALUE"""),"")</f>
        <v/>
      </c>
      <c r="N1817" s="6" t="e">
        <f aca="false">SUM(L1817-J1817)</f>
        <v>#VALUE!</v>
      </c>
      <c r="P1817" s="0" t="str">
        <f aca="false">IFERROR(__xludf.dummyfunction("""COMPUTED_VALUE"""),"")</f>
        <v/>
      </c>
      <c r="R1817" s="0" t="str">
        <f aca="false">IFERROR(__xludf.dummyfunction("""COMPUTED_VALUE"""),"")</f>
        <v/>
      </c>
      <c r="T1817" s="6" t="e">
        <f aca="false">SUM(R1817-P1817)</f>
        <v>#VALUE!</v>
      </c>
      <c r="V1817" s="6" t="e">
        <f aca="false">SUM(N1817-T1817)</f>
        <v>#VALUE!</v>
      </c>
      <c r="X1817" s="7"/>
    </row>
    <row r="1818" customFormat="false" ht="13.8" hidden="false" customHeight="false" outlineLevel="0" collapsed="false">
      <c r="B1818" s="0" t="str">
        <f aca="false">IFERROR(__xludf.dummyfunction("""COMPUTED_VALUE"""),"")</f>
        <v/>
      </c>
      <c r="D1818" s="0" t="str">
        <f aca="false">IFERROR(__xludf.dummyfunction("""COMPUTED_VALUE"""),"")</f>
        <v/>
      </c>
      <c r="F1818" s="0" t="str">
        <f aca="false">IFERROR(__xludf.dummyfunction("""COMPUTED_VALUE"""),"")</f>
        <v/>
      </c>
      <c r="H1818" s="0" t="str">
        <f aca="false">IFERROR(__xludf.dummyfunction("""COMPUTED_VALUE"""),"")</f>
        <v/>
      </c>
      <c r="J1818" s="0" t="str">
        <f aca="false">IFERROR(__xludf.dummyfunction("""COMPUTED_VALUE"""),"")</f>
        <v/>
      </c>
      <c r="L1818" s="0" t="str">
        <f aca="false">IFERROR(__xludf.dummyfunction("""COMPUTED_VALUE"""),"")</f>
        <v/>
      </c>
      <c r="N1818" s="6" t="e">
        <f aca="false">SUM(L1818-J1818)</f>
        <v>#VALUE!</v>
      </c>
      <c r="P1818" s="0" t="str">
        <f aca="false">IFERROR(__xludf.dummyfunction("""COMPUTED_VALUE"""),"")</f>
        <v/>
      </c>
      <c r="R1818" s="0" t="str">
        <f aca="false">IFERROR(__xludf.dummyfunction("""COMPUTED_VALUE"""),"")</f>
        <v/>
      </c>
      <c r="T1818" s="6" t="e">
        <f aca="false">SUM(R1818-P1818)</f>
        <v>#VALUE!</v>
      </c>
      <c r="V1818" s="6" t="e">
        <f aca="false">SUM(N1818-T1818)</f>
        <v>#VALUE!</v>
      </c>
      <c r="X1818" s="7"/>
    </row>
    <row r="1819" customFormat="false" ht="13.8" hidden="false" customHeight="false" outlineLevel="0" collapsed="false">
      <c r="B1819" s="0" t="str">
        <f aca="false">IFERROR(__xludf.dummyfunction("""COMPUTED_VALUE"""),"")</f>
        <v/>
      </c>
      <c r="D1819" s="0" t="str">
        <f aca="false">IFERROR(__xludf.dummyfunction("""COMPUTED_VALUE"""),"")</f>
        <v/>
      </c>
      <c r="F1819" s="0" t="str">
        <f aca="false">IFERROR(__xludf.dummyfunction("""COMPUTED_VALUE"""),"")</f>
        <v/>
      </c>
      <c r="H1819" s="0" t="str">
        <f aca="false">IFERROR(__xludf.dummyfunction("""COMPUTED_VALUE"""),"")</f>
        <v/>
      </c>
      <c r="J1819" s="0" t="str">
        <f aca="false">IFERROR(__xludf.dummyfunction("""COMPUTED_VALUE"""),"")</f>
        <v/>
      </c>
      <c r="L1819" s="0" t="str">
        <f aca="false">IFERROR(__xludf.dummyfunction("""COMPUTED_VALUE"""),"")</f>
        <v/>
      </c>
      <c r="N1819" s="6" t="e">
        <f aca="false">SUM(L1819-J1819)</f>
        <v>#VALUE!</v>
      </c>
      <c r="P1819" s="0" t="str">
        <f aca="false">IFERROR(__xludf.dummyfunction("""COMPUTED_VALUE"""),"")</f>
        <v/>
      </c>
      <c r="R1819" s="0" t="str">
        <f aca="false">IFERROR(__xludf.dummyfunction("""COMPUTED_VALUE"""),"")</f>
        <v/>
      </c>
      <c r="T1819" s="6" t="e">
        <f aca="false">SUM(R1819-P1819)</f>
        <v>#VALUE!</v>
      </c>
      <c r="V1819" s="6" t="e">
        <f aca="false">SUM(N1819-T1819)</f>
        <v>#VALUE!</v>
      </c>
      <c r="X1819" s="7"/>
    </row>
    <row r="1820" customFormat="false" ht="13.8" hidden="false" customHeight="false" outlineLevel="0" collapsed="false">
      <c r="B1820" s="0" t="str">
        <f aca="false">IFERROR(__xludf.dummyfunction("""COMPUTED_VALUE"""),"")</f>
        <v/>
      </c>
      <c r="D1820" s="0" t="str">
        <f aca="false">IFERROR(__xludf.dummyfunction("""COMPUTED_VALUE"""),"")</f>
        <v/>
      </c>
      <c r="F1820" s="0" t="str">
        <f aca="false">IFERROR(__xludf.dummyfunction("""COMPUTED_VALUE"""),"")</f>
        <v/>
      </c>
      <c r="H1820" s="0" t="str">
        <f aca="false">IFERROR(__xludf.dummyfunction("""COMPUTED_VALUE"""),"")</f>
        <v/>
      </c>
      <c r="J1820" s="0" t="str">
        <f aca="false">IFERROR(__xludf.dummyfunction("""COMPUTED_VALUE"""),"")</f>
        <v/>
      </c>
      <c r="L1820" s="0" t="str">
        <f aca="false">IFERROR(__xludf.dummyfunction("""COMPUTED_VALUE"""),"")</f>
        <v/>
      </c>
      <c r="N1820" s="6" t="e">
        <f aca="false">SUM(L1820-J1820)</f>
        <v>#VALUE!</v>
      </c>
      <c r="P1820" s="0" t="str">
        <f aca="false">IFERROR(__xludf.dummyfunction("""COMPUTED_VALUE"""),"")</f>
        <v/>
      </c>
      <c r="R1820" s="0" t="str">
        <f aca="false">IFERROR(__xludf.dummyfunction("""COMPUTED_VALUE"""),"")</f>
        <v/>
      </c>
      <c r="T1820" s="6" t="e">
        <f aca="false">SUM(R1820-P1820)</f>
        <v>#VALUE!</v>
      </c>
      <c r="V1820" s="6" t="e">
        <f aca="false">SUM(N1820-T1820)</f>
        <v>#VALUE!</v>
      </c>
      <c r="X1820" s="7"/>
    </row>
    <row r="1821" customFormat="false" ht="13.8" hidden="false" customHeight="false" outlineLevel="0" collapsed="false">
      <c r="B1821" s="0" t="str">
        <f aca="false">IFERROR(__xludf.dummyfunction("""COMPUTED_VALUE"""),"")</f>
        <v/>
      </c>
      <c r="D1821" s="0" t="str">
        <f aca="false">IFERROR(__xludf.dummyfunction("""COMPUTED_VALUE"""),"")</f>
        <v/>
      </c>
      <c r="F1821" s="0" t="str">
        <f aca="false">IFERROR(__xludf.dummyfunction("""COMPUTED_VALUE"""),"")</f>
        <v/>
      </c>
      <c r="H1821" s="0" t="str">
        <f aca="false">IFERROR(__xludf.dummyfunction("""COMPUTED_VALUE"""),"")</f>
        <v/>
      </c>
      <c r="J1821" s="0" t="str">
        <f aca="false">IFERROR(__xludf.dummyfunction("""COMPUTED_VALUE"""),"")</f>
        <v/>
      </c>
      <c r="L1821" s="0" t="str">
        <f aca="false">IFERROR(__xludf.dummyfunction("""COMPUTED_VALUE"""),"")</f>
        <v/>
      </c>
      <c r="N1821" s="6" t="e">
        <f aca="false">SUM(L1821-J1821)</f>
        <v>#VALUE!</v>
      </c>
      <c r="P1821" s="0" t="str">
        <f aca="false">IFERROR(__xludf.dummyfunction("""COMPUTED_VALUE"""),"")</f>
        <v/>
      </c>
      <c r="R1821" s="0" t="str">
        <f aca="false">IFERROR(__xludf.dummyfunction("""COMPUTED_VALUE"""),"")</f>
        <v/>
      </c>
      <c r="T1821" s="6" t="e">
        <f aca="false">SUM(R1821-P1821)</f>
        <v>#VALUE!</v>
      </c>
      <c r="V1821" s="6" t="e">
        <f aca="false">SUM(N1821-T1821)</f>
        <v>#VALUE!</v>
      </c>
      <c r="X1821" s="7"/>
    </row>
    <row r="1822" customFormat="false" ht="13.8" hidden="false" customHeight="false" outlineLevel="0" collapsed="false">
      <c r="B1822" s="0" t="str">
        <f aca="false">IFERROR(__xludf.dummyfunction("""COMPUTED_VALUE"""),"")</f>
        <v/>
      </c>
      <c r="D1822" s="0" t="str">
        <f aca="false">IFERROR(__xludf.dummyfunction("""COMPUTED_VALUE"""),"")</f>
        <v/>
      </c>
      <c r="F1822" s="0" t="str">
        <f aca="false">IFERROR(__xludf.dummyfunction("""COMPUTED_VALUE"""),"")</f>
        <v/>
      </c>
      <c r="H1822" s="0" t="str">
        <f aca="false">IFERROR(__xludf.dummyfunction("""COMPUTED_VALUE"""),"")</f>
        <v/>
      </c>
      <c r="J1822" s="0" t="str">
        <f aca="false">IFERROR(__xludf.dummyfunction("""COMPUTED_VALUE"""),"")</f>
        <v/>
      </c>
      <c r="L1822" s="0" t="str">
        <f aca="false">IFERROR(__xludf.dummyfunction("""COMPUTED_VALUE"""),"")</f>
        <v/>
      </c>
      <c r="N1822" s="6" t="e">
        <f aca="false">SUM(L1822-J1822)</f>
        <v>#VALUE!</v>
      </c>
      <c r="P1822" s="0" t="str">
        <f aca="false">IFERROR(__xludf.dummyfunction("""COMPUTED_VALUE"""),"")</f>
        <v/>
      </c>
      <c r="R1822" s="0" t="str">
        <f aca="false">IFERROR(__xludf.dummyfunction("""COMPUTED_VALUE"""),"")</f>
        <v/>
      </c>
      <c r="T1822" s="6" t="e">
        <f aca="false">SUM(R1822-P1822)</f>
        <v>#VALUE!</v>
      </c>
      <c r="V1822" s="6" t="e">
        <f aca="false">SUM(N1822-T1822)</f>
        <v>#VALUE!</v>
      </c>
      <c r="X1822" s="7"/>
    </row>
    <row r="1823" customFormat="false" ht="13.8" hidden="false" customHeight="false" outlineLevel="0" collapsed="false">
      <c r="B1823" s="0" t="str">
        <f aca="false">IFERROR(__xludf.dummyfunction("""COMPUTED_VALUE"""),"")</f>
        <v/>
      </c>
      <c r="D1823" s="0" t="str">
        <f aca="false">IFERROR(__xludf.dummyfunction("""COMPUTED_VALUE"""),"")</f>
        <v/>
      </c>
      <c r="F1823" s="0" t="str">
        <f aca="false">IFERROR(__xludf.dummyfunction("""COMPUTED_VALUE"""),"")</f>
        <v/>
      </c>
      <c r="H1823" s="0" t="str">
        <f aca="false">IFERROR(__xludf.dummyfunction("""COMPUTED_VALUE"""),"")</f>
        <v/>
      </c>
      <c r="J1823" s="0" t="str">
        <f aca="false">IFERROR(__xludf.dummyfunction("""COMPUTED_VALUE"""),"")</f>
        <v/>
      </c>
      <c r="L1823" s="0" t="str">
        <f aca="false">IFERROR(__xludf.dummyfunction("""COMPUTED_VALUE"""),"")</f>
        <v/>
      </c>
      <c r="N1823" s="6" t="e">
        <f aca="false">SUM(L1823-J1823)</f>
        <v>#VALUE!</v>
      </c>
      <c r="P1823" s="0" t="str">
        <f aca="false">IFERROR(__xludf.dummyfunction("""COMPUTED_VALUE"""),"")</f>
        <v/>
      </c>
      <c r="R1823" s="0" t="str">
        <f aca="false">IFERROR(__xludf.dummyfunction("""COMPUTED_VALUE"""),"")</f>
        <v/>
      </c>
      <c r="T1823" s="6" t="e">
        <f aca="false">SUM(R1823-P1823)</f>
        <v>#VALUE!</v>
      </c>
      <c r="V1823" s="6" t="e">
        <f aca="false">SUM(N1823-T1823)</f>
        <v>#VALUE!</v>
      </c>
      <c r="X1823" s="7"/>
    </row>
    <row r="1824" customFormat="false" ht="13.8" hidden="false" customHeight="false" outlineLevel="0" collapsed="false">
      <c r="B1824" s="0" t="str">
        <f aca="false">IFERROR(__xludf.dummyfunction("""COMPUTED_VALUE"""),"")</f>
        <v/>
      </c>
      <c r="D1824" s="0" t="str">
        <f aca="false">IFERROR(__xludf.dummyfunction("""COMPUTED_VALUE"""),"")</f>
        <v/>
      </c>
      <c r="F1824" s="0" t="str">
        <f aca="false">IFERROR(__xludf.dummyfunction("""COMPUTED_VALUE"""),"")</f>
        <v/>
      </c>
      <c r="H1824" s="0" t="str">
        <f aca="false">IFERROR(__xludf.dummyfunction("""COMPUTED_VALUE"""),"")</f>
        <v/>
      </c>
      <c r="J1824" s="0" t="str">
        <f aca="false">IFERROR(__xludf.dummyfunction("""COMPUTED_VALUE"""),"")</f>
        <v/>
      </c>
      <c r="L1824" s="0" t="str">
        <f aca="false">IFERROR(__xludf.dummyfunction("""COMPUTED_VALUE"""),"")</f>
        <v/>
      </c>
      <c r="N1824" s="6" t="e">
        <f aca="false">SUM(L1824-J1824)</f>
        <v>#VALUE!</v>
      </c>
      <c r="P1824" s="0" t="str">
        <f aca="false">IFERROR(__xludf.dummyfunction("""COMPUTED_VALUE"""),"")</f>
        <v/>
      </c>
      <c r="R1824" s="0" t="str">
        <f aca="false">IFERROR(__xludf.dummyfunction("""COMPUTED_VALUE"""),"")</f>
        <v/>
      </c>
      <c r="T1824" s="6" t="e">
        <f aca="false">SUM(R1824-P1824)</f>
        <v>#VALUE!</v>
      </c>
      <c r="V1824" s="6" t="e">
        <f aca="false">SUM(N1824-T1824)</f>
        <v>#VALUE!</v>
      </c>
      <c r="X1824" s="7"/>
    </row>
    <row r="1825" customFormat="false" ht="13.8" hidden="false" customHeight="false" outlineLevel="0" collapsed="false">
      <c r="B1825" s="0" t="str">
        <f aca="false">IFERROR(__xludf.dummyfunction("""COMPUTED_VALUE"""),"")</f>
        <v/>
      </c>
      <c r="D1825" s="0" t="str">
        <f aca="false">IFERROR(__xludf.dummyfunction("""COMPUTED_VALUE"""),"")</f>
        <v/>
      </c>
      <c r="F1825" s="0" t="str">
        <f aca="false">IFERROR(__xludf.dummyfunction("""COMPUTED_VALUE"""),"")</f>
        <v/>
      </c>
      <c r="H1825" s="0" t="str">
        <f aca="false">IFERROR(__xludf.dummyfunction("""COMPUTED_VALUE"""),"")</f>
        <v/>
      </c>
      <c r="J1825" s="0" t="str">
        <f aca="false">IFERROR(__xludf.dummyfunction("""COMPUTED_VALUE"""),"")</f>
        <v/>
      </c>
      <c r="L1825" s="0" t="str">
        <f aca="false">IFERROR(__xludf.dummyfunction("""COMPUTED_VALUE"""),"")</f>
        <v/>
      </c>
      <c r="N1825" s="6" t="e">
        <f aca="false">SUM(L1825-J1825)</f>
        <v>#VALUE!</v>
      </c>
      <c r="P1825" s="0" t="str">
        <f aca="false">IFERROR(__xludf.dummyfunction("""COMPUTED_VALUE"""),"")</f>
        <v/>
      </c>
      <c r="R1825" s="0" t="str">
        <f aca="false">IFERROR(__xludf.dummyfunction("""COMPUTED_VALUE"""),"")</f>
        <v/>
      </c>
      <c r="T1825" s="6" t="e">
        <f aca="false">SUM(R1825-P1825)</f>
        <v>#VALUE!</v>
      </c>
      <c r="V1825" s="6" t="e">
        <f aca="false">SUM(N1825-T1825)</f>
        <v>#VALUE!</v>
      </c>
      <c r="X1825" s="7"/>
    </row>
    <row r="1826" customFormat="false" ht="13.8" hidden="false" customHeight="false" outlineLevel="0" collapsed="false">
      <c r="B1826" s="0" t="str">
        <f aca="false">IFERROR(__xludf.dummyfunction("""COMPUTED_VALUE"""),"")</f>
        <v/>
      </c>
      <c r="D1826" s="0" t="str">
        <f aca="false">IFERROR(__xludf.dummyfunction("""COMPUTED_VALUE"""),"")</f>
        <v/>
      </c>
      <c r="F1826" s="0" t="str">
        <f aca="false">IFERROR(__xludf.dummyfunction("""COMPUTED_VALUE"""),"")</f>
        <v/>
      </c>
      <c r="H1826" s="0" t="str">
        <f aca="false">IFERROR(__xludf.dummyfunction("""COMPUTED_VALUE"""),"")</f>
        <v/>
      </c>
      <c r="J1826" s="0" t="str">
        <f aca="false">IFERROR(__xludf.dummyfunction("""COMPUTED_VALUE"""),"")</f>
        <v/>
      </c>
      <c r="L1826" s="0" t="str">
        <f aca="false">IFERROR(__xludf.dummyfunction("""COMPUTED_VALUE"""),"")</f>
        <v/>
      </c>
      <c r="N1826" s="6" t="e">
        <f aca="false">SUM(L1826-J1826)</f>
        <v>#VALUE!</v>
      </c>
      <c r="P1826" s="0" t="str">
        <f aca="false">IFERROR(__xludf.dummyfunction("""COMPUTED_VALUE"""),"")</f>
        <v/>
      </c>
      <c r="R1826" s="0" t="str">
        <f aca="false">IFERROR(__xludf.dummyfunction("""COMPUTED_VALUE"""),"")</f>
        <v/>
      </c>
      <c r="T1826" s="6" t="e">
        <f aca="false">SUM(R1826-P1826)</f>
        <v>#VALUE!</v>
      </c>
      <c r="V1826" s="6" t="e">
        <f aca="false">SUM(N1826-T1826)</f>
        <v>#VALUE!</v>
      </c>
      <c r="X1826" s="7"/>
    </row>
    <row r="1827" customFormat="false" ht="13.8" hidden="false" customHeight="false" outlineLevel="0" collapsed="false">
      <c r="B1827" s="0" t="str">
        <f aca="false">IFERROR(__xludf.dummyfunction("""COMPUTED_VALUE"""),"")</f>
        <v/>
      </c>
      <c r="D1827" s="0" t="str">
        <f aca="false">IFERROR(__xludf.dummyfunction("""COMPUTED_VALUE"""),"")</f>
        <v/>
      </c>
      <c r="F1827" s="0" t="str">
        <f aca="false">IFERROR(__xludf.dummyfunction("""COMPUTED_VALUE"""),"")</f>
        <v/>
      </c>
      <c r="H1827" s="0" t="str">
        <f aca="false">IFERROR(__xludf.dummyfunction("""COMPUTED_VALUE"""),"")</f>
        <v/>
      </c>
      <c r="J1827" s="0" t="str">
        <f aca="false">IFERROR(__xludf.dummyfunction("""COMPUTED_VALUE"""),"")</f>
        <v/>
      </c>
      <c r="L1827" s="0" t="str">
        <f aca="false">IFERROR(__xludf.dummyfunction("""COMPUTED_VALUE"""),"")</f>
        <v/>
      </c>
      <c r="N1827" s="6" t="e">
        <f aca="false">SUM(L1827-J1827)</f>
        <v>#VALUE!</v>
      </c>
      <c r="P1827" s="0" t="str">
        <f aca="false">IFERROR(__xludf.dummyfunction("""COMPUTED_VALUE"""),"")</f>
        <v/>
      </c>
      <c r="R1827" s="0" t="str">
        <f aca="false">IFERROR(__xludf.dummyfunction("""COMPUTED_VALUE"""),"")</f>
        <v/>
      </c>
      <c r="T1827" s="6" t="e">
        <f aca="false">SUM(R1827-P1827)</f>
        <v>#VALUE!</v>
      </c>
      <c r="V1827" s="6" t="e">
        <f aca="false">SUM(N1827-T1827)</f>
        <v>#VALUE!</v>
      </c>
      <c r="X1827" s="7"/>
    </row>
    <row r="1828" customFormat="false" ht="13.8" hidden="false" customHeight="false" outlineLevel="0" collapsed="false">
      <c r="B1828" s="0" t="str">
        <f aca="false">IFERROR(__xludf.dummyfunction("""COMPUTED_VALUE"""),"")</f>
        <v/>
      </c>
      <c r="D1828" s="0" t="str">
        <f aca="false">IFERROR(__xludf.dummyfunction("""COMPUTED_VALUE"""),"")</f>
        <v/>
      </c>
      <c r="F1828" s="0" t="str">
        <f aca="false">IFERROR(__xludf.dummyfunction("""COMPUTED_VALUE"""),"")</f>
        <v/>
      </c>
      <c r="H1828" s="0" t="str">
        <f aca="false">IFERROR(__xludf.dummyfunction("""COMPUTED_VALUE"""),"")</f>
        <v/>
      </c>
      <c r="J1828" s="0" t="str">
        <f aca="false">IFERROR(__xludf.dummyfunction("""COMPUTED_VALUE"""),"")</f>
        <v/>
      </c>
      <c r="L1828" s="0" t="str">
        <f aca="false">IFERROR(__xludf.dummyfunction("""COMPUTED_VALUE"""),"")</f>
        <v/>
      </c>
      <c r="N1828" s="6" t="e">
        <f aca="false">SUM(L1828-J1828)</f>
        <v>#VALUE!</v>
      </c>
      <c r="P1828" s="0" t="str">
        <f aca="false">IFERROR(__xludf.dummyfunction("""COMPUTED_VALUE"""),"")</f>
        <v/>
      </c>
      <c r="R1828" s="0" t="str">
        <f aca="false">IFERROR(__xludf.dummyfunction("""COMPUTED_VALUE"""),"")</f>
        <v/>
      </c>
      <c r="T1828" s="6" t="e">
        <f aca="false">SUM(R1828-P1828)</f>
        <v>#VALUE!</v>
      </c>
      <c r="V1828" s="6" t="e">
        <f aca="false">SUM(N1828-T1828)</f>
        <v>#VALUE!</v>
      </c>
      <c r="X1828" s="7"/>
    </row>
    <row r="1829" customFormat="false" ht="13.8" hidden="false" customHeight="false" outlineLevel="0" collapsed="false">
      <c r="B1829" s="0" t="str">
        <f aca="false">IFERROR(__xludf.dummyfunction("""COMPUTED_VALUE"""),"")</f>
        <v/>
      </c>
      <c r="D1829" s="0" t="str">
        <f aca="false">IFERROR(__xludf.dummyfunction("""COMPUTED_VALUE"""),"")</f>
        <v/>
      </c>
      <c r="F1829" s="0" t="str">
        <f aca="false">IFERROR(__xludf.dummyfunction("""COMPUTED_VALUE"""),"")</f>
        <v/>
      </c>
      <c r="H1829" s="0" t="str">
        <f aca="false">IFERROR(__xludf.dummyfunction("""COMPUTED_VALUE"""),"")</f>
        <v/>
      </c>
      <c r="J1829" s="0" t="str">
        <f aca="false">IFERROR(__xludf.dummyfunction("""COMPUTED_VALUE"""),"")</f>
        <v/>
      </c>
      <c r="L1829" s="0" t="str">
        <f aca="false">IFERROR(__xludf.dummyfunction("""COMPUTED_VALUE"""),"")</f>
        <v/>
      </c>
      <c r="N1829" s="6" t="e">
        <f aca="false">SUM(L1829-J1829)</f>
        <v>#VALUE!</v>
      </c>
      <c r="P1829" s="0" t="str">
        <f aca="false">IFERROR(__xludf.dummyfunction("""COMPUTED_VALUE"""),"")</f>
        <v/>
      </c>
      <c r="R1829" s="0" t="str">
        <f aca="false">IFERROR(__xludf.dummyfunction("""COMPUTED_VALUE"""),"")</f>
        <v/>
      </c>
      <c r="T1829" s="6" t="e">
        <f aca="false">SUM(R1829-P1829)</f>
        <v>#VALUE!</v>
      </c>
      <c r="V1829" s="6" t="e">
        <f aca="false">SUM(N1829-T1829)</f>
        <v>#VALUE!</v>
      </c>
      <c r="X1829" s="7"/>
    </row>
    <row r="1830" customFormat="false" ht="13.8" hidden="false" customHeight="false" outlineLevel="0" collapsed="false">
      <c r="B1830" s="0" t="str">
        <f aca="false">IFERROR(__xludf.dummyfunction("""COMPUTED_VALUE"""),"")</f>
        <v/>
      </c>
      <c r="D1830" s="0" t="str">
        <f aca="false">IFERROR(__xludf.dummyfunction("""COMPUTED_VALUE"""),"")</f>
        <v/>
      </c>
      <c r="F1830" s="0" t="str">
        <f aca="false">IFERROR(__xludf.dummyfunction("""COMPUTED_VALUE"""),"")</f>
        <v/>
      </c>
      <c r="H1830" s="0" t="str">
        <f aca="false">IFERROR(__xludf.dummyfunction("""COMPUTED_VALUE"""),"")</f>
        <v/>
      </c>
      <c r="J1830" s="0" t="str">
        <f aca="false">IFERROR(__xludf.dummyfunction("""COMPUTED_VALUE"""),"")</f>
        <v/>
      </c>
      <c r="L1830" s="0" t="str">
        <f aca="false">IFERROR(__xludf.dummyfunction("""COMPUTED_VALUE"""),"")</f>
        <v/>
      </c>
      <c r="N1830" s="6" t="e">
        <f aca="false">SUM(L1830-J1830)</f>
        <v>#VALUE!</v>
      </c>
      <c r="P1830" s="0" t="str">
        <f aca="false">IFERROR(__xludf.dummyfunction("""COMPUTED_VALUE"""),"")</f>
        <v/>
      </c>
      <c r="R1830" s="0" t="str">
        <f aca="false">IFERROR(__xludf.dummyfunction("""COMPUTED_VALUE"""),"")</f>
        <v/>
      </c>
      <c r="T1830" s="6" t="e">
        <f aca="false">SUM(R1830-P1830)</f>
        <v>#VALUE!</v>
      </c>
      <c r="V1830" s="6" t="e">
        <f aca="false">SUM(N1830-T1830)</f>
        <v>#VALUE!</v>
      </c>
      <c r="X1830" s="7"/>
    </row>
    <row r="1831" customFormat="false" ht="13.8" hidden="false" customHeight="false" outlineLevel="0" collapsed="false">
      <c r="B1831" s="0" t="str">
        <f aca="false">IFERROR(__xludf.dummyfunction("""COMPUTED_VALUE"""),"")</f>
        <v/>
      </c>
      <c r="D1831" s="0" t="str">
        <f aca="false">IFERROR(__xludf.dummyfunction("""COMPUTED_VALUE"""),"")</f>
        <v/>
      </c>
      <c r="F1831" s="0" t="str">
        <f aca="false">IFERROR(__xludf.dummyfunction("""COMPUTED_VALUE"""),"")</f>
        <v/>
      </c>
      <c r="H1831" s="0" t="str">
        <f aca="false">IFERROR(__xludf.dummyfunction("""COMPUTED_VALUE"""),"")</f>
        <v/>
      </c>
      <c r="J1831" s="0" t="str">
        <f aca="false">IFERROR(__xludf.dummyfunction("""COMPUTED_VALUE"""),"")</f>
        <v/>
      </c>
      <c r="L1831" s="0" t="str">
        <f aca="false">IFERROR(__xludf.dummyfunction("""COMPUTED_VALUE"""),"")</f>
        <v/>
      </c>
      <c r="N1831" s="6" t="e">
        <f aca="false">SUM(L1831-J1831)</f>
        <v>#VALUE!</v>
      </c>
      <c r="P1831" s="0" t="str">
        <f aca="false">IFERROR(__xludf.dummyfunction("""COMPUTED_VALUE"""),"")</f>
        <v/>
      </c>
      <c r="R1831" s="0" t="str">
        <f aca="false">IFERROR(__xludf.dummyfunction("""COMPUTED_VALUE"""),"")</f>
        <v/>
      </c>
      <c r="T1831" s="6" t="e">
        <f aca="false">SUM(R1831-P1831)</f>
        <v>#VALUE!</v>
      </c>
      <c r="V1831" s="6" t="e">
        <f aca="false">SUM(N1831-T1831)</f>
        <v>#VALUE!</v>
      </c>
      <c r="X1831" s="7"/>
    </row>
    <row r="1832" customFormat="false" ht="13.8" hidden="false" customHeight="false" outlineLevel="0" collapsed="false">
      <c r="B1832" s="0" t="str">
        <f aca="false">IFERROR(__xludf.dummyfunction("""COMPUTED_VALUE"""),"")</f>
        <v/>
      </c>
      <c r="D1832" s="0" t="str">
        <f aca="false">IFERROR(__xludf.dummyfunction("""COMPUTED_VALUE"""),"")</f>
        <v/>
      </c>
      <c r="F1832" s="0" t="str">
        <f aca="false">IFERROR(__xludf.dummyfunction("""COMPUTED_VALUE"""),"")</f>
        <v/>
      </c>
      <c r="H1832" s="0" t="str">
        <f aca="false">IFERROR(__xludf.dummyfunction("""COMPUTED_VALUE"""),"")</f>
        <v/>
      </c>
      <c r="J1832" s="0" t="str">
        <f aca="false">IFERROR(__xludf.dummyfunction("""COMPUTED_VALUE"""),"")</f>
        <v/>
      </c>
      <c r="L1832" s="0" t="str">
        <f aca="false">IFERROR(__xludf.dummyfunction("""COMPUTED_VALUE"""),"")</f>
        <v/>
      </c>
      <c r="N1832" s="6" t="e">
        <f aca="false">SUM(L1832-J1832)</f>
        <v>#VALUE!</v>
      </c>
      <c r="P1832" s="0" t="str">
        <f aca="false">IFERROR(__xludf.dummyfunction("""COMPUTED_VALUE"""),"")</f>
        <v/>
      </c>
      <c r="R1832" s="0" t="str">
        <f aca="false">IFERROR(__xludf.dummyfunction("""COMPUTED_VALUE"""),"")</f>
        <v/>
      </c>
      <c r="T1832" s="6" t="e">
        <f aca="false">SUM(R1832-P1832)</f>
        <v>#VALUE!</v>
      </c>
      <c r="V1832" s="6" t="e">
        <f aca="false">SUM(N1832-T1832)</f>
        <v>#VALUE!</v>
      </c>
      <c r="X1832" s="7"/>
    </row>
    <row r="1833" customFormat="false" ht="13.8" hidden="false" customHeight="false" outlineLevel="0" collapsed="false">
      <c r="B1833" s="0" t="str">
        <f aca="false">IFERROR(__xludf.dummyfunction("""COMPUTED_VALUE"""),"")</f>
        <v/>
      </c>
      <c r="D1833" s="0" t="str">
        <f aca="false">IFERROR(__xludf.dummyfunction("""COMPUTED_VALUE"""),"")</f>
        <v/>
      </c>
      <c r="F1833" s="0" t="str">
        <f aca="false">IFERROR(__xludf.dummyfunction("""COMPUTED_VALUE"""),"")</f>
        <v/>
      </c>
      <c r="H1833" s="0" t="str">
        <f aca="false">IFERROR(__xludf.dummyfunction("""COMPUTED_VALUE"""),"")</f>
        <v/>
      </c>
      <c r="J1833" s="0" t="str">
        <f aca="false">IFERROR(__xludf.dummyfunction("""COMPUTED_VALUE"""),"")</f>
        <v/>
      </c>
      <c r="L1833" s="0" t="str">
        <f aca="false">IFERROR(__xludf.dummyfunction("""COMPUTED_VALUE"""),"")</f>
        <v/>
      </c>
      <c r="N1833" s="6" t="e">
        <f aca="false">SUM(L1833-J1833)</f>
        <v>#VALUE!</v>
      </c>
      <c r="P1833" s="0" t="str">
        <f aca="false">IFERROR(__xludf.dummyfunction("""COMPUTED_VALUE"""),"")</f>
        <v/>
      </c>
      <c r="R1833" s="0" t="str">
        <f aca="false">IFERROR(__xludf.dummyfunction("""COMPUTED_VALUE"""),"")</f>
        <v/>
      </c>
      <c r="T1833" s="6" t="e">
        <f aca="false">SUM(R1833-P1833)</f>
        <v>#VALUE!</v>
      </c>
      <c r="V1833" s="6" t="e">
        <f aca="false">SUM(N1833-T1833)</f>
        <v>#VALUE!</v>
      </c>
      <c r="X1833" s="7"/>
    </row>
    <row r="1834" customFormat="false" ht="13.8" hidden="false" customHeight="false" outlineLevel="0" collapsed="false">
      <c r="B1834" s="0" t="str">
        <f aca="false">IFERROR(__xludf.dummyfunction("""COMPUTED_VALUE"""),"")</f>
        <v/>
      </c>
      <c r="D1834" s="0" t="str">
        <f aca="false">IFERROR(__xludf.dummyfunction("""COMPUTED_VALUE"""),"")</f>
        <v/>
      </c>
      <c r="F1834" s="0" t="str">
        <f aca="false">IFERROR(__xludf.dummyfunction("""COMPUTED_VALUE"""),"")</f>
        <v/>
      </c>
      <c r="H1834" s="0" t="str">
        <f aca="false">IFERROR(__xludf.dummyfunction("""COMPUTED_VALUE"""),"")</f>
        <v/>
      </c>
      <c r="J1834" s="0" t="str">
        <f aca="false">IFERROR(__xludf.dummyfunction("""COMPUTED_VALUE"""),"")</f>
        <v/>
      </c>
      <c r="L1834" s="0" t="str">
        <f aca="false">IFERROR(__xludf.dummyfunction("""COMPUTED_VALUE"""),"")</f>
        <v/>
      </c>
      <c r="N1834" s="6" t="e">
        <f aca="false">SUM(L1834-J1834)</f>
        <v>#VALUE!</v>
      </c>
      <c r="P1834" s="0" t="str">
        <f aca="false">IFERROR(__xludf.dummyfunction("""COMPUTED_VALUE"""),"")</f>
        <v/>
      </c>
      <c r="R1834" s="0" t="str">
        <f aca="false">IFERROR(__xludf.dummyfunction("""COMPUTED_VALUE"""),"")</f>
        <v/>
      </c>
      <c r="T1834" s="6" t="e">
        <f aca="false">SUM(R1834-P1834)</f>
        <v>#VALUE!</v>
      </c>
      <c r="V1834" s="6" t="e">
        <f aca="false">SUM(N1834-T1834)</f>
        <v>#VALUE!</v>
      </c>
      <c r="X1834" s="7"/>
    </row>
    <row r="1835" customFormat="false" ht="13.8" hidden="false" customHeight="false" outlineLevel="0" collapsed="false">
      <c r="B1835" s="0" t="str">
        <f aca="false">IFERROR(__xludf.dummyfunction("""COMPUTED_VALUE"""),"")</f>
        <v/>
      </c>
      <c r="D1835" s="0" t="str">
        <f aca="false">IFERROR(__xludf.dummyfunction("""COMPUTED_VALUE"""),"")</f>
        <v/>
      </c>
      <c r="F1835" s="0" t="str">
        <f aca="false">IFERROR(__xludf.dummyfunction("""COMPUTED_VALUE"""),"")</f>
        <v/>
      </c>
      <c r="H1835" s="0" t="str">
        <f aca="false">IFERROR(__xludf.dummyfunction("""COMPUTED_VALUE"""),"")</f>
        <v/>
      </c>
      <c r="J1835" s="0" t="str">
        <f aca="false">IFERROR(__xludf.dummyfunction("""COMPUTED_VALUE"""),"")</f>
        <v/>
      </c>
      <c r="L1835" s="0" t="str">
        <f aca="false">IFERROR(__xludf.dummyfunction("""COMPUTED_VALUE"""),"")</f>
        <v/>
      </c>
      <c r="N1835" s="6" t="e">
        <f aca="false">SUM(L1835-J1835)</f>
        <v>#VALUE!</v>
      </c>
      <c r="P1835" s="0" t="str">
        <f aca="false">IFERROR(__xludf.dummyfunction("""COMPUTED_VALUE"""),"")</f>
        <v/>
      </c>
      <c r="R1835" s="0" t="str">
        <f aca="false">IFERROR(__xludf.dummyfunction("""COMPUTED_VALUE"""),"")</f>
        <v/>
      </c>
      <c r="T1835" s="6" t="e">
        <f aca="false">SUM(R1835-P1835)</f>
        <v>#VALUE!</v>
      </c>
      <c r="V1835" s="6" t="e">
        <f aca="false">SUM(N1835-T1835)</f>
        <v>#VALUE!</v>
      </c>
      <c r="X1835" s="7"/>
    </row>
    <row r="1836" customFormat="false" ht="13.8" hidden="false" customHeight="false" outlineLevel="0" collapsed="false">
      <c r="B1836" s="0" t="str">
        <f aca="false">IFERROR(__xludf.dummyfunction("""COMPUTED_VALUE"""),"")</f>
        <v/>
      </c>
      <c r="D1836" s="0" t="str">
        <f aca="false">IFERROR(__xludf.dummyfunction("""COMPUTED_VALUE"""),"")</f>
        <v/>
      </c>
      <c r="F1836" s="0" t="str">
        <f aca="false">IFERROR(__xludf.dummyfunction("""COMPUTED_VALUE"""),"")</f>
        <v/>
      </c>
      <c r="H1836" s="0" t="str">
        <f aca="false">IFERROR(__xludf.dummyfunction("""COMPUTED_VALUE"""),"")</f>
        <v/>
      </c>
      <c r="J1836" s="0" t="str">
        <f aca="false">IFERROR(__xludf.dummyfunction("""COMPUTED_VALUE"""),"")</f>
        <v/>
      </c>
      <c r="L1836" s="0" t="str">
        <f aca="false">IFERROR(__xludf.dummyfunction("""COMPUTED_VALUE"""),"")</f>
        <v/>
      </c>
      <c r="N1836" s="6" t="e">
        <f aca="false">SUM(L1836-J1836)</f>
        <v>#VALUE!</v>
      </c>
      <c r="P1836" s="0" t="str">
        <f aca="false">IFERROR(__xludf.dummyfunction("""COMPUTED_VALUE"""),"")</f>
        <v/>
      </c>
      <c r="R1836" s="0" t="str">
        <f aca="false">IFERROR(__xludf.dummyfunction("""COMPUTED_VALUE"""),"")</f>
        <v/>
      </c>
      <c r="T1836" s="6" t="e">
        <f aca="false">SUM(R1836-P1836)</f>
        <v>#VALUE!</v>
      </c>
      <c r="V1836" s="6" t="e">
        <f aca="false">SUM(N1836-T1836)</f>
        <v>#VALUE!</v>
      </c>
      <c r="X1836" s="7"/>
    </row>
    <row r="1837" customFormat="false" ht="13.8" hidden="false" customHeight="false" outlineLevel="0" collapsed="false">
      <c r="B1837" s="0" t="str">
        <f aca="false">IFERROR(__xludf.dummyfunction("""COMPUTED_VALUE"""),"")</f>
        <v/>
      </c>
      <c r="D1837" s="0" t="str">
        <f aca="false">IFERROR(__xludf.dummyfunction("""COMPUTED_VALUE"""),"")</f>
        <v/>
      </c>
      <c r="F1837" s="0" t="str">
        <f aca="false">IFERROR(__xludf.dummyfunction("""COMPUTED_VALUE"""),"")</f>
        <v/>
      </c>
      <c r="H1837" s="0" t="str">
        <f aca="false">IFERROR(__xludf.dummyfunction("""COMPUTED_VALUE"""),"")</f>
        <v/>
      </c>
      <c r="J1837" s="0" t="str">
        <f aca="false">IFERROR(__xludf.dummyfunction("""COMPUTED_VALUE"""),"")</f>
        <v/>
      </c>
      <c r="L1837" s="0" t="str">
        <f aca="false">IFERROR(__xludf.dummyfunction("""COMPUTED_VALUE"""),"")</f>
        <v/>
      </c>
      <c r="N1837" s="6" t="e">
        <f aca="false">SUM(L1837-J1837)</f>
        <v>#VALUE!</v>
      </c>
      <c r="P1837" s="0" t="str">
        <f aca="false">IFERROR(__xludf.dummyfunction("""COMPUTED_VALUE"""),"")</f>
        <v/>
      </c>
      <c r="R1837" s="0" t="str">
        <f aca="false">IFERROR(__xludf.dummyfunction("""COMPUTED_VALUE"""),"")</f>
        <v/>
      </c>
      <c r="T1837" s="6" t="e">
        <f aca="false">SUM(R1837-P1837)</f>
        <v>#VALUE!</v>
      </c>
      <c r="V1837" s="6" t="e">
        <f aca="false">SUM(N1837-T1837)</f>
        <v>#VALUE!</v>
      </c>
      <c r="X1837" s="7"/>
    </row>
    <row r="1838" customFormat="false" ht="13.8" hidden="false" customHeight="false" outlineLevel="0" collapsed="false">
      <c r="B1838" s="0" t="str">
        <f aca="false">IFERROR(__xludf.dummyfunction("""COMPUTED_VALUE"""),"")</f>
        <v/>
      </c>
      <c r="D1838" s="0" t="str">
        <f aca="false">IFERROR(__xludf.dummyfunction("""COMPUTED_VALUE"""),"")</f>
        <v/>
      </c>
      <c r="F1838" s="0" t="str">
        <f aca="false">IFERROR(__xludf.dummyfunction("""COMPUTED_VALUE"""),"")</f>
        <v/>
      </c>
      <c r="H1838" s="0" t="str">
        <f aca="false">IFERROR(__xludf.dummyfunction("""COMPUTED_VALUE"""),"")</f>
        <v/>
      </c>
      <c r="J1838" s="0" t="str">
        <f aca="false">IFERROR(__xludf.dummyfunction("""COMPUTED_VALUE"""),"")</f>
        <v/>
      </c>
      <c r="L1838" s="0" t="str">
        <f aca="false">IFERROR(__xludf.dummyfunction("""COMPUTED_VALUE"""),"")</f>
        <v/>
      </c>
      <c r="N1838" s="6" t="e">
        <f aca="false">SUM(L1838-J1838)</f>
        <v>#VALUE!</v>
      </c>
      <c r="P1838" s="0" t="str">
        <f aca="false">IFERROR(__xludf.dummyfunction("""COMPUTED_VALUE"""),"")</f>
        <v/>
      </c>
      <c r="R1838" s="0" t="str">
        <f aca="false">IFERROR(__xludf.dummyfunction("""COMPUTED_VALUE"""),"")</f>
        <v/>
      </c>
      <c r="T1838" s="6" t="e">
        <f aca="false">SUM(R1838-P1838)</f>
        <v>#VALUE!</v>
      </c>
      <c r="V1838" s="6" t="e">
        <f aca="false">SUM(N1838-T1838)</f>
        <v>#VALUE!</v>
      </c>
      <c r="X1838" s="7"/>
    </row>
    <row r="1839" customFormat="false" ht="13.8" hidden="false" customHeight="false" outlineLevel="0" collapsed="false">
      <c r="B1839" s="0" t="str">
        <f aca="false">IFERROR(__xludf.dummyfunction("""COMPUTED_VALUE"""),"")</f>
        <v/>
      </c>
      <c r="D1839" s="0" t="str">
        <f aca="false">IFERROR(__xludf.dummyfunction("""COMPUTED_VALUE"""),"")</f>
        <v/>
      </c>
      <c r="F1839" s="0" t="str">
        <f aca="false">IFERROR(__xludf.dummyfunction("""COMPUTED_VALUE"""),"")</f>
        <v/>
      </c>
      <c r="H1839" s="0" t="str">
        <f aca="false">IFERROR(__xludf.dummyfunction("""COMPUTED_VALUE"""),"")</f>
        <v/>
      </c>
      <c r="J1839" s="0" t="str">
        <f aca="false">IFERROR(__xludf.dummyfunction("""COMPUTED_VALUE"""),"")</f>
        <v/>
      </c>
      <c r="L1839" s="0" t="str">
        <f aca="false">IFERROR(__xludf.dummyfunction("""COMPUTED_VALUE"""),"")</f>
        <v/>
      </c>
      <c r="N1839" s="6" t="e">
        <f aca="false">SUM(L1839-J1839)</f>
        <v>#VALUE!</v>
      </c>
      <c r="P1839" s="0" t="str">
        <f aca="false">IFERROR(__xludf.dummyfunction("""COMPUTED_VALUE"""),"")</f>
        <v/>
      </c>
      <c r="R1839" s="0" t="str">
        <f aca="false">IFERROR(__xludf.dummyfunction("""COMPUTED_VALUE"""),"")</f>
        <v/>
      </c>
      <c r="T1839" s="6" t="e">
        <f aca="false">SUM(R1839-P1839)</f>
        <v>#VALUE!</v>
      </c>
      <c r="V1839" s="6" t="e">
        <f aca="false">SUM(N1839-T1839)</f>
        <v>#VALUE!</v>
      </c>
      <c r="X1839" s="7"/>
    </row>
    <row r="1840" customFormat="false" ht="13.8" hidden="false" customHeight="false" outlineLevel="0" collapsed="false">
      <c r="B1840" s="0" t="str">
        <f aca="false">IFERROR(__xludf.dummyfunction("""COMPUTED_VALUE"""),"")</f>
        <v/>
      </c>
      <c r="D1840" s="0" t="str">
        <f aca="false">IFERROR(__xludf.dummyfunction("""COMPUTED_VALUE"""),"")</f>
        <v/>
      </c>
      <c r="F1840" s="0" t="str">
        <f aca="false">IFERROR(__xludf.dummyfunction("""COMPUTED_VALUE"""),"")</f>
        <v/>
      </c>
      <c r="H1840" s="0" t="str">
        <f aca="false">IFERROR(__xludf.dummyfunction("""COMPUTED_VALUE"""),"")</f>
        <v/>
      </c>
      <c r="J1840" s="0" t="str">
        <f aca="false">IFERROR(__xludf.dummyfunction("""COMPUTED_VALUE"""),"")</f>
        <v/>
      </c>
      <c r="L1840" s="0" t="str">
        <f aca="false">IFERROR(__xludf.dummyfunction("""COMPUTED_VALUE"""),"")</f>
        <v/>
      </c>
      <c r="N1840" s="6" t="e">
        <f aca="false">SUM(L1840-J1840)</f>
        <v>#VALUE!</v>
      </c>
      <c r="P1840" s="0" t="str">
        <f aca="false">IFERROR(__xludf.dummyfunction("""COMPUTED_VALUE"""),"")</f>
        <v/>
      </c>
      <c r="R1840" s="0" t="str">
        <f aca="false">IFERROR(__xludf.dummyfunction("""COMPUTED_VALUE"""),"")</f>
        <v/>
      </c>
      <c r="T1840" s="6" t="e">
        <f aca="false">SUM(R1840-P1840)</f>
        <v>#VALUE!</v>
      </c>
      <c r="V1840" s="6" t="e">
        <f aca="false">SUM(N1840-T1840)</f>
        <v>#VALUE!</v>
      </c>
      <c r="X1840" s="7"/>
    </row>
    <row r="1841" customFormat="false" ht="13.8" hidden="false" customHeight="false" outlineLevel="0" collapsed="false">
      <c r="B1841" s="0" t="str">
        <f aca="false">IFERROR(__xludf.dummyfunction("""COMPUTED_VALUE"""),"")</f>
        <v/>
      </c>
      <c r="D1841" s="0" t="str">
        <f aca="false">IFERROR(__xludf.dummyfunction("""COMPUTED_VALUE"""),"")</f>
        <v/>
      </c>
      <c r="F1841" s="0" t="str">
        <f aca="false">IFERROR(__xludf.dummyfunction("""COMPUTED_VALUE"""),"")</f>
        <v/>
      </c>
      <c r="H1841" s="0" t="str">
        <f aca="false">IFERROR(__xludf.dummyfunction("""COMPUTED_VALUE"""),"")</f>
        <v/>
      </c>
      <c r="J1841" s="0" t="str">
        <f aca="false">IFERROR(__xludf.dummyfunction("""COMPUTED_VALUE"""),"")</f>
        <v/>
      </c>
      <c r="L1841" s="0" t="str">
        <f aca="false">IFERROR(__xludf.dummyfunction("""COMPUTED_VALUE"""),"")</f>
        <v/>
      </c>
      <c r="N1841" s="6" t="e">
        <f aca="false">SUM(L1841-J1841)</f>
        <v>#VALUE!</v>
      </c>
      <c r="P1841" s="0" t="str">
        <f aca="false">IFERROR(__xludf.dummyfunction("""COMPUTED_VALUE"""),"")</f>
        <v/>
      </c>
      <c r="R1841" s="0" t="str">
        <f aca="false">IFERROR(__xludf.dummyfunction("""COMPUTED_VALUE"""),"")</f>
        <v/>
      </c>
      <c r="T1841" s="6" t="e">
        <f aca="false">SUM(R1841-P1841)</f>
        <v>#VALUE!</v>
      </c>
      <c r="V1841" s="6" t="e">
        <f aca="false">SUM(N1841-T1841)</f>
        <v>#VALUE!</v>
      </c>
      <c r="X1841" s="7"/>
    </row>
    <row r="1842" customFormat="false" ht="13.8" hidden="false" customHeight="false" outlineLevel="0" collapsed="false">
      <c r="B1842" s="0" t="str">
        <f aca="false">IFERROR(__xludf.dummyfunction("""COMPUTED_VALUE"""),"")</f>
        <v/>
      </c>
      <c r="D1842" s="0" t="str">
        <f aca="false">IFERROR(__xludf.dummyfunction("""COMPUTED_VALUE"""),"")</f>
        <v/>
      </c>
      <c r="F1842" s="0" t="str">
        <f aca="false">IFERROR(__xludf.dummyfunction("""COMPUTED_VALUE"""),"")</f>
        <v/>
      </c>
      <c r="H1842" s="0" t="str">
        <f aca="false">IFERROR(__xludf.dummyfunction("""COMPUTED_VALUE"""),"")</f>
        <v/>
      </c>
      <c r="J1842" s="0" t="str">
        <f aca="false">IFERROR(__xludf.dummyfunction("""COMPUTED_VALUE"""),"")</f>
        <v/>
      </c>
      <c r="L1842" s="0" t="str">
        <f aca="false">IFERROR(__xludf.dummyfunction("""COMPUTED_VALUE"""),"")</f>
        <v/>
      </c>
      <c r="N1842" s="6" t="e">
        <f aca="false">SUM(L1842-J1842)</f>
        <v>#VALUE!</v>
      </c>
      <c r="P1842" s="0" t="str">
        <f aca="false">IFERROR(__xludf.dummyfunction("""COMPUTED_VALUE"""),"")</f>
        <v/>
      </c>
      <c r="R1842" s="0" t="str">
        <f aca="false">IFERROR(__xludf.dummyfunction("""COMPUTED_VALUE"""),"")</f>
        <v/>
      </c>
      <c r="T1842" s="6" t="e">
        <f aca="false">SUM(R1842-P1842)</f>
        <v>#VALUE!</v>
      </c>
      <c r="V1842" s="6" t="e">
        <f aca="false">SUM(N1842-T1842)</f>
        <v>#VALUE!</v>
      </c>
      <c r="X1842" s="7"/>
    </row>
    <row r="1843" customFormat="false" ht="13.8" hidden="false" customHeight="false" outlineLevel="0" collapsed="false">
      <c r="B1843" s="0" t="str">
        <f aca="false">IFERROR(__xludf.dummyfunction("""COMPUTED_VALUE"""),"")</f>
        <v/>
      </c>
      <c r="D1843" s="0" t="str">
        <f aca="false">IFERROR(__xludf.dummyfunction("""COMPUTED_VALUE"""),"")</f>
        <v/>
      </c>
      <c r="F1843" s="0" t="str">
        <f aca="false">IFERROR(__xludf.dummyfunction("""COMPUTED_VALUE"""),"")</f>
        <v/>
      </c>
      <c r="H1843" s="0" t="str">
        <f aca="false">IFERROR(__xludf.dummyfunction("""COMPUTED_VALUE"""),"")</f>
        <v/>
      </c>
      <c r="J1843" s="0" t="str">
        <f aca="false">IFERROR(__xludf.dummyfunction("""COMPUTED_VALUE"""),"")</f>
        <v/>
      </c>
      <c r="L1843" s="0" t="str">
        <f aca="false">IFERROR(__xludf.dummyfunction("""COMPUTED_VALUE"""),"")</f>
        <v/>
      </c>
      <c r="N1843" s="6" t="e">
        <f aca="false">SUM(L1843-J1843)</f>
        <v>#VALUE!</v>
      </c>
      <c r="P1843" s="0" t="str">
        <f aca="false">IFERROR(__xludf.dummyfunction("""COMPUTED_VALUE"""),"")</f>
        <v/>
      </c>
      <c r="R1843" s="0" t="str">
        <f aca="false">IFERROR(__xludf.dummyfunction("""COMPUTED_VALUE"""),"")</f>
        <v/>
      </c>
      <c r="T1843" s="6" t="e">
        <f aca="false">SUM(R1843-P1843)</f>
        <v>#VALUE!</v>
      </c>
      <c r="V1843" s="6" t="e">
        <f aca="false">SUM(N1843-T1843)</f>
        <v>#VALUE!</v>
      </c>
      <c r="X1843" s="7"/>
    </row>
    <row r="1844" customFormat="false" ht="13.8" hidden="false" customHeight="false" outlineLevel="0" collapsed="false">
      <c r="B1844" s="0" t="str">
        <f aca="false">IFERROR(__xludf.dummyfunction("""COMPUTED_VALUE"""),"")</f>
        <v/>
      </c>
      <c r="D1844" s="0" t="str">
        <f aca="false">IFERROR(__xludf.dummyfunction("""COMPUTED_VALUE"""),"")</f>
        <v/>
      </c>
      <c r="F1844" s="0" t="str">
        <f aca="false">IFERROR(__xludf.dummyfunction("""COMPUTED_VALUE"""),"")</f>
        <v/>
      </c>
      <c r="H1844" s="0" t="str">
        <f aca="false">IFERROR(__xludf.dummyfunction("""COMPUTED_VALUE"""),"")</f>
        <v/>
      </c>
      <c r="J1844" s="0" t="str">
        <f aca="false">IFERROR(__xludf.dummyfunction("""COMPUTED_VALUE"""),"")</f>
        <v/>
      </c>
      <c r="L1844" s="0" t="str">
        <f aca="false">IFERROR(__xludf.dummyfunction("""COMPUTED_VALUE"""),"")</f>
        <v/>
      </c>
      <c r="N1844" s="6" t="e">
        <f aca="false">SUM(L1844-J1844)</f>
        <v>#VALUE!</v>
      </c>
      <c r="P1844" s="0" t="str">
        <f aca="false">IFERROR(__xludf.dummyfunction("""COMPUTED_VALUE"""),"")</f>
        <v/>
      </c>
      <c r="R1844" s="0" t="str">
        <f aca="false">IFERROR(__xludf.dummyfunction("""COMPUTED_VALUE"""),"")</f>
        <v/>
      </c>
      <c r="T1844" s="6" t="e">
        <f aca="false">SUM(R1844-P1844)</f>
        <v>#VALUE!</v>
      </c>
      <c r="V1844" s="6" t="e">
        <f aca="false">SUM(N1844-T1844)</f>
        <v>#VALUE!</v>
      </c>
      <c r="X1844" s="7"/>
    </row>
    <row r="1845" customFormat="false" ht="13.8" hidden="false" customHeight="false" outlineLevel="0" collapsed="false">
      <c r="B1845" s="0" t="str">
        <f aca="false">IFERROR(__xludf.dummyfunction("""COMPUTED_VALUE"""),"")</f>
        <v/>
      </c>
      <c r="D1845" s="0" t="str">
        <f aca="false">IFERROR(__xludf.dummyfunction("""COMPUTED_VALUE"""),"")</f>
        <v/>
      </c>
      <c r="F1845" s="0" t="str">
        <f aca="false">IFERROR(__xludf.dummyfunction("""COMPUTED_VALUE"""),"")</f>
        <v/>
      </c>
      <c r="H1845" s="0" t="str">
        <f aca="false">IFERROR(__xludf.dummyfunction("""COMPUTED_VALUE"""),"")</f>
        <v/>
      </c>
      <c r="J1845" s="0" t="str">
        <f aca="false">IFERROR(__xludf.dummyfunction("""COMPUTED_VALUE"""),"")</f>
        <v/>
      </c>
      <c r="L1845" s="0" t="str">
        <f aca="false">IFERROR(__xludf.dummyfunction("""COMPUTED_VALUE"""),"")</f>
        <v/>
      </c>
      <c r="N1845" s="6" t="e">
        <f aca="false">SUM(L1845-J1845)</f>
        <v>#VALUE!</v>
      </c>
      <c r="P1845" s="0" t="str">
        <f aca="false">IFERROR(__xludf.dummyfunction("""COMPUTED_VALUE"""),"")</f>
        <v/>
      </c>
      <c r="R1845" s="0" t="str">
        <f aca="false">IFERROR(__xludf.dummyfunction("""COMPUTED_VALUE"""),"")</f>
        <v/>
      </c>
      <c r="T1845" s="6" t="e">
        <f aca="false">SUM(R1845-P1845)</f>
        <v>#VALUE!</v>
      </c>
      <c r="V1845" s="6" t="e">
        <f aca="false">SUM(N1845-T1845)</f>
        <v>#VALUE!</v>
      </c>
      <c r="X1845" s="7"/>
    </row>
    <row r="1846" customFormat="false" ht="13.8" hidden="false" customHeight="false" outlineLevel="0" collapsed="false">
      <c r="B1846" s="0" t="str">
        <f aca="false">IFERROR(__xludf.dummyfunction("""COMPUTED_VALUE"""),"")</f>
        <v/>
      </c>
      <c r="D1846" s="0" t="str">
        <f aca="false">IFERROR(__xludf.dummyfunction("""COMPUTED_VALUE"""),"")</f>
        <v/>
      </c>
      <c r="F1846" s="0" t="str">
        <f aca="false">IFERROR(__xludf.dummyfunction("""COMPUTED_VALUE"""),"")</f>
        <v/>
      </c>
      <c r="H1846" s="0" t="str">
        <f aca="false">IFERROR(__xludf.dummyfunction("""COMPUTED_VALUE"""),"")</f>
        <v/>
      </c>
      <c r="J1846" s="0" t="str">
        <f aca="false">IFERROR(__xludf.dummyfunction("""COMPUTED_VALUE"""),"")</f>
        <v/>
      </c>
      <c r="L1846" s="0" t="str">
        <f aca="false">IFERROR(__xludf.dummyfunction("""COMPUTED_VALUE"""),"")</f>
        <v/>
      </c>
      <c r="N1846" s="6" t="e">
        <f aca="false">SUM(L1846-J1846)</f>
        <v>#VALUE!</v>
      </c>
      <c r="P1846" s="0" t="str">
        <f aca="false">IFERROR(__xludf.dummyfunction("""COMPUTED_VALUE"""),"")</f>
        <v/>
      </c>
      <c r="R1846" s="0" t="str">
        <f aca="false">IFERROR(__xludf.dummyfunction("""COMPUTED_VALUE"""),"")</f>
        <v/>
      </c>
      <c r="T1846" s="6" t="e">
        <f aca="false">SUM(R1846-P1846)</f>
        <v>#VALUE!</v>
      </c>
      <c r="V1846" s="6" t="e">
        <f aca="false">SUM(N1846-T1846)</f>
        <v>#VALUE!</v>
      </c>
      <c r="X1846" s="7"/>
    </row>
    <row r="1847" customFormat="false" ht="13.8" hidden="false" customHeight="false" outlineLevel="0" collapsed="false">
      <c r="B1847" s="0" t="str">
        <f aca="false">IFERROR(__xludf.dummyfunction("""COMPUTED_VALUE"""),"")</f>
        <v/>
      </c>
      <c r="D1847" s="0" t="str">
        <f aca="false">IFERROR(__xludf.dummyfunction("""COMPUTED_VALUE"""),"")</f>
        <v/>
      </c>
      <c r="F1847" s="0" t="str">
        <f aca="false">IFERROR(__xludf.dummyfunction("""COMPUTED_VALUE"""),"")</f>
        <v/>
      </c>
      <c r="H1847" s="0" t="str">
        <f aca="false">IFERROR(__xludf.dummyfunction("""COMPUTED_VALUE"""),"")</f>
        <v/>
      </c>
      <c r="J1847" s="0" t="str">
        <f aca="false">IFERROR(__xludf.dummyfunction("""COMPUTED_VALUE"""),"")</f>
        <v/>
      </c>
      <c r="L1847" s="0" t="str">
        <f aca="false">IFERROR(__xludf.dummyfunction("""COMPUTED_VALUE"""),"")</f>
        <v/>
      </c>
      <c r="N1847" s="6" t="e">
        <f aca="false">SUM(L1847-J1847)</f>
        <v>#VALUE!</v>
      </c>
      <c r="P1847" s="0" t="str">
        <f aca="false">IFERROR(__xludf.dummyfunction("""COMPUTED_VALUE"""),"")</f>
        <v/>
      </c>
      <c r="R1847" s="0" t="str">
        <f aca="false">IFERROR(__xludf.dummyfunction("""COMPUTED_VALUE"""),"")</f>
        <v/>
      </c>
      <c r="T1847" s="6" t="e">
        <f aca="false">SUM(R1847-P1847)</f>
        <v>#VALUE!</v>
      </c>
      <c r="V1847" s="6" t="e">
        <f aca="false">SUM(N1847-T1847)</f>
        <v>#VALUE!</v>
      </c>
      <c r="X1847" s="7"/>
    </row>
    <row r="1848" customFormat="false" ht="13.8" hidden="false" customHeight="false" outlineLevel="0" collapsed="false">
      <c r="B1848" s="0" t="str">
        <f aca="false">IFERROR(__xludf.dummyfunction("""COMPUTED_VALUE"""),"")</f>
        <v/>
      </c>
      <c r="D1848" s="0" t="str">
        <f aca="false">IFERROR(__xludf.dummyfunction("""COMPUTED_VALUE"""),"")</f>
        <v/>
      </c>
      <c r="F1848" s="0" t="str">
        <f aca="false">IFERROR(__xludf.dummyfunction("""COMPUTED_VALUE"""),"")</f>
        <v/>
      </c>
      <c r="H1848" s="0" t="str">
        <f aca="false">IFERROR(__xludf.dummyfunction("""COMPUTED_VALUE"""),"")</f>
        <v/>
      </c>
      <c r="J1848" s="0" t="str">
        <f aca="false">IFERROR(__xludf.dummyfunction("""COMPUTED_VALUE"""),"")</f>
        <v/>
      </c>
      <c r="L1848" s="0" t="str">
        <f aca="false">IFERROR(__xludf.dummyfunction("""COMPUTED_VALUE"""),"")</f>
        <v/>
      </c>
      <c r="N1848" s="6" t="e">
        <f aca="false">SUM(L1848-J1848)</f>
        <v>#VALUE!</v>
      </c>
      <c r="P1848" s="0" t="str">
        <f aca="false">IFERROR(__xludf.dummyfunction("""COMPUTED_VALUE"""),"")</f>
        <v/>
      </c>
      <c r="R1848" s="0" t="str">
        <f aca="false">IFERROR(__xludf.dummyfunction("""COMPUTED_VALUE"""),"")</f>
        <v/>
      </c>
      <c r="T1848" s="6" t="e">
        <f aca="false">SUM(R1848-P1848)</f>
        <v>#VALUE!</v>
      </c>
      <c r="V1848" s="6" t="e">
        <f aca="false">SUM(N1848-T1848)</f>
        <v>#VALUE!</v>
      </c>
      <c r="X1848" s="7"/>
    </row>
    <row r="1849" customFormat="false" ht="13.8" hidden="false" customHeight="false" outlineLevel="0" collapsed="false">
      <c r="B1849" s="0" t="str">
        <f aca="false">IFERROR(__xludf.dummyfunction("""COMPUTED_VALUE"""),"")</f>
        <v/>
      </c>
      <c r="D1849" s="0" t="str">
        <f aca="false">IFERROR(__xludf.dummyfunction("""COMPUTED_VALUE"""),"")</f>
        <v/>
      </c>
      <c r="F1849" s="0" t="str">
        <f aca="false">IFERROR(__xludf.dummyfunction("""COMPUTED_VALUE"""),"")</f>
        <v/>
      </c>
      <c r="H1849" s="0" t="str">
        <f aca="false">IFERROR(__xludf.dummyfunction("""COMPUTED_VALUE"""),"")</f>
        <v/>
      </c>
      <c r="J1849" s="0" t="str">
        <f aca="false">IFERROR(__xludf.dummyfunction("""COMPUTED_VALUE"""),"")</f>
        <v/>
      </c>
      <c r="L1849" s="0" t="str">
        <f aca="false">IFERROR(__xludf.dummyfunction("""COMPUTED_VALUE"""),"")</f>
        <v/>
      </c>
      <c r="N1849" s="6" t="e">
        <f aca="false">SUM(L1849-J1849)</f>
        <v>#VALUE!</v>
      </c>
      <c r="P1849" s="0" t="str">
        <f aca="false">IFERROR(__xludf.dummyfunction("""COMPUTED_VALUE"""),"")</f>
        <v/>
      </c>
      <c r="R1849" s="0" t="str">
        <f aca="false">IFERROR(__xludf.dummyfunction("""COMPUTED_VALUE"""),"")</f>
        <v/>
      </c>
      <c r="T1849" s="6" t="e">
        <f aca="false">SUM(R1849-P1849)</f>
        <v>#VALUE!</v>
      </c>
      <c r="V1849" s="6" t="e">
        <f aca="false">SUM(N1849-T1849)</f>
        <v>#VALUE!</v>
      </c>
      <c r="X1849" s="7"/>
    </row>
    <row r="1850" customFormat="false" ht="13.8" hidden="false" customHeight="false" outlineLevel="0" collapsed="false">
      <c r="B1850" s="0" t="str">
        <f aca="false">IFERROR(__xludf.dummyfunction("""COMPUTED_VALUE"""),"")</f>
        <v/>
      </c>
      <c r="D1850" s="0" t="str">
        <f aca="false">IFERROR(__xludf.dummyfunction("""COMPUTED_VALUE"""),"")</f>
        <v/>
      </c>
      <c r="F1850" s="0" t="str">
        <f aca="false">IFERROR(__xludf.dummyfunction("""COMPUTED_VALUE"""),"")</f>
        <v/>
      </c>
      <c r="H1850" s="0" t="str">
        <f aca="false">IFERROR(__xludf.dummyfunction("""COMPUTED_VALUE"""),"")</f>
        <v/>
      </c>
      <c r="J1850" s="0" t="str">
        <f aca="false">IFERROR(__xludf.dummyfunction("""COMPUTED_VALUE"""),"")</f>
        <v/>
      </c>
      <c r="L1850" s="0" t="str">
        <f aca="false">IFERROR(__xludf.dummyfunction("""COMPUTED_VALUE"""),"")</f>
        <v/>
      </c>
      <c r="N1850" s="6" t="e">
        <f aca="false">SUM(L1850-J1850)</f>
        <v>#VALUE!</v>
      </c>
      <c r="P1850" s="0" t="str">
        <f aca="false">IFERROR(__xludf.dummyfunction("""COMPUTED_VALUE"""),"")</f>
        <v/>
      </c>
      <c r="R1850" s="0" t="str">
        <f aca="false">IFERROR(__xludf.dummyfunction("""COMPUTED_VALUE"""),"")</f>
        <v/>
      </c>
      <c r="T1850" s="6" t="e">
        <f aca="false">SUM(R1850-P1850)</f>
        <v>#VALUE!</v>
      </c>
      <c r="V1850" s="6" t="e">
        <f aca="false">SUM(N1850-T1850)</f>
        <v>#VALUE!</v>
      </c>
      <c r="X1850" s="7"/>
    </row>
    <row r="1851" customFormat="false" ht="13.8" hidden="false" customHeight="false" outlineLevel="0" collapsed="false">
      <c r="B1851" s="0" t="str">
        <f aca="false">IFERROR(__xludf.dummyfunction("""COMPUTED_VALUE"""),"")</f>
        <v/>
      </c>
      <c r="D1851" s="0" t="str">
        <f aca="false">IFERROR(__xludf.dummyfunction("""COMPUTED_VALUE"""),"")</f>
        <v/>
      </c>
      <c r="F1851" s="0" t="str">
        <f aca="false">IFERROR(__xludf.dummyfunction("""COMPUTED_VALUE"""),"")</f>
        <v/>
      </c>
      <c r="H1851" s="0" t="str">
        <f aca="false">IFERROR(__xludf.dummyfunction("""COMPUTED_VALUE"""),"")</f>
        <v/>
      </c>
      <c r="J1851" s="0" t="str">
        <f aca="false">IFERROR(__xludf.dummyfunction("""COMPUTED_VALUE"""),"")</f>
        <v/>
      </c>
      <c r="L1851" s="0" t="str">
        <f aca="false">IFERROR(__xludf.dummyfunction("""COMPUTED_VALUE"""),"")</f>
        <v/>
      </c>
      <c r="N1851" s="6" t="e">
        <f aca="false">SUM(L1851-J1851)</f>
        <v>#VALUE!</v>
      </c>
      <c r="P1851" s="0" t="str">
        <f aca="false">IFERROR(__xludf.dummyfunction("""COMPUTED_VALUE"""),"")</f>
        <v/>
      </c>
      <c r="R1851" s="0" t="str">
        <f aca="false">IFERROR(__xludf.dummyfunction("""COMPUTED_VALUE"""),"")</f>
        <v/>
      </c>
      <c r="T1851" s="6" t="e">
        <f aca="false">SUM(R1851-P1851)</f>
        <v>#VALUE!</v>
      </c>
      <c r="V1851" s="6" t="e">
        <f aca="false">SUM(N1851-T1851)</f>
        <v>#VALUE!</v>
      </c>
      <c r="X1851" s="7"/>
    </row>
    <row r="1852" customFormat="false" ht="13.8" hidden="false" customHeight="false" outlineLevel="0" collapsed="false">
      <c r="B1852" s="0" t="str">
        <f aca="false">IFERROR(__xludf.dummyfunction("""COMPUTED_VALUE"""),"")</f>
        <v/>
      </c>
      <c r="D1852" s="0" t="str">
        <f aca="false">IFERROR(__xludf.dummyfunction("""COMPUTED_VALUE"""),"")</f>
        <v/>
      </c>
      <c r="F1852" s="0" t="str">
        <f aca="false">IFERROR(__xludf.dummyfunction("""COMPUTED_VALUE"""),"")</f>
        <v/>
      </c>
      <c r="H1852" s="0" t="str">
        <f aca="false">IFERROR(__xludf.dummyfunction("""COMPUTED_VALUE"""),"")</f>
        <v/>
      </c>
      <c r="J1852" s="0" t="str">
        <f aca="false">IFERROR(__xludf.dummyfunction("""COMPUTED_VALUE"""),"")</f>
        <v/>
      </c>
      <c r="L1852" s="0" t="str">
        <f aca="false">IFERROR(__xludf.dummyfunction("""COMPUTED_VALUE"""),"")</f>
        <v/>
      </c>
      <c r="N1852" s="6" t="e">
        <f aca="false">SUM(L1852-J1852)</f>
        <v>#VALUE!</v>
      </c>
      <c r="P1852" s="0" t="str">
        <f aca="false">IFERROR(__xludf.dummyfunction("""COMPUTED_VALUE"""),"")</f>
        <v/>
      </c>
      <c r="R1852" s="0" t="str">
        <f aca="false">IFERROR(__xludf.dummyfunction("""COMPUTED_VALUE"""),"")</f>
        <v/>
      </c>
      <c r="T1852" s="6" t="e">
        <f aca="false">SUM(R1852-P1852)</f>
        <v>#VALUE!</v>
      </c>
      <c r="V1852" s="6" t="e">
        <f aca="false">SUM(N1852-T1852)</f>
        <v>#VALUE!</v>
      </c>
      <c r="X1852" s="7"/>
    </row>
    <row r="1853" customFormat="false" ht="13.8" hidden="false" customHeight="false" outlineLevel="0" collapsed="false">
      <c r="B1853" s="0" t="str">
        <f aca="false">IFERROR(__xludf.dummyfunction("""COMPUTED_VALUE"""),"")</f>
        <v/>
      </c>
      <c r="D1853" s="0" t="str">
        <f aca="false">IFERROR(__xludf.dummyfunction("""COMPUTED_VALUE"""),"")</f>
        <v/>
      </c>
      <c r="F1853" s="0" t="str">
        <f aca="false">IFERROR(__xludf.dummyfunction("""COMPUTED_VALUE"""),"")</f>
        <v/>
      </c>
      <c r="H1853" s="0" t="str">
        <f aca="false">IFERROR(__xludf.dummyfunction("""COMPUTED_VALUE"""),"")</f>
        <v/>
      </c>
      <c r="J1853" s="0" t="str">
        <f aca="false">IFERROR(__xludf.dummyfunction("""COMPUTED_VALUE"""),"")</f>
        <v/>
      </c>
      <c r="L1853" s="0" t="str">
        <f aca="false">IFERROR(__xludf.dummyfunction("""COMPUTED_VALUE"""),"")</f>
        <v/>
      </c>
      <c r="N1853" s="6" t="e">
        <f aca="false">SUM(L1853-J1853)</f>
        <v>#VALUE!</v>
      </c>
      <c r="P1853" s="0" t="str">
        <f aca="false">IFERROR(__xludf.dummyfunction("""COMPUTED_VALUE"""),"")</f>
        <v/>
      </c>
      <c r="R1853" s="0" t="str">
        <f aca="false">IFERROR(__xludf.dummyfunction("""COMPUTED_VALUE"""),"")</f>
        <v/>
      </c>
      <c r="T1853" s="6" t="e">
        <f aca="false">SUM(R1853-P1853)</f>
        <v>#VALUE!</v>
      </c>
      <c r="V1853" s="6" t="e">
        <f aca="false">SUM(N1853-T1853)</f>
        <v>#VALUE!</v>
      </c>
      <c r="X1853" s="7"/>
    </row>
    <row r="1854" customFormat="false" ht="13.8" hidden="false" customHeight="false" outlineLevel="0" collapsed="false">
      <c r="B1854" s="0" t="str">
        <f aca="false">IFERROR(__xludf.dummyfunction("""COMPUTED_VALUE"""),"")</f>
        <v/>
      </c>
      <c r="D1854" s="0" t="str">
        <f aca="false">IFERROR(__xludf.dummyfunction("""COMPUTED_VALUE"""),"")</f>
        <v/>
      </c>
      <c r="F1854" s="0" t="str">
        <f aca="false">IFERROR(__xludf.dummyfunction("""COMPUTED_VALUE"""),"")</f>
        <v/>
      </c>
      <c r="H1854" s="0" t="str">
        <f aca="false">IFERROR(__xludf.dummyfunction("""COMPUTED_VALUE"""),"")</f>
        <v/>
      </c>
      <c r="J1854" s="0" t="str">
        <f aca="false">IFERROR(__xludf.dummyfunction("""COMPUTED_VALUE"""),"")</f>
        <v/>
      </c>
      <c r="L1854" s="0" t="str">
        <f aca="false">IFERROR(__xludf.dummyfunction("""COMPUTED_VALUE"""),"")</f>
        <v/>
      </c>
      <c r="N1854" s="6" t="e">
        <f aca="false">SUM(L1854-J1854)</f>
        <v>#VALUE!</v>
      </c>
      <c r="P1854" s="0" t="str">
        <f aca="false">IFERROR(__xludf.dummyfunction("""COMPUTED_VALUE"""),"")</f>
        <v/>
      </c>
      <c r="R1854" s="0" t="str">
        <f aca="false">IFERROR(__xludf.dummyfunction("""COMPUTED_VALUE"""),"")</f>
        <v/>
      </c>
      <c r="T1854" s="6" t="e">
        <f aca="false">SUM(R1854-P1854)</f>
        <v>#VALUE!</v>
      </c>
      <c r="V1854" s="6" t="e">
        <f aca="false">SUM(N1854-T1854)</f>
        <v>#VALUE!</v>
      </c>
      <c r="X1854" s="7"/>
    </row>
    <row r="1855" customFormat="false" ht="13.8" hidden="false" customHeight="false" outlineLevel="0" collapsed="false">
      <c r="B1855" s="0" t="str">
        <f aca="false">IFERROR(__xludf.dummyfunction("""COMPUTED_VALUE"""),"")</f>
        <v/>
      </c>
      <c r="D1855" s="0" t="str">
        <f aca="false">IFERROR(__xludf.dummyfunction("""COMPUTED_VALUE"""),"")</f>
        <v/>
      </c>
      <c r="F1855" s="0" t="str">
        <f aca="false">IFERROR(__xludf.dummyfunction("""COMPUTED_VALUE"""),"")</f>
        <v/>
      </c>
      <c r="H1855" s="0" t="str">
        <f aca="false">IFERROR(__xludf.dummyfunction("""COMPUTED_VALUE"""),"")</f>
        <v/>
      </c>
      <c r="J1855" s="0" t="str">
        <f aca="false">IFERROR(__xludf.dummyfunction("""COMPUTED_VALUE"""),"")</f>
        <v/>
      </c>
      <c r="L1855" s="0" t="str">
        <f aca="false">IFERROR(__xludf.dummyfunction("""COMPUTED_VALUE"""),"")</f>
        <v/>
      </c>
      <c r="N1855" s="6" t="e">
        <f aca="false">SUM(L1855-J1855)</f>
        <v>#VALUE!</v>
      </c>
      <c r="P1855" s="0" t="str">
        <f aca="false">IFERROR(__xludf.dummyfunction("""COMPUTED_VALUE"""),"")</f>
        <v/>
      </c>
      <c r="R1855" s="0" t="str">
        <f aca="false">IFERROR(__xludf.dummyfunction("""COMPUTED_VALUE"""),"")</f>
        <v/>
      </c>
      <c r="T1855" s="6" t="e">
        <f aca="false">SUM(R1855-P1855)</f>
        <v>#VALUE!</v>
      </c>
      <c r="V1855" s="6" t="e">
        <f aca="false">SUM(N1855-T1855)</f>
        <v>#VALUE!</v>
      </c>
      <c r="X1855" s="7"/>
    </row>
    <row r="1856" customFormat="false" ht="13.8" hidden="false" customHeight="false" outlineLevel="0" collapsed="false">
      <c r="B1856" s="0" t="str">
        <f aca="false">IFERROR(__xludf.dummyfunction("""COMPUTED_VALUE"""),"")</f>
        <v/>
      </c>
      <c r="D1856" s="0" t="str">
        <f aca="false">IFERROR(__xludf.dummyfunction("""COMPUTED_VALUE"""),"")</f>
        <v/>
      </c>
      <c r="F1856" s="0" t="str">
        <f aca="false">IFERROR(__xludf.dummyfunction("""COMPUTED_VALUE"""),"")</f>
        <v/>
      </c>
      <c r="H1856" s="0" t="str">
        <f aca="false">IFERROR(__xludf.dummyfunction("""COMPUTED_VALUE"""),"")</f>
        <v/>
      </c>
      <c r="J1856" s="0" t="str">
        <f aca="false">IFERROR(__xludf.dummyfunction("""COMPUTED_VALUE"""),"")</f>
        <v/>
      </c>
      <c r="L1856" s="0" t="str">
        <f aca="false">IFERROR(__xludf.dummyfunction("""COMPUTED_VALUE"""),"")</f>
        <v/>
      </c>
      <c r="N1856" s="6" t="e">
        <f aca="false">SUM(L1856-J1856)</f>
        <v>#VALUE!</v>
      </c>
      <c r="P1856" s="0" t="str">
        <f aca="false">IFERROR(__xludf.dummyfunction("""COMPUTED_VALUE"""),"")</f>
        <v/>
      </c>
      <c r="R1856" s="0" t="str">
        <f aca="false">IFERROR(__xludf.dummyfunction("""COMPUTED_VALUE"""),"")</f>
        <v/>
      </c>
      <c r="T1856" s="6" t="e">
        <f aca="false">SUM(R1856-P1856)</f>
        <v>#VALUE!</v>
      </c>
      <c r="V1856" s="6" t="e">
        <f aca="false">SUM(N1856-T1856)</f>
        <v>#VALUE!</v>
      </c>
      <c r="X1856" s="7"/>
    </row>
    <row r="1857" customFormat="false" ht="13.8" hidden="false" customHeight="false" outlineLevel="0" collapsed="false">
      <c r="B1857" s="0" t="str">
        <f aca="false">IFERROR(__xludf.dummyfunction("""COMPUTED_VALUE"""),"")</f>
        <v/>
      </c>
      <c r="D1857" s="0" t="str">
        <f aca="false">IFERROR(__xludf.dummyfunction("""COMPUTED_VALUE"""),"")</f>
        <v/>
      </c>
      <c r="F1857" s="0" t="str">
        <f aca="false">IFERROR(__xludf.dummyfunction("""COMPUTED_VALUE"""),"")</f>
        <v/>
      </c>
      <c r="H1857" s="0" t="str">
        <f aca="false">IFERROR(__xludf.dummyfunction("""COMPUTED_VALUE"""),"")</f>
        <v/>
      </c>
      <c r="J1857" s="0" t="str">
        <f aca="false">IFERROR(__xludf.dummyfunction("""COMPUTED_VALUE"""),"")</f>
        <v/>
      </c>
      <c r="L1857" s="0" t="str">
        <f aca="false">IFERROR(__xludf.dummyfunction("""COMPUTED_VALUE"""),"")</f>
        <v/>
      </c>
      <c r="N1857" s="6" t="e">
        <f aca="false">SUM(L1857-J1857)</f>
        <v>#VALUE!</v>
      </c>
      <c r="P1857" s="0" t="str">
        <f aca="false">IFERROR(__xludf.dummyfunction("""COMPUTED_VALUE"""),"")</f>
        <v/>
      </c>
      <c r="R1857" s="0" t="str">
        <f aca="false">IFERROR(__xludf.dummyfunction("""COMPUTED_VALUE"""),"")</f>
        <v/>
      </c>
      <c r="T1857" s="6" t="e">
        <f aca="false">SUM(R1857-P1857)</f>
        <v>#VALUE!</v>
      </c>
      <c r="V1857" s="6" t="e">
        <f aca="false">SUM(N1857-T1857)</f>
        <v>#VALUE!</v>
      </c>
      <c r="X1857" s="7"/>
    </row>
    <row r="1858" customFormat="false" ht="13.8" hidden="false" customHeight="false" outlineLevel="0" collapsed="false">
      <c r="B1858" s="0" t="str">
        <f aca="false">IFERROR(__xludf.dummyfunction("""COMPUTED_VALUE"""),"")</f>
        <v/>
      </c>
      <c r="D1858" s="0" t="str">
        <f aca="false">IFERROR(__xludf.dummyfunction("""COMPUTED_VALUE"""),"")</f>
        <v/>
      </c>
      <c r="F1858" s="0" t="str">
        <f aca="false">IFERROR(__xludf.dummyfunction("""COMPUTED_VALUE"""),"")</f>
        <v/>
      </c>
      <c r="H1858" s="0" t="str">
        <f aca="false">IFERROR(__xludf.dummyfunction("""COMPUTED_VALUE"""),"")</f>
        <v/>
      </c>
      <c r="J1858" s="0" t="str">
        <f aca="false">IFERROR(__xludf.dummyfunction("""COMPUTED_VALUE"""),"")</f>
        <v/>
      </c>
      <c r="L1858" s="0" t="str">
        <f aca="false">IFERROR(__xludf.dummyfunction("""COMPUTED_VALUE"""),"")</f>
        <v/>
      </c>
      <c r="N1858" s="6" t="e">
        <f aca="false">SUM(L1858-J1858)</f>
        <v>#VALUE!</v>
      </c>
      <c r="P1858" s="0" t="str">
        <f aca="false">IFERROR(__xludf.dummyfunction("""COMPUTED_VALUE"""),"")</f>
        <v/>
      </c>
      <c r="R1858" s="0" t="str">
        <f aca="false">IFERROR(__xludf.dummyfunction("""COMPUTED_VALUE"""),"")</f>
        <v/>
      </c>
      <c r="T1858" s="6" t="e">
        <f aca="false">SUM(R1858-P1858)</f>
        <v>#VALUE!</v>
      </c>
      <c r="V1858" s="6" t="e">
        <f aca="false">SUM(N1858-T1858)</f>
        <v>#VALUE!</v>
      </c>
      <c r="X1858" s="7"/>
    </row>
    <row r="1859" customFormat="false" ht="13.8" hidden="false" customHeight="false" outlineLevel="0" collapsed="false">
      <c r="B1859" s="0" t="str">
        <f aca="false">IFERROR(__xludf.dummyfunction("""COMPUTED_VALUE"""),"")</f>
        <v/>
      </c>
      <c r="D1859" s="0" t="str">
        <f aca="false">IFERROR(__xludf.dummyfunction("""COMPUTED_VALUE"""),"")</f>
        <v/>
      </c>
      <c r="F1859" s="0" t="str">
        <f aca="false">IFERROR(__xludf.dummyfunction("""COMPUTED_VALUE"""),"")</f>
        <v/>
      </c>
      <c r="H1859" s="0" t="str">
        <f aca="false">IFERROR(__xludf.dummyfunction("""COMPUTED_VALUE"""),"")</f>
        <v/>
      </c>
      <c r="J1859" s="0" t="str">
        <f aca="false">IFERROR(__xludf.dummyfunction("""COMPUTED_VALUE"""),"")</f>
        <v/>
      </c>
      <c r="L1859" s="0" t="str">
        <f aca="false">IFERROR(__xludf.dummyfunction("""COMPUTED_VALUE"""),"")</f>
        <v/>
      </c>
      <c r="N1859" s="6" t="e">
        <f aca="false">SUM(L1859-J1859)</f>
        <v>#VALUE!</v>
      </c>
      <c r="P1859" s="0" t="str">
        <f aca="false">IFERROR(__xludf.dummyfunction("""COMPUTED_VALUE"""),"")</f>
        <v/>
      </c>
      <c r="R1859" s="0" t="str">
        <f aca="false">IFERROR(__xludf.dummyfunction("""COMPUTED_VALUE"""),"")</f>
        <v/>
      </c>
      <c r="T1859" s="6" t="e">
        <f aca="false">SUM(R1859-P1859)</f>
        <v>#VALUE!</v>
      </c>
      <c r="V1859" s="6" t="e">
        <f aca="false">SUM(N1859-T1859)</f>
        <v>#VALUE!</v>
      </c>
      <c r="X1859" s="7"/>
    </row>
    <row r="1860" customFormat="false" ht="13.8" hidden="false" customHeight="false" outlineLevel="0" collapsed="false">
      <c r="B1860" s="0" t="str">
        <f aca="false">IFERROR(__xludf.dummyfunction("""COMPUTED_VALUE"""),"")</f>
        <v/>
      </c>
      <c r="D1860" s="0" t="str">
        <f aca="false">IFERROR(__xludf.dummyfunction("""COMPUTED_VALUE"""),"")</f>
        <v/>
      </c>
      <c r="F1860" s="0" t="str">
        <f aca="false">IFERROR(__xludf.dummyfunction("""COMPUTED_VALUE"""),"")</f>
        <v/>
      </c>
      <c r="H1860" s="0" t="str">
        <f aca="false">IFERROR(__xludf.dummyfunction("""COMPUTED_VALUE"""),"")</f>
        <v/>
      </c>
      <c r="J1860" s="0" t="str">
        <f aca="false">IFERROR(__xludf.dummyfunction("""COMPUTED_VALUE"""),"")</f>
        <v/>
      </c>
      <c r="L1860" s="0" t="str">
        <f aca="false">IFERROR(__xludf.dummyfunction("""COMPUTED_VALUE"""),"")</f>
        <v/>
      </c>
      <c r="N1860" s="6" t="e">
        <f aca="false">SUM(L1860-J1860)</f>
        <v>#VALUE!</v>
      </c>
      <c r="P1860" s="0" t="str">
        <f aca="false">IFERROR(__xludf.dummyfunction("""COMPUTED_VALUE"""),"")</f>
        <v/>
      </c>
      <c r="R1860" s="0" t="str">
        <f aca="false">IFERROR(__xludf.dummyfunction("""COMPUTED_VALUE"""),"")</f>
        <v/>
      </c>
      <c r="T1860" s="6" t="e">
        <f aca="false">SUM(R1860-P1860)</f>
        <v>#VALUE!</v>
      </c>
      <c r="V1860" s="6" t="e">
        <f aca="false">SUM(N1860-T1860)</f>
        <v>#VALUE!</v>
      </c>
      <c r="X1860" s="7"/>
    </row>
    <row r="1861" customFormat="false" ht="13.8" hidden="false" customHeight="false" outlineLevel="0" collapsed="false">
      <c r="B1861" s="0" t="str">
        <f aca="false">IFERROR(__xludf.dummyfunction("""COMPUTED_VALUE"""),"")</f>
        <v/>
      </c>
      <c r="D1861" s="0" t="str">
        <f aca="false">IFERROR(__xludf.dummyfunction("""COMPUTED_VALUE"""),"")</f>
        <v/>
      </c>
      <c r="F1861" s="0" t="str">
        <f aca="false">IFERROR(__xludf.dummyfunction("""COMPUTED_VALUE"""),"")</f>
        <v/>
      </c>
      <c r="H1861" s="0" t="str">
        <f aca="false">IFERROR(__xludf.dummyfunction("""COMPUTED_VALUE"""),"")</f>
        <v/>
      </c>
      <c r="J1861" s="0" t="str">
        <f aca="false">IFERROR(__xludf.dummyfunction("""COMPUTED_VALUE"""),"")</f>
        <v/>
      </c>
      <c r="L1861" s="0" t="str">
        <f aca="false">IFERROR(__xludf.dummyfunction("""COMPUTED_VALUE"""),"")</f>
        <v/>
      </c>
      <c r="N1861" s="6" t="e">
        <f aca="false">SUM(L1861-J1861)</f>
        <v>#VALUE!</v>
      </c>
      <c r="P1861" s="0" t="str">
        <f aca="false">IFERROR(__xludf.dummyfunction("""COMPUTED_VALUE"""),"")</f>
        <v/>
      </c>
      <c r="R1861" s="0" t="str">
        <f aca="false">IFERROR(__xludf.dummyfunction("""COMPUTED_VALUE"""),"")</f>
        <v/>
      </c>
      <c r="T1861" s="6" t="e">
        <f aca="false">SUM(R1861-P1861)</f>
        <v>#VALUE!</v>
      </c>
      <c r="V1861" s="6" t="e">
        <f aca="false">SUM(N1861-T1861)</f>
        <v>#VALUE!</v>
      </c>
      <c r="X1861" s="7"/>
    </row>
    <row r="1862" customFormat="false" ht="13.8" hidden="false" customHeight="false" outlineLevel="0" collapsed="false">
      <c r="B1862" s="0" t="str">
        <f aca="false">IFERROR(__xludf.dummyfunction("""COMPUTED_VALUE"""),"")</f>
        <v/>
      </c>
      <c r="D1862" s="0" t="str">
        <f aca="false">IFERROR(__xludf.dummyfunction("""COMPUTED_VALUE"""),"")</f>
        <v/>
      </c>
      <c r="F1862" s="0" t="str">
        <f aca="false">IFERROR(__xludf.dummyfunction("""COMPUTED_VALUE"""),"")</f>
        <v/>
      </c>
      <c r="H1862" s="0" t="str">
        <f aca="false">IFERROR(__xludf.dummyfunction("""COMPUTED_VALUE"""),"")</f>
        <v/>
      </c>
      <c r="J1862" s="0" t="str">
        <f aca="false">IFERROR(__xludf.dummyfunction("""COMPUTED_VALUE"""),"")</f>
        <v/>
      </c>
      <c r="L1862" s="0" t="str">
        <f aca="false">IFERROR(__xludf.dummyfunction("""COMPUTED_VALUE"""),"")</f>
        <v/>
      </c>
      <c r="N1862" s="6" t="e">
        <f aca="false">SUM(L1862-J1862)</f>
        <v>#VALUE!</v>
      </c>
      <c r="P1862" s="0" t="str">
        <f aca="false">IFERROR(__xludf.dummyfunction("""COMPUTED_VALUE"""),"")</f>
        <v/>
      </c>
      <c r="R1862" s="0" t="str">
        <f aca="false">IFERROR(__xludf.dummyfunction("""COMPUTED_VALUE"""),"")</f>
        <v/>
      </c>
      <c r="T1862" s="6" t="e">
        <f aca="false">SUM(R1862-P1862)</f>
        <v>#VALUE!</v>
      </c>
      <c r="V1862" s="6" t="e">
        <f aca="false">SUM(N1862-T1862)</f>
        <v>#VALUE!</v>
      </c>
      <c r="X1862" s="7"/>
    </row>
    <row r="1863" customFormat="false" ht="13.8" hidden="false" customHeight="false" outlineLevel="0" collapsed="false">
      <c r="B1863" s="0" t="str">
        <f aca="false">IFERROR(__xludf.dummyfunction("""COMPUTED_VALUE"""),"")</f>
        <v/>
      </c>
      <c r="D1863" s="0" t="str">
        <f aca="false">IFERROR(__xludf.dummyfunction("""COMPUTED_VALUE"""),"")</f>
        <v/>
      </c>
      <c r="F1863" s="0" t="str">
        <f aca="false">IFERROR(__xludf.dummyfunction("""COMPUTED_VALUE"""),"")</f>
        <v/>
      </c>
      <c r="H1863" s="0" t="str">
        <f aca="false">IFERROR(__xludf.dummyfunction("""COMPUTED_VALUE"""),"")</f>
        <v/>
      </c>
      <c r="J1863" s="0" t="str">
        <f aca="false">IFERROR(__xludf.dummyfunction("""COMPUTED_VALUE"""),"")</f>
        <v/>
      </c>
      <c r="L1863" s="0" t="str">
        <f aca="false">IFERROR(__xludf.dummyfunction("""COMPUTED_VALUE"""),"")</f>
        <v/>
      </c>
      <c r="N1863" s="6" t="e">
        <f aca="false">SUM(L1863-J1863)</f>
        <v>#VALUE!</v>
      </c>
      <c r="P1863" s="0" t="str">
        <f aca="false">IFERROR(__xludf.dummyfunction("""COMPUTED_VALUE"""),"")</f>
        <v/>
      </c>
      <c r="R1863" s="0" t="str">
        <f aca="false">IFERROR(__xludf.dummyfunction("""COMPUTED_VALUE"""),"")</f>
        <v/>
      </c>
      <c r="T1863" s="6" t="e">
        <f aca="false">SUM(R1863-P1863)</f>
        <v>#VALUE!</v>
      </c>
      <c r="V1863" s="6" t="e">
        <f aca="false">SUM(N1863-T1863)</f>
        <v>#VALUE!</v>
      </c>
      <c r="X1863" s="7"/>
    </row>
    <row r="1864" customFormat="false" ht="13.8" hidden="false" customHeight="false" outlineLevel="0" collapsed="false">
      <c r="B1864" s="0" t="str">
        <f aca="false">IFERROR(__xludf.dummyfunction("""COMPUTED_VALUE"""),"")</f>
        <v/>
      </c>
      <c r="D1864" s="0" t="str">
        <f aca="false">IFERROR(__xludf.dummyfunction("""COMPUTED_VALUE"""),"")</f>
        <v/>
      </c>
      <c r="F1864" s="0" t="str">
        <f aca="false">IFERROR(__xludf.dummyfunction("""COMPUTED_VALUE"""),"")</f>
        <v/>
      </c>
      <c r="H1864" s="0" t="str">
        <f aca="false">IFERROR(__xludf.dummyfunction("""COMPUTED_VALUE"""),"")</f>
        <v/>
      </c>
      <c r="J1864" s="0" t="str">
        <f aca="false">IFERROR(__xludf.dummyfunction("""COMPUTED_VALUE"""),"")</f>
        <v/>
      </c>
      <c r="L1864" s="0" t="str">
        <f aca="false">IFERROR(__xludf.dummyfunction("""COMPUTED_VALUE"""),"")</f>
        <v/>
      </c>
      <c r="N1864" s="6" t="e">
        <f aca="false">SUM(L1864-J1864)</f>
        <v>#VALUE!</v>
      </c>
      <c r="P1864" s="0" t="str">
        <f aca="false">IFERROR(__xludf.dummyfunction("""COMPUTED_VALUE"""),"")</f>
        <v/>
      </c>
      <c r="R1864" s="0" t="str">
        <f aca="false">IFERROR(__xludf.dummyfunction("""COMPUTED_VALUE"""),"")</f>
        <v/>
      </c>
      <c r="T1864" s="6" t="e">
        <f aca="false">SUM(R1864-P1864)</f>
        <v>#VALUE!</v>
      </c>
      <c r="V1864" s="6" t="e">
        <f aca="false">SUM(N1864-T1864)</f>
        <v>#VALUE!</v>
      </c>
      <c r="X1864" s="7"/>
    </row>
    <row r="1865" customFormat="false" ht="13.8" hidden="false" customHeight="false" outlineLevel="0" collapsed="false">
      <c r="B1865" s="0" t="str">
        <f aca="false">IFERROR(__xludf.dummyfunction("""COMPUTED_VALUE"""),"")</f>
        <v/>
      </c>
      <c r="D1865" s="0" t="str">
        <f aca="false">IFERROR(__xludf.dummyfunction("""COMPUTED_VALUE"""),"")</f>
        <v/>
      </c>
      <c r="F1865" s="0" t="str">
        <f aca="false">IFERROR(__xludf.dummyfunction("""COMPUTED_VALUE"""),"")</f>
        <v/>
      </c>
      <c r="H1865" s="0" t="str">
        <f aca="false">IFERROR(__xludf.dummyfunction("""COMPUTED_VALUE"""),"")</f>
        <v/>
      </c>
      <c r="J1865" s="0" t="str">
        <f aca="false">IFERROR(__xludf.dummyfunction("""COMPUTED_VALUE"""),"")</f>
        <v/>
      </c>
      <c r="L1865" s="0" t="str">
        <f aca="false">IFERROR(__xludf.dummyfunction("""COMPUTED_VALUE"""),"")</f>
        <v/>
      </c>
      <c r="N1865" s="6" t="e">
        <f aca="false">SUM(L1865-J1865)</f>
        <v>#VALUE!</v>
      </c>
      <c r="P1865" s="0" t="str">
        <f aca="false">IFERROR(__xludf.dummyfunction("""COMPUTED_VALUE"""),"")</f>
        <v/>
      </c>
      <c r="R1865" s="0" t="str">
        <f aca="false">IFERROR(__xludf.dummyfunction("""COMPUTED_VALUE"""),"")</f>
        <v/>
      </c>
      <c r="T1865" s="6" t="e">
        <f aca="false">SUM(R1865-P1865)</f>
        <v>#VALUE!</v>
      </c>
      <c r="V1865" s="6" t="e">
        <f aca="false">SUM(N1865-T1865)</f>
        <v>#VALUE!</v>
      </c>
      <c r="X1865" s="7"/>
    </row>
    <row r="1866" customFormat="false" ht="13.8" hidden="false" customHeight="false" outlineLevel="0" collapsed="false">
      <c r="B1866" s="0" t="str">
        <f aca="false">IFERROR(__xludf.dummyfunction("""COMPUTED_VALUE"""),"")</f>
        <v/>
      </c>
      <c r="D1866" s="0" t="str">
        <f aca="false">IFERROR(__xludf.dummyfunction("""COMPUTED_VALUE"""),"")</f>
        <v/>
      </c>
      <c r="F1866" s="0" t="str">
        <f aca="false">IFERROR(__xludf.dummyfunction("""COMPUTED_VALUE"""),"")</f>
        <v/>
      </c>
      <c r="H1866" s="0" t="str">
        <f aca="false">IFERROR(__xludf.dummyfunction("""COMPUTED_VALUE"""),"")</f>
        <v/>
      </c>
      <c r="J1866" s="0" t="str">
        <f aca="false">IFERROR(__xludf.dummyfunction("""COMPUTED_VALUE"""),"")</f>
        <v/>
      </c>
      <c r="L1866" s="0" t="str">
        <f aca="false">IFERROR(__xludf.dummyfunction("""COMPUTED_VALUE"""),"")</f>
        <v/>
      </c>
      <c r="N1866" s="6" t="e">
        <f aca="false">SUM(L1866-J1866)</f>
        <v>#VALUE!</v>
      </c>
      <c r="P1866" s="0" t="str">
        <f aca="false">IFERROR(__xludf.dummyfunction("""COMPUTED_VALUE"""),"")</f>
        <v/>
      </c>
      <c r="R1866" s="0" t="str">
        <f aca="false">IFERROR(__xludf.dummyfunction("""COMPUTED_VALUE"""),"")</f>
        <v/>
      </c>
      <c r="T1866" s="6" t="e">
        <f aca="false">SUM(R1866-P1866)</f>
        <v>#VALUE!</v>
      </c>
      <c r="V1866" s="6" t="e">
        <f aca="false">SUM(N1866-T1866)</f>
        <v>#VALUE!</v>
      </c>
      <c r="X1866" s="7"/>
    </row>
    <row r="1867" customFormat="false" ht="13.8" hidden="false" customHeight="false" outlineLevel="0" collapsed="false">
      <c r="B1867" s="0" t="str">
        <f aca="false">IFERROR(__xludf.dummyfunction("""COMPUTED_VALUE"""),"")</f>
        <v/>
      </c>
      <c r="D1867" s="0" t="str">
        <f aca="false">IFERROR(__xludf.dummyfunction("""COMPUTED_VALUE"""),"")</f>
        <v/>
      </c>
      <c r="F1867" s="0" t="str">
        <f aca="false">IFERROR(__xludf.dummyfunction("""COMPUTED_VALUE"""),"")</f>
        <v/>
      </c>
      <c r="H1867" s="0" t="str">
        <f aca="false">IFERROR(__xludf.dummyfunction("""COMPUTED_VALUE"""),"")</f>
        <v/>
      </c>
      <c r="J1867" s="0" t="str">
        <f aca="false">IFERROR(__xludf.dummyfunction("""COMPUTED_VALUE"""),"")</f>
        <v/>
      </c>
      <c r="L1867" s="0" t="str">
        <f aca="false">IFERROR(__xludf.dummyfunction("""COMPUTED_VALUE"""),"")</f>
        <v/>
      </c>
      <c r="N1867" s="6" t="e">
        <f aca="false">SUM(L1867-J1867)</f>
        <v>#VALUE!</v>
      </c>
      <c r="P1867" s="0" t="str">
        <f aca="false">IFERROR(__xludf.dummyfunction("""COMPUTED_VALUE"""),"")</f>
        <v/>
      </c>
      <c r="R1867" s="0" t="str">
        <f aca="false">IFERROR(__xludf.dummyfunction("""COMPUTED_VALUE"""),"")</f>
        <v/>
      </c>
      <c r="T1867" s="6" t="e">
        <f aca="false">SUM(R1867-P1867)</f>
        <v>#VALUE!</v>
      </c>
      <c r="V1867" s="6" t="e">
        <f aca="false">SUM(N1867-T1867)</f>
        <v>#VALUE!</v>
      </c>
      <c r="X1867" s="7"/>
    </row>
    <row r="1868" customFormat="false" ht="13.8" hidden="false" customHeight="false" outlineLevel="0" collapsed="false">
      <c r="B1868" s="0" t="str">
        <f aca="false">IFERROR(__xludf.dummyfunction("""COMPUTED_VALUE"""),"")</f>
        <v/>
      </c>
      <c r="D1868" s="0" t="str">
        <f aca="false">IFERROR(__xludf.dummyfunction("""COMPUTED_VALUE"""),"")</f>
        <v/>
      </c>
      <c r="F1868" s="0" t="str">
        <f aca="false">IFERROR(__xludf.dummyfunction("""COMPUTED_VALUE"""),"")</f>
        <v/>
      </c>
      <c r="H1868" s="0" t="str">
        <f aca="false">IFERROR(__xludf.dummyfunction("""COMPUTED_VALUE"""),"")</f>
        <v/>
      </c>
      <c r="J1868" s="0" t="str">
        <f aca="false">IFERROR(__xludf.dummyfunction("""COMPUTED_VALUE"""),"")</f>
        <v/>
      </c>
      <c r="L1868" s="0" t="str">
        <f aca="false">IFERROR(__xludf.dummyfunction("""COMPUTED_VALUE"""),"")</f>
        <v/>
      </c>
      <c r="N1868" s="6" t="e">
        <f aca="false">SUM(L1868-J1868)</f>
        <v>#VALUE!</v>
      </c>
      <c r="P1868" s="0" t="str">
        <f aca="false">IFERROR(__xludf.dummyfunction("""COMPUTED_VALUE"""),"")</f>
        <v/>
      </c>
      <c r="R1868" s="0" t="str">
        <f aca="false">IFERROR(__xludf.dummyfunction("""COMPUTED_VALUE"""),"")</f>
        <v/>
      </c>
      <c r="T1868" s="6" t="e">
        <f aca="false">SUM(R1868-P1868)</f>
        <v>#VALUE!</v>
      </c>
      <c r="V1868" s="6" t="e">
        <f aca="false">SUM(N1868-T1868)</f>
        <v>#VALUE!</v>
      </c>
      <c r="X1868" s="7"/>
    </row>
    <row r="1869" customFormat="false" ht="13.8" hidden="false" customHeight="false" outlineLevel="0" collapsed="false">
      <c r="B1869" s="0" t="str">
        <f aca="false">IFERROR(__xludf.dummyfunction("""COMPUTED_VALUE"""),"")</f>
        <v/>
      </c>
      <c r="D1869" s="0" t="str">
        <f aca="false">IFERROR(__xludf.dummyfunction("""COMPUTED_VALUE"""),"")</f>
        <v/>
      </c>
      <c r="F1869" s="0" t="str">
        <f aca="false">IFERROR(__xludf.dummyfunction("""COMPUTED_VALUE"""),"")</f>
        <v/>
      </c>
      <c r="H1869" s="0" t="str">
        <f aca="false">IFERROR(__xludf.dummyfunction("""COMPUTED_VALUE"""),"")</f>
        <v/>
      </c>
      <c r="J1869" s="0" t="str">
        <f aca="false">IFERROR(__xludf.dummyfunction("""COMPUTED_VALUE"""),"")</f>
        <v/>
      </c>
      <c r="L1869" s="0" t="str">
        <f aca="false">IFERROR(__xludf.dummyfunction("""COMPUTED_VALUE"""),"")</f>
        <v/>
      </c>
      <c r="N1869" s="6" t="e">
        <f aca="false">SUM(L1869-J1869)</f>
        <v>#VALUE!</v>
      </c>
      <c r="P1869" s="0" t="str">
        <f aca="false">IFERROR(__xludf.dummyfunction("""COMPUTED_VALUE"""),"")</f>
        <v/>
      </c>
      <c r="R1869" s="0" t="str">
        <f aca="false">IFERROR(__xludf.dummyfunction("""COMPUTED_VALUE"""),"")</f>
        <v/>
      </c>
      <c r="T1869" s="6" t="e">
        <f aca="false">SUM(R1869-P1869)</f>
        <v>#VALUE!</v>
      </c>
      <c r="V1869" s="6" t="e">
        <f aca="false">SUM(N1869-T1869)</f>
        <v>#VALUE!</v>
      </c>
      <c r="X1869" s="7"/>
    </row>
    <row r="1870" customFormat="false" ht="13.8" hidden="false" customHeight="false" outlineLevel="0" collapsed="false">
      <c r="B1870" s="0" t="str">
        <f aca="false">IFERROR(__xludf.dummyfunction("""COMPUTED_VALUE"""),"")</f>
        <v/>
      </c>
      <c r="D1870" s="0" t="str">
        <f aca="false">IFERROR(__xludf.dummyfunction("""COMPUTED_VALUE"""),"")</f>
        <v/>
      </c>
      <c r="F1870" s="0" t="str">
        <f aca="false">IFERROR(__xludf.dummyfunction("""COMPUTED_VALUE"""),"")</f>
        <v/>
      </c>
      <c r="H1870" s="0" t="str">
        <f aca="false">IFERROR(__xludf.dummyfunction("""COMPUTED_VALUE"""),"")</f>
        <v/>
      </c>
      <c r="J1870" s="0" t="str">
        <f aca="false">IFERROR(__xludf.dummyfunction("""COMPUTED_VALUE"""),"")</f>
        <v/>
      </c>
      <c r="L1870" s="0" t="str">
        <f aca="false">IFERROR(__xludf.dummyfunction("""COMPUTED_VALUE"""),"")</f>
        <v/>
      </c>
      <c r="N1870" s="6" t="e">
        <f aca="false">SUM(L1870-J1870)</f>
        <v>#VALUE!</v>
      </c>
      <c r="P1870" s="0" t="str">
        <f aca="false">IFERROR(__xludf.dummyfunction("""COMPUTED_VALUE"""),"")</f>
        <v/>
      </c>
      <c r="R1870" s="0" t="str">
        <f aca="false">IFERROR(__xludf.dummyfunction("""COMPUTED_VALUE"""),"")</f>
        <v/>
      </c>
      <c r="T1870" s="6" t="e">
        <f aca="false">SUM(R1870-P1870)</f>
        <v>#VALUE!</v>
      </c>
      <c r="V1870" s="6" t="e">
        <f aca="false">SUM(N1870-T1870)</f>
        <v>#VALUE!</v>
      </c>
      <c r="X1870" s="7"/>
    </row>
    <row r="1871" customFormat="false" ht="13.8" hidden="false" customHeight="false" outlineLevel="0" collapsed="false">
      <c r="B1871" s="0" t="str">
        <f aca="false">IFERROR(__xludf.dummyfunction("""COMPUTED_VALUE"""),"")</f>
        <v/>
      </c>
      <c r="D1871" s="0" t="str">
        <f aca="false">IFERROR(__xludf.dummyfunction("""COMPUTED_VALUE"""),"")</f>
        <v/>
      </c>
      <c r="F1871" s="0" t="str">
        <f aca="false">IFERROR(__xludf.dummyfunction("""COMPUTED_VALUE"""),"")</f>
        <v/>
      </c>
      <c r="H1871" s="0" t="str">
        <f aca="false">IFERROR(__xludf.dummyfunction("""COMPUTED_VALUE"""),"")</f>
        <v/>
      </c>
      <c r="J1871" s="0" t="str">
        <f aca="false">IFERROR(__xludf.dummyfunction("""COMPUTED_VALUE"""),"")</f>
        <v/>
      </c>
      <c r="L1871" s="0" t="str">
        <f aca="false">IFERROR(__xludf.dummyfunction("""COMPUTED_VALUE"""),"")</f>
        <v/>
      </c>
      <c r="N1871" s="6" t="e">
        <f aca="false">SUM(L1871-J1871)</f>
        <v>#VALUE!</v>
      </c>
      <c r="P1871" s="0" t="str">
        <f aca="false">IFERROR(__xludf.dummyfunction("""COMPUTED_VALUE"""),"")</f>
        <v/>
      </c>
      <c r="R1871" s="0" t="str">
        <f aca="false">IFERROR(__xludf.dummyfunction("""COMPUTED_VALUE"""),"")</f>
        <v/>
      </c>
      <c r="T1871" s="6" t="e">
        <f aca="false">SUM(R1871-P1871)</f>
        <v>#VALUE!</v>
      </c>
      <c r="V1871" s="6" t="e">
        <f aca="false">SUM(N1871-T1871)</f>
        <v>#VALUE!</v>
      </c>
      <c r="X1871" s="7"/>
    </row>
    <row r="1872" customFormat="false" ht="13.8" hidden="false" customHeight="false" outlineLevel="0" collapsed="false">
      <c r="B1872" s="0" t="str">
        <f aca="false">IFERROR(__xludf.dummyfunction("""COMPUTED_VALUE"""),"")</f>
        <v/>
      </c>
      <c r="D1872" s="0" t="str">
        <f aca="false">IFERROR(__xludf.dummyfunction("""COMPUTED_VALUE"""),"")</f>
        <v/>
      </c>
      <c r="F1872" s="0" t="str">
        <f aca="false">IFERROR(__xludf.dummyfunction("""COMPUTED_VALUE"""),"")</f>
        <v/>
      </c>
      <c r="H1872" s="0" t="str">
        <f aca="false">IFERROR(__xludf.dummyfunction("""COMPUTED_VALUE"""),"")</f>
        <v/>
      </c>
      <c r="J1872" s="0" t="str">
        <f aca="false">IFERROR(__xludf.dummyfunction("""COMPUTED_VALUE"""),"")</f>
        <v/>
      </c>
      <c r="L1872" s="0" t="str">
        <f aca="false">IFERROR(__xludf.dummyfunction("""COMPUTED_VALUE"""),"")</f>
        <v/>
      </c>
      <c r="N1872" s="6" t="e">
        <f aca="false">SUM(L1872-J1872)</f>
        <v>#VALUE!</v>
      </c>
      <c r="P1872" s="0" t="str">
        <f aca="false">IFERROR(__xludf.dummyfunction("""COMPUTED_VALUE"""),"")</f>
        <v/>
      </c>
      <c r="R1872" s="0" t="str">
        <f aca="false">IFERROR(__xludf.dummyfunction("""COMPUTED_VALUE"""),"")</f>
        <v/>
      </c>
      <c r="T1872" s="6" t="e">
        <f aca="false">SUM(R1872-P1872)</f>
        <v>#VALUE!</v>
      </c>
      <c r="V1872" s="6" t="e">
        <f aca="false">SUM(N1872-T1872)</f>
        <v>#VALUE!</v>
      </c>
      <c r="X1872" s="7"/>
    </row>
    <row r="1873" customFormat="false" ht="13.8" hidden="false" customHeight="false" outlineLevel="0" collapsed="false">
      <c r="B1873" s="0" t="str">
        <f aca="false">IFERROR(__xludf.dummyfunction("""COMPUTED_VALUE"""),"")</f>
        <v/>
      </c>
      <c r="D1873" s="0" t="str">
        <f aca="false">IFERROR(__xludf.dummyfunction("""COMPUTED_VALUE"""),"")</f>
        <v/>
      </c>
      <c r="F1873" s="0" t="str">
        <f aca="false">IFERROR(__xludf.dummyfunction("""COMPUTED_VALUE"""),"")</f>
        <v/>
      </c>
      <c r="H1873" s="0" t="str">
        <f aca="false">IFERROR(__xludf.dummyfunction("""COMPUTED_VALUE"""),"")</f>
        <v/>
      </c>
      <c r="J1873" s="0" t="str">
        <f aca="false">IFERROR(__xludf.dummyfunction("""COMPUTED_VALUE"""),"")</f>
        <v/>
      </c>
      <c r="L1873" s="0" t="str">
        <f aca="false">IFERROR(__xludf.dummyfunction("""COMPUTED_VALUE"""),"")</f>
        <v/>
      </c>
      <c r="N1873" s="6" t="e">
        <f aca="false">SUM(L1873-J1873)</f>
        <v>#VALUE!</v>
      </c>
      <c r="P1873" s="0" t="str">
        <f aca="false">IFERROR(__xludf.dummyfunction("""COMPUTED_VALUE"""),"")</f>
        <v/>
      </c>
      <c r="R1873" s="0" t="str">
        <f aca="false">IFERROR(__xludf.dummyfunction("""COMPUTED_VALUE"""),"")</f>
        <v/>
      </c>
      <c r="T1873" s="6" t="e">
        <f aca="false">SUM(R1873-P1873)</f>
        <v>#VALUE!</v>
      </c>
      <c r="V1873" s="6" t="e">
        <f aca="false">SUM(N1873-T1873)</f>
        <v>#VALUE!</v>
      </c>
      <c r="X1873" s="7"/>
    </row>
    <row r="1874" customFormat="false" ht="13.8" hidden="false" customHeight="false" outlineLevel="0" collapsed="false">
      <c r="B1874" s="0" t="str">
        <f aca="false">IFERROR(__xludf.dummyfunction("""COMPUTED_VALUE"""),"")</f>
        <v/>
      </c>
      <c r="D1874" s="0" t="str">
        <f aca="false">IFERROR(__xludf.dummyfunction("""COMPUTED_VALUE"""),"")</f>
        <v/>
      </c>
      <c r="F1874" s="0" t="str">
        <f aca="false">IFERROR(__xludf.dummyfunction("""COMPUTED_VALUE"""),"")</f>
        <v/>
      </c>
      <c r="H1874" s="0" t="str">
        <f aca="false">IFERROR(__xludf.dummyfunction("""COMPUTED_VALUE"""),"")</f>
        <v/>
      </c>
      <c r="J1874" s="0" t="str">
        <f aca="false">IFERROR(__xludf.dummyfunction("""COMPUTED_VALUE"""),"")</f>
        <v/>
      </c>
      <c r="L1874" s="0" t="str">
        <f aca="false">IFERROR(__xludf.dummyfunction("""COMPUTED_VALUE"""),"")</f>
        <v/>
      </c>
      <c r="N1874" s="6" t="e">
        <f aca="false">SUM(L1874-J1874)</f>
        <v>#VALUE!</v>
      </c>
      <c r="P1874" s="0" t="str">
        <f aca="false">IFERROR(__xludf.dummyfunction("""COMPUTED_VALUE"""),"")</f>
        <v/>
      </c>
      <c r="R1874" s="0" t="str">
        <f aca="false">IFERROR(__xludf.dummyfunction("""COMPUTED_VALUE"""),"")</f>
        <v/>
      </c>
      <c r="T1874" s="6" t="e">
        <f aca="false">SUM(R1874-P1874)</f>
        <v>#VALUE!</v>
      </c>
      <c r="V1874" s="6" t="e">
        <f aca="false">SUM(N1874-T1874)</f>
        <v>#VALUE!</v>
      </c>
      <c r="X1874" s="7"/>
    </row>
    <row r="1875" customFormat="false" ht="13.8" hidden="false" customHeight="false" outlineLevel="0" collapsed="false">
      <c r="B1875" s="0" t="str">
        <f aca="false">IFERROR(__xludf.dummyfunction("""COMPUTED_VALUE"""),"")</f>
        <v/>
      </c>
      <c r="D1875" s="0" t="str">
        <f aca="false">IFERROR(__xludf.dummyfunction("""COMPUTED_VALUE"""),"")</f>
        <v/>
      </c>
      <c r="F1875" s="0" t="str">
        <f aca="false">IFERROR(__xludf.dummyfunction("""COMPUTED_VALUE"""),"")</f>
        <v/>
      </c>
      <c r="H1875" s="0" t="str">
        <f aca="false">IFERROR(__xludf.dummyfunction("""COMPUTED_VALUE"""),"")</f>
        <v/>
      </c>
      <c r="J1875" s="0" t="str">
        <f aca="false">IFERROR(__xludf.dummyfunction("""COMPUTED_VALUE"""),"")</f>
        <v/>
      </c>
      <c r="L1875" s="0" t="str">
        <f aca="false">IFERROR(__xludf.dummyfunction("""COMPUTED_VALUE"""),"")</f>
        <v/>
      </c>
      <c r="N1875" s="6" t="e">
        <f aca="false">SUM(L1875-J1875)</f>
        <v>#VALUE!</v>
      </c>
      <c r="P1875" s="0" t="str">
        <f aca="false">IFERROR(__xludf.dummyfunction("""COMPUTED_VALUE"""),"")</f>
        <v/>
      </c>
      <c r="R1875" s="0" t="str">
        <f aca="false">IFERROR(__xludf.dummyfunction("""COMPUTED_VALUE"""),"")</f>
        <v/>
      </c>
      <c r="T1875" s="6" t="e">
        <f aca="false">SUM(R1875-P1875)</f>
        <v>#VALUE!</v>
      </c>
      <c r="V1875" s="6" t="e">
        <f aca="false">SUM(N1875-T1875)</f>
        <v>#VALUE!</v>
      </c>
      <c r="X1875" s="7"/>
    </row>
    <row r="1876" customFormat="false" ht="13.8" hidden="false" customHeight="false" outlineLevel="0" collapsed="false">
      <c r="B1876" s="0" t="str">
        <f aca="false">IFERROR(__xludf.dummyfunction("""COMPUTED_VALUE"""),"")</f>
        <v/>
      </c>
      <c r="D1876" s="0" t="str">
        <f aca="false">IFERROR(__xludf.dummyfunction("""COMPUTED_VALUE"""),"")</f>
        <v/>
      </c>
      <c r="F1876" s="0" t="str">
        <f aca="false">IFERROR(__xludf.dummyfunction("""COMPUTED_VALUE"""),"")</f>
        <v/>
      </c>
      <c r="H1876" s="0" t="str">
        <f aca="false">IFERROR(__xludf.dummyfunction("""COMPUTED_VALUE"""),"")</f>
        <v/>
      </c>
      <c r="J1876" s="0" t="str">
        <f aca="false">IFERROR(__xludf.dummyfunction("""COMPUTED_VALUE"""),"")</f>
        <v/>
      </c>
      <c r="L1876" s="0" t="str">
        <f aca="false">IFERROR(__xludf.dummyfunction("""COMPUTED_VALUE"""),"")</f>
        <v/>
      </c>
      <c r="N1876" s="6" t="e">
        <f aca="false">SUM(L1876-J1876)</f>
        <v>#VALUE!</v>
      </c>
      <c r="P1876" s="0" t="str">
        <f aca="false">IFERROR(__xludf.dummyfunction("""COMPUTED_VALUE"""),"")</f>
        <v/>
      </c>
      <c r="R1876" s="0" t="str">
        <f aca="false">IFERROR(__xludf.dummyfunction("""COMPUTED_VALUE"""),"")</f>
        <v/>
      </c>
      <c r="T1876" s="6" t="e">
        <f aca="false">SUM(R1876-P1876)</f>
        <v>#VALUE!</v>
      </c>
      <c r="V1876" s="6" t="e">
        <f aca="false">SUM(N1876-T1876)</f>
        <v>#VALUE!</v>
      </c>
      <c r="X1876" s="7"/>
    </row>
    <row r="1877" customFormat="false" ht="13.8" hidden="false" customHeight="false" outlineLevel="0" collapsed="false">
      <c r="B1877" s="0" t="str">
        <f aca="false">IFERROR(__xludf.dummyfunction("""COMPUTED_VALUE"""),"")</f>
        <v/>
      </c>
      <c r="D1877" s="0" t="str">
        <f aca="false">IFERROR(__xludf.dummyfunction("""COMPUTED_VALUE"""),"")</f>
        <v/>
      </c>
      <c r="F1877" s="0" t="str">
        <f aca="false">IFERROR(__xludf.dummyfunction("""COMPUTED_VALUE"""),"")</f>
        <v/>
      </c>
      <c r="H1877" s="0" t="str">
        <f aca="false">IFERROR(__xludf.dummyfunction("""COMPUTED_VALUE"""),"")</f>
        <v/>
      </c>
      <c r="J1877" s="0" t="str">
        <f aca="false">IFERROR(__xludf.dummyfunction("""COMPUTED_VALUE"""),"")</f>
        <v/>
      </c>
      <c r="L1877" s="0" t="str">
        <f aca="false">IFERROR(__xludf.dummyfunction("""COMPUTED_VALUE"""),"")</f>
        <v/>
      </c>
      <c r="N1877" s="6" t="e">
        <f aca="false">SUM(L1877-J1877)</f>
        <v>#VALUE!</v>
      </c>
      <c r="P1877" s="0" t="str">
        <f aca="false">IFERROR(__xludf.dummyfunction("""COMPUTED_VALUE"""),"")</f>
        <v/>
      </c>
      <c r="R1877" s="0" t="str">
        <f aca="false">IFERROR(__xludf.dummyfunction("""COMPUTED_VALUE"""),"")</f>
        <v/>
      </c>
      <c r="T1877" s="6" t="e">
        <f aca="false">SUM(R1877-P1877)</f>
        <v>#VALUE!</v>
      </c>
      <c r="V1877" s="6" t="e">
        <f aca="false">SUM(N1877-T1877)</f>
        <v>#VALUE!</v>
      </c>
      <c r="X1877" s="7"/>
    </row>
    <row r="1878" customFormat="false" ht="13.8" hidden="false" customHeight="false" outlineLevel="0" collapsed="false">
      <c r="B1878" s="0" t="str">
        <f aca="false">IFERROR(__xludf.dummyfunction("""COMPUTED_VALUE"""),"")</f>
        <v/>
      </c>
      <c r="D1878" s="0" t="str">
        <f aca="false">IFERROR(__xludf.dummyfunction("""COMPUTED_VALUE"""),"")</f>
        <v/>
      </c>
      <c r="F1878" s="0" t="str">
        <f aca="false">IFERROR(__xludf.dummyfunction("""COMPUTED_VALUE"""),"")</f>
        <v/>
      </c>
      <c r="H1878" s="0" t="str">
        <f aca="false">IFERROR(__xludf.dummyfunction("""COMPUTED_VALUE"""),"")</f>
        <v/>
      </c>
      <c r="J1878" s="0" t="str">
        <f aca="false">IFERROR(__xludf.dummyfunction("""COMPUTED_VALUE"""),"")</f>
        <v/>
      </c>
      <c r="L1878" s="0" t="str">
        <f aca="false">IFERROR(__xludf.dummyfunction("""COMPUTED_VALUE"""),"")</f>
        <v/>
      </c>
      <c r="N1878" s="6" t="e">
        <f aca="false">SUM(L1878-J1878)</f>
        <v>#VALUE!</v>
      </c>
      <c r="P1878" s="0" t="str">
        <f aca="false">IFERROR(__xludf.dummyfunction("""COMPUTED_VALUE"""),"")</f>
        <v/>
      </c>
      <c r="R1878" s="0" t="str">
        <f aca="false">IFERROR(__xludf.dummyfunction("""COMPUTED_VALUE"""),"")</f>
        <v/>
      </c>
      <c r="T1878" s="6" t="e">
        <f aca="false">SUM(R1878-P1878)</f>
        <v>#VALUE!</v>
      </c>
      <c r="V1878" s="6" t="e">
        <f aca="false">SUM(N1878-T1878)</f>
        <v>#VALUE!</v>
      </c>
      <c r="X1878" s="7"/>
    </row>
    <row r="1879" customFormat="false" ht="13.8" hidden="false" customHeight="false" outlineLevel="0" collapsed="false">
      <c r="B1879" s="0" t="str">
        <f aca="false">IFERROR(__xludf.dummyfunction("""COMPUTED_VALUE"""),"")</f>
        <v/>
      </c>
      <c r="D1879" s="0" t="str">
        <f aca="false">IFERROR(__xludf.dummyfunction("""COMPUTED_VALUE"""),"")</f>
        <v/>
      </c>
      <c r="F1879" s="0" t="str">
        <f aca="false">IFERROR(__xludf.dummyfunction("""COMPUTED_VALUE"""),"")</f>
        <v/>
      </c>
      <c r="H1879" s="0" t="str">
        <f aca="false">IFERROR(__xludf.dummyfunction("""COMPUTED_VALUE"""),"")</f>
        <v/>
      </c>
      <c r="J1879" s="0" t="str">
        <f aca="false">IFERROR(__xludf.dummyfunction("""COMPUTED_VALUE"""),"")</f>
        <v/>
      </c>
      <c r="L1879" s="0" t="str">
        <f aca="false">IFERROR(__xludf.dummyfunction("""COMPUTED_VALUE"""),"")</f>
        <v/>
      </c>
      <c r="N1879" s="6" t="e">
        <f aca="false">SUM(L1879-J1879)</f>
        <v>#VALUE!</v>
      </c>
      <c r="P1879" s="0" t="str">
        <f aca="false">IFERROR(__xludf.dummyfunction("""COMPUTED_VALUE"""),"")</f>
        <v/>
      </c>
      <c r="R1879" s="0" t="str">
        <f aca="false">IFERROR(__xludf.dummyfunction("""COMPUTED_VALUE"""),"")</f>
        <v/>
      </c>
      <c r="T1879" s="6" t="e">
        <f aca="false">SUM(R1879-P1879)</f>
        <v>#VALUE!</v>
      </c>
      <c r="V1879" s="6" t="e">
        <f aca="false">SUM(N1879-T1879)</f>
        <v>#VALUE!</v>
      </c>
      <c r="X1879" s="7"/>
    </row>
    <row r="1880" customFormat="false" ht="13.8" hidden="false" customHeight="false" outlineLevel="0" collapsed="false">
      <c r="B1880" s="0" t="str">
        <f aca="false">IFERROR(__xludf.dummyfunction("""COMPUTED_VALUE"""),"")</f>
        <v/>
      </c>
      <c r="D1880" s="0" t="str">
        <f aca="false">IFERROR(__xludf.dummyfunction("""COMPUTED_VALUE"""),"")</f>
        <v/>
      </c>
      <c r="F1880" s="0" t="str">
        <f aca="false">IFERROR(__xludf.dummyfunction("""COMPUTED_VALUE"""),"")</f>
        <v/>
      </c>
      <c r="H1880" s="0" t="str">
        <f aca="false">IFERROR(__xludf.dummyfunction("""COMPUTED_VALUE"""),"")</f>
        <v/>
      </c>
      <c r="J1880" s="0" t="str">
        <f aca="false">IFERROR(__xludf.dummyfunction("""COMPUTED_VALUE"""),"")</f>
        <v/>
      </c>
      <c r="L1880" s="0" t="str">
        <f aca="false">IFERROR(__xludf.dummyfunction("""COMPUTED_VALUE"""),"")</f>
        <v/>
      </c>
      <c r="N1880" s="6" t="e">
        <f aca="false">SUM(L1880-J1880)</f>
        <v>#VALUE!</v>
      </c>
      <c r="P1880" s="0" t="str">
        <f aca="false">IFERROR(__xludf.dummyfunction("""COMPUTED_VALUE"""),"")</f>
        <v/>
      </c>
      <c r="R1880" s="0" t="str">
        <f aca="false">IFERROR(__xludf.dummyfunction("""COMPUTED_VALUE"""),"")</f>
        <v/>
      </c>
      <c r="T1880" s="6" t="e">
        <f aca="false">SUM(R1880-P1880)</f>
        <v>#VALUE!</v>
      </c>
      <c r="V1880" s="6" t="e">
        <f aca="false">SUM(N1880-T1880)</f>
        <v>#VALUE!</v>
      </c>
      <c r="X1880" s="7"/>
    </row>
    <row r="1881" customFormat="false" ht="13.8" hidden="false" customHeight="false" outlineLevel="0" collapsed="false">
      <c r="B1881" s="0" t="str">
        <f aca="false">IFERROR(__xludf.dummyfunction("""COMPUTED_VALUE"""),"")</f>
        <v/>
      </c>
      <c r="D1881" s="0" t="str">
        <f aca="false">IFERROR(__xludf.dummyfunction("""COMPUTED_VALUE"""),"")</f>
        <v/>
      </c>
      <c r="F1881" s="0" t="str">
        <f aca="false">IFERROR(__xludf.dummyfunction("""COMPUTED_VALUE"""),"")</f>
        <v/>
      </c>
      <c r="H1881" s="0" t="str">
        <f aca="false">IFERROR(__xludf.dummyfunction("""COMPUTED_VALUE"""),"")</f>
        <v/>
      </c>
      <c r="J1881" s="0" t="str">
        <f aca="false">IFERROR(__xludf.dummyfunction("""COMPUTED_VALUE"""),"")</f>
        <v/>
      </c>
      <c r="L1881" s="0" t="str">
        <f aca="false">IFERROR(__xludf.dummyfunction("""COMPUTED_VALUE"""),"")</f>
        <v/>
      </c>
      <c r="N1881" s="6" t="e">
        <f aca="false">SUM(L1881-J1881)</f>
        <v>#VALUE!</v>
      </c>
      <c r="P1881" s="0" t="str">
        <f aca="false">IFERROR(__xludf.dummyfunction("""COMPUTED_VALUE"""),"")</f>
        <v/>
      </c>
      <c r="R1881" s="0" t="str">
        <f aca="false">IFERROR(__xludf.dummyfunction("""COMPUTED_VALUE"""),"")</f>
        <v/>
      </c>
      <c r="T1881" s="6" t="e">
        <f aca="false">SUM(R1881-P1881)</f>
        <v>#VALUE!</v>
      </c>
      <c r="V1881" s="6" t="e">
        <f aca="false">SUM(N1881-T1881)</f>
        <v>#VALUE!</v>
      </c>
      <c r="X1881" s="7"/>
    </row>
    <row r="1882" customFormat="false" ht="13.8" hidden="false" customHeight="false" outlineLevel="0" collapsed="false">
      <c r="B1882" s="0" t="str">
        <f aca="false">IFERROR(__xludf.dummyfunction("""COMPUTED_VALUE"""),"")</f>
        <v/>
      </c>
      <c r="D1882" s="0" t="str">
        <f aca="false">IFERROR(__xludf.dummyfunction("""COMPUTED_VALUE"""),"")</f>
        <v/>
      </c>
      <c r="F1882" s="0" t="str">
        <f aca="false">IFERROR(__xludf.dummyfunction("""COMPUTED_VALUE"""),"")</f>
        <v/>
      </c>
      <c r="H1882" s="0" t="str">
        <f aca="false">IFERROR(__xludf.dummyfunction("""COMPUTED_VALUE"""),"")</f>
        <v/>
      </c>
      <c r="J1882" s="0" t="str">
        <f aca="false">IFERROR(__xludf.dummyfunction("""COMPUTED_VALUE"""),"")</f>
        <v/>
      </c>
      <c r="L1882" s="0" t="str">
        <f aca="false">IFERROR(__xludf.dummyfunction("""COMPUTED_VALUE"""),"")</f>
        <v/>
      </c>
      <c r="N1882" s="6" t="e">
        <f aca="false">SUM(L1882-J1882)</f>
        <v>#VALUE!</v>
      </c>
      <c r="P1882" s="0" t="str">
        <f aca="false">IFERROR(__xludf.dummyfunction("""COMPUTED_VALUE"""),"")</f>
        <v/>
      </c>
      <c r="R1882" s="0" t="str">
        <f aca="false">IFERROR(__xludf.dummyfunction("""COMPUTED_VALUE"""),"")</f>
        <v/>
      </c>
      <c r="T1882" s="6" t="e">
        <f aca="false">SUM(R1882-P1882)</f>
        <v>#VALUE!</v>
      </c>
      <c r="V1882" s="6" t="e">
        <f aca="false">SUM(N1882-T1882)</f>
        <v>#VALUE!</v>
      </c>
      <c r="X1882" s="7"/>
    </row>
    <row r="1883" customFormat="false" ht="13.8" hidden="false" customHeight="false" outlineLevel="0" collapsed="false">
      <c r="B1883" s="0" t="str">
        <f aca="false">IFERROR(__xludf.dummyfunction("""COMPUTED_VALUE"""),"")</f>
        <v/>
      </c>
      <c r="D1883" s="0" t="str">
        <f aca="false">IFERROR(__xludf.dummyfunction("""COMPUTED_VALUE"""),"")</f>
        <v/>
      </c>
      <c r="F1883" s="0" t="str">
        <f aca="false">IFERROR(__xludf.dummyfunction("""COMPUTED_VALUE"""),"")</f>
        <v/>
      </c>
      <c r="H1883" s="0" t="str">
        <f aca="false">IFERROR(__xludf.dummyfunction("""COMPUTED_VALUE"""),"")</f>
        <v/>
      </c>
      <c r="J1883" s="0" t="str">
        <f aca="false">IFERROR(__xludf.dummyfunction("""COMPUTED_VALUE"""),"")</f>
        <v/>
      </c>
      <c r="L1883" s="0" t="str">
        <f aca="false">IFERROR(__xludf.dummyfunction("""COMPUTED_VALUE"""),"")</f>
        <v/>
      </c>
      <c r="N1883" s="6" t="e">
        <f aca="false">SUM(L1883-J1883)</f>
        <v>#VALUE!</v>
      </c>
      <c r="P1883" s="0" t="str">
        <f aca="false">IFERROR(__xludf.dummyfunction("""COMPUTED_VALUE"""),"")</f>
        <v/>
      </c>
      <c r="R1883" s="0" t="str">
        <f aca="false">IFERROR(__xludf.dummyfunction("""COMPUTED_VALUE"""),"")</f>
        <v/>
      </c>
      <c r="T1883" s="6" t="e">
        <f aca="false">SUM(R1883-P1883)</f>
        <v>#VALUE!</v>
      </c>
      <c r="V1883" s="6" t="e">
        <f aca="false">SUM(N1883-T1883)</f>
        <v>#VALUE!</v>
      </c>
      <c r="X1883" s="7"/>
    </row>
    <row r="1884" customFormat="false" ht="13.8" hidden="false" customHeight="false" outlineLevel="0" collapsed="false">
      <c r="B1884" s="0" t="str">
        <f aca="false">IFERROR(__xludf.dummyfunction("""COMPUTED_VALUE"""),"")</f>
        <v/>
      </c>
      <c r="D1884" s="0" t="str">
        <f aca="false">IFERROR(__xludf.dummyfunction("""COMPUTED_VALUE"""),"")</f>
        <v/>
      </c>
      <c r="F1884" s="0" t="str">
        <f aca="false">IFERROR(__xludf.dummyfunction("""COMPUTED_VALUE"""),"")</f>
        <v/>
      </c>
      <c r="H1884" s="0" t="str">
        <f aca="false">IFERROR(__xludf.dummyfunction("""COMPUTED_VALUE"""),"")</f>
        <v/>
      </c>
      <c r="J1884" s="0" t="str">
        <f aca="false">IFERROR(__xludf.dummyfunction("""COMPUTED_VALUE"""),"")</f>
        <v/>
      </c>
      <c r="L1884" s="0" t="str">
        <f aca="false">IFERROR(__xludf.dummyfunction("""COMPUTED_VALUE"""),"")</f>
        <v/>
      </c>
      <c r="N1884" s="6" t="e">
        <f aca="false">SUM(L1884-J1884)</f>
        <v>#VALUE!</v>
      </c>
      <c r="P1884" s="0" t="str">
        <f aca="false">IFERROR(__xludf.dummyfunction("""COMPUTED_VALUE"""),"")</f>
        <v/>
      </c>
      <c r="R1884" s="0" t="str">
        <f aca="false">IFERROR(__xludf.dummyfunction("""COMPUTED_VALUE"""),"")</f>
        <v/>
      </c>
      <c r="T1884" s="6" t="e">
        <f aca="false">SUM(R1884-P1884)</f>
        <v>#VALUE!</v>
      </c>
      <c r="V1884" s="6" t="e">
        <f aca="false">SUM(N1884-T1884)</f>
        <v>#VALUE!</v>
      </c>
      <c r="X1884" s="7"/>
    </row>
    <row r="1885" customFormat="false" ht="13.8" hidden="false" customHeight="false" outlineLevel="0" collapsed="false">
      <c r="B1885" s="0" t="str">
        <f aca="false">IFERROR(__xludf.dummyfunction("""COMPUTED_VALUE"""),"")</f>
        <v/>
      </c>
      <c r="D1885" s="0" t="str">
        <f aca="false">IFERROR(__xludf.dummyfunction("""COMPUTED_VALUE"""),"")</f>
        <v/>
      </c>
      <c r="F1885" s="0" t="str">
        <f aca="false">IFERROR(__xludf.dummyfunction("""COMPUTED_VALUE"""),"")</f>
        <v/>
      </c>
      <c r="H1885" s="0" t="str">
        <f aca="false">IFERROR(__xludf.dummyfunction("""COMPUTED_VALUE"""),"")</f>
        <v/>
      </c>
      <c r="J1885" s="0" t="str">
        <f aca="false">IFERROR(__xludf.dummyfunction("""COMPUTED_VALUE"""),"")</f>
        <v/>
      </c>
      <c r="L1885" s="0" t="str">
        <f aca="false">IFERROR(__xludf.dummyfunction("""COMPUTED_VALUE"""),"")</f>
        <v/>
      </c>
      <c r="N1885" s="6" t="e">
        <f aca="false">SUM(L1885-J1885)</f>
        <v>#VALUE!</v>
      </c>
      <c r="P1885" s="0" t="str">
        <f aca="false">IFERROR(__xludf.dummyfunction("""COMPUTED_VALUE"""),"")</f>
        <v/>
      </c>
      <c r="R1885" s="0" t="str">
        <f aca="false">IFERROR(__xludf.dummyfunction("""COMPUTED_VALUE"""),"")</f>
        <v/>
      </c>
      <c r="T1885" s="6" t="e">
        <f aca="false">SUM(R1885-P1885)</f>
        <v>#VALUE!</v>
      </c>
      <c r="V1885" s="6" t="e">
        <f aca="false">SUM(N1885-T1885)</f>
        <v>#VALUE!</v>
      </c>
      <c r="X1885" s="7"/>
    </row>
    <row r="1886" customFormat="false" ht="13.8" hidden="false" customHeight="false" outlineLevel="0" collapsed="false">
      <c r="B1886" s="0" t="str">
        <f aca="false">IFERROR(__xludf.dummyfunction("""COMPUTED_VALUE"""),"")</f>
        <v/>
      </c>
      <c r="D1886" s="0" t="str">
        <f aca="false">IFERROR(__xludf.dummyfunction("""COMPUTED_VALUE"""),"")</f>
        <v/>
      </c>
      <c r="F1886" s="0" t="str">
        <f aca="false">IFERROR(__xludf.dummyfunction("""COMPUTED_VALUE"""),"")</f>
        <v/>
      </c>
      <c r="H1886" s="0" t="str">
        <f aca="false">IFERROR(__xludf.dummyfunction("""COMPUTED_VALUE"""),"")</f>
        <v/>
      </c>
      <c r="J1886" s="0" t="str">
        <f aca="false">IFERROR(__xludf.dummyfunction("""COMPUTED_VALUE"""),"")</f>
        <v/>
      </c>
      <c r="L1886" s="0" t="str">
        <f aca="false">IFERROR(__xludf.dummyfunction("""COMPUTED_VALUE"""),"")</f>
        <v/>
      </c>
      <c r="N1886" s="6" t="e">
        <f aca="false">SUM(L1886-J1886)</f>
        <v>#VALUE!</v>
      </c>
      <c r="P1886" s="0" t="str">
        <f aca="false">IFERROR(__xludf.dummyfunction("""COMPUTED_VALUE"""),"")</f>
        <v/>
      </c>
      <c r="R1886" s="0" t="str">
        <f aca="false">IFERROR(__xludf.dummyfunction("""COMPUTED_VALUE"""),"")</f>
        <v/>
      </c>
      <c r="T1886" s="6" t="e">
        <f aca="false">SUM(R1886-P1886)</f>
        <v>#VALUE!</v>
      </c>
      <c r="V1886" s="6" t="e">
        <f aca="false">SUM(N1886-T1886)</f>
        <v>#VALUE!</v>
      </c>
      <c r="X1886" s="7"/>
    </row>
    <row r="1887" customFormat="false" ht="13.8" hidden="false" customHeight="false" outlineLevel="0" collapsed="false">
      <c r="B1887" s="0" t="str">
        <f aca="false">IFERROR(__xludf.dummyfunction("""COMPUTED_VALUE"""),"")</f>
        <v/>
      </c>
      <c r="D1887" s="0" t="str">
        <f aca="false">IFERROR(__xludf.dummyfunction("""COMPUTED_VALUE"""),"")</f>
        <v/>
      </c>
      <c r="F1887" s="0" t="str">
        <f aca="false">IFERROR(__xludf.dummyfunction("""COMPUTED_VALUE"""),"")</f>
        <v/>
      </c>
      <c r="H1887" s="0" t="str">
        <f aca="false">IFERROR(__xludf.dummyfunction("""COMPUTED_VALUE"""),"")</f>
        <v/>
      </c>
      <c r="J1887" s="0" t="str">
        <f aca="false">IFERROR(__xludf.dummyfunction("""COMPUTED_VALUE"""),"")</f>
        <v/>
      </c>
      <c r="L1887" s="0" t="str">
        <f aca="false">IFERROR(__xludf.dummyfunction("""COMPUTED_VALUE"""),"")</f>
        <v/>
      </c>
      <c r="N1887" s="6" t="e">
        <f aca="false">SUM(L1887-J1887)</f>
        <v>#VALUE!</v>
      </c>
      <c r="P1887" s="0" t="str">
        <f aca="false">IFERROR(__xludf.dummyfunction("""COMPUTED_VALUE"""),"")</f>
        <v/>
      </c>
      <c r="R1887" s="0" t="str">
        <f aca="false">IFERROR(__xludf.dummyfunction("""COMPUTED_VALUE"""),"")</f>
        <v/>
      </c>
      <c r="T1887" s="6" t="e">
        <f aca="false">SUM(R1887-P1887)</f>
        <v>#VALUE!</v>
      </c>
      <c r="V1887" s="6" t="e">
        <f aca="false">SUM(N1887-T1887)</f>
        <v>#VALUE!</v>
      </c>
      <c r="X1887" s="7"/>
    </row>
    <row r="1888" customFormat="false" ht="13.8" hidden="false" customHeight="false" outlineLevel="0" collapsed="false">
      <c r="B1888" s="0" t="str">
        <f aca="false">IFERROR(__xludf.dummyfunction("""COMPUTED_VALUE"""),"")</f>
        <v/>
      </c>
      <c r="D1888" s="0" t="str">
        <f aca="false">IFERROR(__xludf.dummyfunction("""COMPUTED_VALUE"""),"")</f>
        <v/>
      </c>
      <c r="F1888" s="0" t="str">
        <f aca="false">IFERROR(__xludf.dummyfunction("""COMPUTED_VALUE"""),"")</f>
        <v/>
      </c>
      <c r="H1888" s="0" t="str">
        <f aca="false">IFERROR(__xludf.dummyfunction("""COMPUTED_VALUE"""),"")</f>
        <v/>
      </c>
      <c r="J1888" s="0" t="str">
        <f aca="false">IFERROR(__xludf.dummyfunction("""COMPUTED_VALUE"""),"")</f>
        <v/>
      </c>
      <c r="L1888" s="0" t="str">
        <f aca="false">IFERROR(__xludf.dummyfunction("""COMPUTED_VALUE"""),"")</f>
        <v/>
      </c>
      <c r="N1888" s="6" t="e">
        <f aca="false">SUM(L1888-J1888)</f>
        <v>#VALUE!</v>
      </c>
      <c r="P1888" s="0" t="str">
        <f aca="false">IFERROR(__xludf.dummyfunction("""COMPUTED_VALUE"""),"")</f>
        <v/>
      </c>
      <c r="R1888" s="0" t="str">
        <f aca="false">IFERROR(__xludf.dummyfunction("""COMPUTED_VALUE"""),"")</f>
        <v/>
      </c>
      <c r="T1888" s="6" t="e">
        <f aca="false">SUM(R1888-P1888)</f>
        <v>#VALUE!</v>
      </c>
      <c r="V1888" s="6" t="e">
        <f aca="false">SUM(N1888-T1888)</f>
        <v>#VALUE!</v>
      </c>
      <c r="X1888" s="7"/>
    </row>
    <row r="1889" customFormat="false" ht="13.8" hidden="false" customHeight="false" outlineLevel="0" collapsed="false">
      <c r="B1889" s="0" t="str">
        <f aca="false">IFERROR(__xludf.dummyfunction("""COMPUTED_VALUE"""),"")</f>
        <v/>
      </c>
      <c r="D1889" s="0" t="str">
        <f aca="false">IFERROR(__xludf.dummyfunction("""COMPUTED_VALUE"""),"")</f>
        <v/>
      </c>
      <c r="F1889" s="0" t="str">
        <f aca="false">IFERROR(__xludf.dummyfunction("""COMPUTED_VALUE"""),"")</f>
        <v/>
      </c>
      <c r="H1889" s="0" t="str">
        <f aca="false">IFERROR(__xludf.dummyfunction("""COMPUTED_VALUE"""),"")</f>
        <v/>
      </c>
      <c r="J1889" s="0" t="str">
        <f aca="false">IFERROR(__xludf.dummyfunction("""COMPUTED_VALUE"""),"")</f>
        <v/>
      </c>
      <c r="L1889" s="0" t="str">
        <f aca="false">IFERROR(__xludf.dummyfunction("""COMPUTED_VALUE"""),"")</f>
        <v/>
      </c>
      <c r="N1889" s="6" t="e">
        <f aca="false">SUM(L1889-J1889)</f>
        <v>#VALUE!</v>
      </c>
      <c r="P1889" s="0" t="str">
        <f aca="false">IFERROR(__xludf.dummyfunction("""COMPUTED_VALUE"""),"")</f>
        <v/>
      </c>
      <c r="R1889" s="0" t="str">
        <f aca="false">IFERROR(__xludf.dummyfunction("""COMPUTED_VALUE"""),"")</f>
        <v/>
      </c>
      <c r="T1889" s="6" t="e">
        <f aca="false">SUM(R1889-P1889)</f>
        <v>#VALUE!</v>
      </c>
      <c r="V1889" s="6" t="e">
        <f aca="false">SUM(N1889-T1889)</f>
        <v>#VALUE!</v>
      </c>
      <c r="X1889" s="7"/>
    </row>
    <row r="1890" customFormat="false" ht="13.8" hidden="false" customHeight="false" outlineLevel="0" collapsed="false">
      <c r="B1890" s="0" t="str">
        <f aca="false">IFERROR(__xludf.dummyfunction("""COMPUTED_VALUE"""),"")</f>
        <v/>
      </c>
      <c r="D1890" s="0" t="str">
        <f aca="false">IFERROR(__xludf.dummyfunction("""COMPUTED_VALUE"""),"")</f>
        <v/>
      </c>
      <c r="F1890" s="0" t="str">
        <f aca="false">IFERROR(__xludf.dummyfunction("""COMPUTED_VALUE"""),"")</f>
        <v/>
      </c>
      <c r="H1890" s="0" t="str">
        <f aca="false">IFERROR(__xludf.dummyfunction("""COMPUTED_VALUE"""),"")</f>
        <v/>
      </c>
      <c r="J1890" s="0" t="str">
        <f aca="false">IFERROR(__xludf.dummyfunction("""COMPUTED_VALUE"""),"")</f>
        <v/>
      </c>
      <c r="L1890" s="0" t="str">
        <f aca="false">IFERROR(__xludf.dummyfunction("""COMPUTED_VALUE"""),"")</f>
        <v/>
      </c>
      <c r="N1890" s="6" t="e">
        <f aca="false">SUM(L1890-J1890)</f>
        <v>#VALUE!</v>
      </c>
      <c r="P1890" s="0" t="str">
        <f aca="false">IFERROR(__xludf.dummyfunction("""COMPUTED_VALUE"""),"")</f>
        <v/>
      </c>
      <c r="R1890" s="0" t="str">
        <f aca="false">IFERROR(__xludf.dummyfunction("""COMPUTED_VALUE"""),"")</f>
        <v/>
      </c>
      <c r="T1890" s="6" t="e">
        <f aca="false">SUM(R1890-P1890)</f>
        <v>#VALUE!</v>
      </c>
      <c r="V1890" s="6" t="e">
        <f aca="false">SUM(N1890-T1890)</f>
        <v>#VALUE!</v>
      </c>
      <c r="X1890" s="7"/>
    </row>
    <row r="1891" customFormat="false" ht="13.8" hidden="false" customHeight="false" outlineLevel="0" collapsed="false">
      <c r="B1891" s="0" t="str">
        <f aca="false">IFERROR(__xludf.dummyfunction("""COMPUTED_VALUE"""),"")</f>
        <v/>
      </c>
      <c r="D1891" s="0" t="str">
        <f aca="false">IFERROR(__xludf.dummyfunction("""COMPUTED_VALUE"""),"")</f>
        <v/>
      </c>
      <c r="F1891" s="0" t="str">
        <f aca="false">IFERROR(__xludf.dummyfunction("""COMPUTED_VALUE"""),"")</f>
        <v/>
      </c>
      <c r="H1891" s="0" t="str">
        <f aca="false">IFERROR(__xludf.dummyfunction("""COMPUTED_VALUE"""),"")</f>
        <v/>
      </c>
      <c r="J1891" s="0" t="str">
        <f aca="false">IFERROR(__xludf.dummyfunction("""COMPUTED_VALUE"""),"")</f>
        <v/>
      </c>
      <c r="L1891" s="0" t="str">
        <f aca="false">IFERROR(__xludf.dummyfunction("""COMPUTED_VALUE"""),"")</f>
        <v/>
      </c>
      <c r="N1891" s="6" t="e">
        <f aca="false">SUM(L1891-J1891)</f>
        <v>#VALUE!</v>
      </c>
      <c r="P1891" s="0" t="str">
        <f aca="false">IFERROR(__xludf.dummyfunction("""COMPUTED_VALUE"""),"")</f>
        <v/>
      </c>
      <c r="R1891" s="0" t="str">
        <f aca="false">IFERROR(__xludf.dummyfunction("""COMPUTED_VALUE"""),"")</f>
        <v/>
      </c>
      <c r="T1891" s="6" t="e">
        <f aca="false">SUM(R1891-P1891)</f>
        <v>#VALUE!</v>
      </c>
      <c r="V1891" s="6" t="e">
        <f aca="false">SUM(N1891-T1891)</f>
        <v>#VALUE!</v>
      </c>
      <c r="X1891" s="7"/>
    </row>
    <row r="1892" customFormat="false" ht="13.8" hidden="false" customHeight="false" outlineLevel="0" collapsed="false">
      <c r="B1892" s="0" t="str">
        <f aca="false">IFERROR(__xludf.dummyfunction("""COMPUTED_VALUE"""),"")</f>
        <v/>
      </c>
      <c r="D1892" s="0" t="str">
        <f aca="false">IFERROR(__xludf.dummyfunction("""COMPUTED_VALUE"""),"")</f>
        <v/>
      </c>
      <c r="F1892" s="0" t="str">
        <f aca="false">IFERROR(__xludf.dummyfunction("""COMPUTED_VALUE"""),"")</f>
        <v/>
      </c>
      <c r="H1892" s="0" t="str">
        <f aca="false">IFERROR(__xludf.dummyfunction("""COMPUTED_VALUE"""),"")</f>
        <v/>
      </c>
      <c r="J1892" s="0" t="str">
        <f aca="false">IFERROR(__xludf.dummyfunction("""COMPUTED_VALUE"""),"")</f>
        <v/>
      </c>
      <c r="L1892" s="0" t="str">
        <f aca="false">IFERROR(__xludf.dummyfunction("""COMPUTED_VALUE"""),"")</f>
        <v/>
      </c>
      <c r="N1892" s="6" t="e">
        <f aca="false">SUM(L1892-J1892)</f>
        <v>#VALUE!</v>
      </c>
      <c r="P1892" s="0" t="str">
        <f aca="false">IFERROR(__xludf.dummyfunction("""COMPUTED_VALUE"""),"")</f>
        <v/>
      </c>
      <c r="R1892" s="0" t="str">
        <f aca="false">IFERROR(__xludf.dummyfunction("""COMPUTED_VALUE"""),"")</f>
        <v/>
      </c>
      <c r="T1892" s="6" t="e">
        <f aca="false">SUM(R1892-P1892)</f>
        <v>#VALUE!</v>
      </c>
      <c r="V1892" s="6" t="e">
        <f aca="false">SUM(N1892-T1892)</f>
        <v>#VALUE!</v>
      </c>
      <c r="X1892" s="7"/>
    </row>
    <row r="1893" customFormat="false" ht="13.8" hidden="false" customHeight="false" outlineLevel="0" collapsed="false">
      <c r="B1893" s="0" t="str">
        <f aca="false">IFERROR(__xludf.dummyfunction("""COMPUTED_VALUE"""),"")</f>
        <v/>
      </c>
      <c r="D1893" s="0" t="str">
        <f aca="false">IFERROR(__xludf.dummyfunction("""COMPUTED_VALUE"""),"")</f>
        <v/>
      </c>
      <c r="F1893" s="0" t="str">
        <f aca="false">IFERROR(__xludf.dummyfunction("""COMPUTED_VALUE"""),"")</f>
        <v/>
      </c>
      <c r="H1893" s="0" t="str">
        <f aca="false">IFERROR(__xludf.dummyfunction("""COMPUTED_VALUE"""),"")</f>
        <v/>
      </c>
      <c r="J1893" s="0" t="str">
        <f aca="false">IFERROR(__xludf.dummyfunction("""COMPUTED_VALUE"""),"")</f>
        <v/>
      </c>
      <c r="L1893" s="0" t="str">
        <f aca="false">IFERROR(__xludf.dummyfunction("""COMPUTED_VALUE"""),"")</f>
        <v/>
      </c>
      <c r="N1893" s="6" t="e">
        <f aca="false">SUM(L1893-J1893)</f>
        <v>#VALUE!</v>
      </c>
      <c r="P1893" s="0" t="str">
        <f aca="false">IFERROR(__xludf.dummyfunction("""COMPUTED_VALUE"""),"")</f>
        <v/>
      </c>
      <c r="R1893" s="0" t="str">
        <f aca="false">IFERROR(__xludf.dummyfunction("""COMPUTED_VALUE"""),"")</f>
        <v/>
      </c>
      <c r="T1893" s="6" t="e">
        <f aca="false">SUM(R1893-P1893)</f>
        <v>#VALUE!</v>
      </c>
      <c r="V1893" s="6" t="e">
        <f aca="false">SUM(N1893-T1893)</f>
        <v>#VALUE!</v>
      </c>
      <c r="X1893" s="7"/>
    </row>
    <row r="1894" customFormat="false" ht="13.8" hidden="false" customHeight="false" outlineLevel="0" collapsed="false">
      <c r="B1894" s="0" t="str">
        <f aca="false">IFERROR(__xludf.dummyfunction("""COMPUTED_VALUE"""),"")</f>
        <v/>
      </c>
      <c r="D1894" s="0" t="str">
        <f aca="false">IFERROR(__xludf.dummyfunction("""COMPUTED_VALUE"""),"")</f>
        <v/>
      </c>
      <c r="F1894" s="0" t="str">
        <f aca="false">IFERROR(__xludf.dummyfunction("""COMPUTED_VALUE"""),"")</f>
        <v/>
      </c>
      <c r="H1894" s="0" t="str">
        <f aca="false">IFERROR(__xludf.dummyfunction("""COMPUTED_VALUE"""),"")</f>
        <v/>
      </c>
      <c r="J1894" s="0" t="str">
        <f aca="false">IFERROR(__xludf.dummyfunction("""COMPUTED_VALUE"""),"")</f>
        <v/>
      </c>
      <c r="L1894" s="0" t="str">
        <f aca="false">IFERROR(__xludf.dummyfunction("""COMPUTED_VALUE"""),"")</f>
        <v/>
      </c>
      <c r="N1894" s="6" t="e">
        <f aca="false">SUM(L1894-J1894)</f>
        <v>#VALUE!</v>
      </c>
      <c r="P1894" s="0" t="str">
        <f aca="false">IFERROR(__xludf.dummyfunction("""COMPUTED_VALUE"""),"")</f>
        <v/>
      </c>
      <c r="R1894" s="0" t="str">
        <f aca="false">IFERROR(__xludf.dummyfunction("""COMPUTED_VALUE"""),"")</f>
        <v/>
      </c>
      <c r="T1894" s="6" t="e">
        <f aca="false">SUM(R1894-P1894)</f>
        <v>#VALUE!</v>
      </c>
      <c r="V1894" s="6" t="e">
        <f aca="false">SUM(N1894-T1894)</f>
        <v>#VALUE!</v>
      </c>
      <c r="X1894" s="7"/>
    </row>
    <row r="1895" customFormat="false" ht="13.8" hidden="false" customHeight="false" outlineLevel="0" collapsed="false">
      <c r="B1895" s="0" t="str">
        <f aca="false">IFERROR(__xludf.dummyfunction("""COMPUTED_VALUE"""),"")</f>
        <v/>
      </c>
      <c r="D1895" s="0" t="str">
        <f aca="false">IFERROR(__xludf.dummyfunction("""COMPUTED_VALUE"""),"")</f>
        <v/>
      </c>
      <c r="F1895" s="0" t="str">
        <f aca="false">IFERROR(__xludf.dummyfunction("""COMPUTED_VALUE"""),"")</f>
        <v/>
      </c>
      <c r="H1895" s="0" t="str">
        <f aca="false">IFERROR(__xludf.dummyfunction("""COMPUTED_VALUE"""),"")</f>
        <v/>
      </c>
      <c r="J1895" s="0" t="str">
        <f aca="false">IFERROR(__xludf.dummyfunction("""COMPUTED_VALUE"""),"")</f>
        <v/>
      </c>
      <c r="L1895" s="0" t="str">
        <f aca="false">IFERROR(__xludf.dummyfunction("""COMPUTED_VALUE"""),"")</f>
        <v/>
      </c>
      <c r="N1895" s="6" t="e">
        <f aca="false">SUM(L1895-J1895)</f>
        <v>#VALUE!</v>
      </c>
      <c r="P1895" s="0" t="str">
        <f aca="false">IFERROR(__xludf.dummyfunction("""COMPUTED_VALUE"""),"")</f>
        <v/>
      </c>
      <c r="R1895" s="0" t="str">
        <f aca="false">IFERROR(__xludf.dummyfunction("""COMPUTED_VALUE"""),"")</f>
        <v/>
      </c>
      <c r="T1895" s="6" t="e">
        <f aca="false">SUM(R1895-P1895)</f>
        <v>#VALUE!</v>
      </c>
      <c r="V1895" s="6" t="e">
        <f aca="false">SUM(N1895-T1895)</f>
        <v>#VALUE!</v>
      </c>
      <c r="X1895" s="7"/>
    </row>
    <row r="1896" customFormat="false" ht="13.8" hidden="false" customHeight="false" outlineLevel="0" collapsed="false">
      <c r="B1896" s="0" t="str">
        <f aca="false">IFERROR(__xludf.dummyfunction("""COMPUTED_VALUE"""),"")</f>
        <v/>
      </c>
      <c r="D1896" s="0" t="str">
        <f aca="false">IFERROR(__xludf.dummyfunction("""COMPUTED_VALUE"""),"")</f>
        <v/>
      </c>
      <c r="F1896" s="0" t="str">
        <f aca="false">IFERROR(__xludf.dummyfunction("""COMPUTED_VALUE"""),"")</f>
        <v/>
      </c>
      <c r="H1896" s="0" t="str">
        <f aca="false">IFERROR(__xludf.dummyfunction("""COMPUTED_VALUE"""),"")</f>
        <v/>
      </c>
      <c r="J1896" s="0" t="str">
        <f aca="false">IFERROR(__xludf.dummyfunction("""COMPUTED_VALUE"""),"")</f>
        <v/>
      </c>
      <c r="L1896" s="0" t="str">
        <f aca="false">IFERROR(__xludf.dummyfunction("""COMPUTED_VALUE"""),"")</f>
        <v/>
      </c>
      <c r="N1896" s="6" t="e">
        <f aca="false">SUM(L1896-J1896)</f>
        <v>#VALUE!</v>
      </c>
      <c r="P1896" s="0" t="str">
        <f aca="false">IFERROR(__xludf.dummyfunction("""COMPUTED_VALUE"""),"")</f>
        <v/>
      </c>
      <c r="R1896" s="0" t="str">
        <f aca="false">IFERROR(__xludf.dummyfunction("""COMPUTED_VALUE"""),"")</f>
        <v/>
      </c>
      <c r="T1896" s="6" t="e">
        <f aca="false">SUM(R1896-P1896)</f>
        <v>#VALUE!</v>
      </c>
      <c r="V1896" s="6" t="e">
        <f aca="false">SUM(N1896-T1896)</f>
        <v>#VALUE!</v>
      </c>
      <c r="X1896" s="7"/>
    </row>
    <row r="1897" customFormat="false" ht="13.8" hidden="false" customHeight="false" outlineLevel="0" collapsed="false">
      <c r="B1897" s="0" t="str">
        <f aca="false">IFERROR(__xludf.dummyfunction("""COMPUTED_VALUE"""),"")</f>
        <v/>
      </c>
      <c r="D1897" s="0" t="str">
        <f aca="false">IFERROR(__xludf.dummyfunction("""COMPUTED_VALUE"""),"")</f>
        <v/>
      </c>
      <c r="F1897" s="0" t="str">
        <f aca="false">IFERROR(__xludf.dummyfunction("""COMPUTED_VALUE"""),"")</f>
        <v/>
      </c>
      <c r="H1897" s="0" t="str">
        <f aca="false">IFERROR(__xludf.dummyfunction("""COMPUTED_VALUE"""),"")</f>
        <v/>
      </c>
      <c r="J1897" s="0" t="str">
        <f aca="false">IFERROR(__xludf.dummyfunction("""COMPUTED_VALUE"""),"")</f>
        <v/>
      </c>
      <c r="L1897" s="0" t="str">
        <f aca="false">IFERROR(__xludf.dummyfunction("""COMPUTED_VALUE"""),"")</f>
        <v/>
      </c>
      <c r="N1897" s="6" t="e">
        <f aca="false">SUM(L1897-J1897)</f>
        <v>#VALUE!</v>
      </c>
      <c r="P1897" s="0" t="str">
        <f aca="false">IFERROR(__xludf.dummyfunction("""COMPUTED_VALUE"""),"")</f>
        <v/>
      </c>
      <c r="R1897" s="0" t="str">
        <f aca="false">IFERROR(__xludf.dummyfunction("""COMPUTED_VALUE"""),"")</f>
        <v/>
      </c>
      <c r="T1897" s="6" t="e">
        <f aca="false">SUM(R1897-P1897)</f>
        <v>#VALUE!</v>
      </c>
      <c r="V1897" s="6" t="e">
        <f aca="false">SUM(N1897-T1897)</f>
        <v>#VALUE!</v>
      </c>
      <c r="X1897" s="7"/>
    </row>
    <row r="1898" customFormat="false" ht="13.8" hidden="false" customHeight="false" outlineLevel="0" collapsed="false">
      <c r="B1898" s="0" t="str">
        <f aca="false">IFERROR(__xludf.dummyfunction("""COMPUTED_VALUE"""),"")</f>
        <v/>
      </c>
      <c r="D1898" s="0" t="str">
        <f aca="false">IFERROR(__xludf.dummyfunction("""COMPUTED_VALUE"""),"")</f>
        <v/>
      </c>
      <c r="F1898" s="0" t="str">
        <f aca="false">IFERROR(__xludf.dummyfunction("""COMPUTED_VALUE"""),"")</f>
        <v/>
      </c>
      <c r="H1898" s="0" t="str">
        <f aca="false">IFERROR(__xludf.dummyfunction("""COMPUTED_VALUE"""),"")</f>
        <v/>
      </c>
      <c r="J1898" s="0" t="str">
        <f aca="false">IFERROR(__xludf.dummyfunction("""COMPUTED_VALUE"""),"")</f>
        <v/>
      </c>
      <c r="L1898" s="0" t="str">
        <f aca="false">IFERROR(__xludf.dummyfunction("""COMPUTED_VALUE"""),"")</f>
        <v/>
      </c>
      <c r="N1898" s="6" t="e">
        <f aca="false">SUM(L1898-J1898)</f>
        <v>#VALUE!</v>
      </c>
      <c r="P1898" s="0" t="str">
        <f aca="false">IFERROR(__xludf.dummyfunction("""COMPUTED_VALUE"""),"")</f>
        <v/>
      </c>
      <c r="R1898" s="0" t="str">
        <f aca="false">IFERROR(__xludf.dummyfunction("""COMPUTED_VALUE"""),"")</f>
        <v/>
      </c>
      <c r="T1898" s="6" t="e">
        <f aca="false">SUM(R1898-P1898)</f>
        <v>#VALUE!</v>
      </c>
      <c r="V1898" s="6" t="e">
        <f aca="false">SUM(N1898-T1898)</f>
        <v>#VALUE!</v>
      </c>
      <c r="X1898" s="7"/>
    </row>
    <row r="1899" customFormat="false" ht="13.8" hidden="false" customHeight="false" outlineLevel="0" collapsed="false">
      <c r="B1899" s="0" t="str">
        <f aca="false">IFERROR(__xludf.dummyfunction("""COMPUTED_VALUE"""),"")</f>
        <v/>
      </c>
      <c r="D1899" s="0" t="str">
        <f aca="false">IFERROR(__xludf.dummyfunction("""COMPUTED_VALUE"""),"")</f>
        <v/>
      </c>
      <c r="F1899" s="0" t="str">
        <f aca="false">IFERROR(__xludf.dummyfunction("""COMPUTED_VALUE"""),"")</f>
        <v/>
      </c>
      <c r="H1899" s="0" t="str">
        <f aca="false">IFERROR(__xludf.dummyfunction("""COMPUTED_VALUE"""),"")</f>
        <v/>
      </c>
      <c r="J1899" s="0" t="str">
        <f aca="false">IFERROR(__xludf.dummyfunction("""COMPUTED_VALUE"""),"")</f>
        <v/>
      </c>
      <c r="L1899" s="0" t="str">
        <f aca="false">IFERROR(__xludf.dummyfunction("""COMPUTED_VALUE"""),"")</f>
        <v/>
      </c>
      <c r="N1899" s="6" t="e">
        <f aca="false">SUM(L1899-J1899)</f>
        <v>#VALUE!</v>
      </c>
      <c r="P1899" s="0" t="str">
        <f aca="false">IFERROR(__xludf.dummyfunction("""COMPUTED_VALUE"""),"")</f>
        <v/>
      </c>
      <c r="R1899" s="0" t="str">
        <f aca="false">IFERROR(__xludf.dummyfunction("""COMPUTED_VALUE"""),"")</f>
        <v/>
      </c>
      <c r="T1899" s="6" t="e">
        <f aca="false">SUM(R1899-P1899)</f>
        <v>#VALUE!</v>
      </c>
      <c r="V1899" s="6" t="e">
        <f aca="false">SUM(N1899-T1899)</f>
        <v>#VALUE!</v>
      </c>
      <c r="X1899" s="7"/>
    </row>
    <row r="1900" customFormat="false" ht="13.8" hidden="false" customHeight="false" outlineLevel="0" collapsed="false">
      <c r="B1900" s="0" t="str">
        <f aca="false">IFERROR(__xludf.dummyfunction("""COMPUTED_VALUE"""),"")</f>
        <v/>
      </c>
      <c r="D1900" s="0" t="str">
        <f aca="false">IFERROR(__xludf.dummyfunction("""COMPUTED_VALUE"""),"")</f>
        <v/>
      </c>
      <c r="F1900" s="0" t="str">
        <f aca="false">IFERROR(__xludf.dummyfunction("""COMPUTED_VALUE"""),"")</f>
        <v/>
      </c>
      <c r="H1900" s="0" t="str">
        <f aca="false">IFERROR(__xludf.dummyfunction("""COMPUTED_VALUE"""),"")</f>
        <v/>
      </c>
      <c r="J1900" s="0" t="str">
        <f aca="false">IFERROR(__xludf.dummyfunction("""COMPUTED_VALUE"""),"")</f>
        <v/>
      </c>
      <c r="L1900" s="0" t="str">
        <f aca="false">IFERROR(__xludf.dummyfunction("""COMPUTED_VALUE"""),"")</f>
        <v/>
      </c>
      <c r="N1900" s="6" t="e">
        <f aca="false">SUM(L1900-J1900)</f>
        <v>#VALUE!</v>
      </c>
      <c r="P1900" s="0" t="str">
        <f aca="false">IFERROR(__xludf.dummyfunction("""COMPUTED_VALUE"""),"")</f>
        <v/>
      </c>
      <c r="R1900" s="0" t="str">
        <f aca="false">IFERROR(__xludf.dummyfunction("""COMPUTED_VALUE"""),"")</f>
        <v/>
      </c>
      <c r="T1900" s="6" t="e">
        <f aca="false">SUM(R1900-P1900)</f>
        <v>#VALUE!</v>
      </c>
      <c r="V1900" s="6" t="e">
        <f aca="false">SUM(N1900-T1900)</f>
        <v>#VALUE!</v>
      </c>
      <c r="X1900" s="7"/>
    </row>
    <row r="1901" customFormat="false" ht="13.8" hidden="false" customHeight="false" outlineLevel="0" collapsed="false">
      <c r="B1901" s="0" t="str">
        <f aca="false">IFERROR(__xludf.dummyfunction("""COMPUTED_VALUE"""),"")</f>
        <v/>
      </c>
      <c r="D1901" s="0" t="str">
        <f aca="false">IFERROR(__xludf.dummyfunction("""COMPUTED_VALUE"""),"")</f>
        <v/>
      </c>
      <c r="F1901" s="0" t="str">
        <f aca="false">IFERROR(__xludf.dummyfunction("""COMPUTED_VALUE"""),"")</f>
        <v/>
      </c>
      <c r="H1901" s="0" t="str">
        <f aca="false">IFERROR(__xludf.dummyfunction("""COMPUTED_VALUE"""),"")</f>
        <v/>
      </c>
      <c r="J1901" s="0" t="str">
        <f aca="false">IFERROR(__xludf.dummyfunction("""COMPUTED_VALUE"""),"")</f>
        <v/>
      </c>
      <c r="L1901" s="0" t="str">
        <f aca="false">IFERROR(__xludf.dummyfunction("""COMPUTED_VALUE"""),"")</f>
        <v/>
      </c>
      <c r="N1901" s="6" t="e">
        <f aca="false">SUM(L1901-J1901)</f>
        <v>#VALUE!</v>
      </c>
      <c r="P1901" s="0" t="str">
        <f aca="false">IFERROR(__xludf.dummyfunction("""COMPUTED_VALUE"""),"")</f>
        <v/>
      </c>
      <c r="R1901" s="0" t="str">
        <f aca="false">IFERROR(__xludf.dummyfunction("""COMPUTED_VALUE"""),"")</f>
        <v/>
      </c>
      <c r="T1901" s="6" t="e">
        <f aca="false">SUM(R1901-P1901)</f>
        <v>#VALUE!</v>
      </c>
      <c r="V1901" s="6" t="e">
        <f aca="false">SUM(N1901-T1901)</f>
        <v>#VALUE!</v>
      </c>
      <c r="X1901" s="7"/>
    </row>
    <row r="1902" customFormat="false" ht="13.8" hidden="false" customHeight="false" outlineLevel="0" collapsed="false">
      <c r="B1902" s="0" t="str">
        <f aca="false">IFERROR(__xludf.dummyfunction("""COMPUTED_VALUE"""),"")</f>
        <v/>
      </c>
      <c r="D1902" s="0" t="str">
        <f aca="false">IFERROR(__xludf.dummyfunction("""COMPUTED_VALUE"""),"")</f>
        <v/>
      </c>
      <c r="F1902" s="0" t="str">
        <f aca="false">IFERROR(__xludf.dummyfunction("""COMPUTED_VALUE"""),"")</f>
        <v/>
      </c>
      <c r="H1902" s="0" t="str">
        <f aca="false">IFERROR(__xludf.dummyfunction("""COMPUTED_VALUE"""),"")</f>
        <v/>
      </c>
      <c r="J1902" s="0" t="str">
        <f aca="false">IFERROR(__xludf.dummyfunction("""COMPUTED_VALUE"""),"")</f>
        <v/>
      </c>
      <c r="L1902" s="0" t="str">
        <f aca="false">IFERROR(__xludf.dummyfunction("""COMPUTED_VALUE"""),"")</f>
        <v/>
      </c>
      <c r="N1902" s="6" t="e">
        <f aca="false">SUM(L1902-J1902)</f>
        <v>#VALUE!</v>
      </c>
      <c r="P1902" s="0" t="str">
        <f aca="false">IFERROR(__xludf.dummyfunction("""COMPUTED_VALUE"""),"")</f>
        <v/>
      </c>
      <c r="R1902" s="0" t="str">
        <f aca="false">IFERROR(__xludf.dummyfunction("""COMPUTED_VALUE"""),"")</f>
        <v/>
      </c>
      <c r="T1902" s="6" t="e">
        <f aca="false">SUM(R1902-P1902)</f>
        <v>#VALUE!</v>
      </c>
      <c r="V1902" s="6" t="e">
        <f aca="false">SUM(N1902-T1902)</f>
        <v>#VALUE!</v>
      </c>
      <c r="X1902" s="7"/>
    </row>
    <row r="1903" customFormat="false" ht="13.8" hidden="false" customHeight="false" outlineLevel="0" collapsed="false">
      <c r="B1903" s="0" t="str">
        <f aca="false">IFERROR(__xludf.dummyfunction("""COMPUTED_VALUE"""),"")</f>
        <v/>
      </c>
      <c r="D1903" s="0" t="str">
        <f aca="false">IFERROR(__xludf.dummyfunction("""COMPUTED_VALUE"""),"")</f>
        <v/>
      </c>
      <c r="F1903" s="0" t="str">
        <f aca="false">IFERROR(__xludf.dummyfunction("""COMPUTED_VALUE"""),"")</f>
        <v/>
      </c>
      <c r="H1903" s="0" t="str">
        <f aca="false">IFERROR(__xludf.dummyfunction("""COMPUTED_VALUE"""),"")</f>
        <v/>
      </c>
      <c r="J1903" s="0" t="str">
        <f aca="false">IFERROR(__xludf.dummyfunction("""COMPUTED_VALUE"""),"")</f>
        <v/>
      </c>
      <c r="L1903" s="0" t="str">
        <f aca="false">IFERROR(__xludf.dummyfunction("""COMPUTED_VALUE"""),"")</f>
        <v/>
      </c>
      <c r="N1903" s="6" t="e">
        <f aca="false">SUM(L1903-J1903)</f>
        <v>#VALUE!</v>
      </c>
      <c r="P1903" s="0" t="str">
        <f aca="false">IFERROR(__xludf.dummyfunction("""COMPUTED_VALUE"""),"")</f>
        <v/>
      </c>
      <c r="R1903" s="0" t="str">
        <f aca="false">IFERROR(__xludf.dummyfunction("""COMPUTED_VALUE"""),"")</f>
        <v/>
      </c>
      <c r="T1903" s="6" t="e">
        <f aca="false">SUM(R1903-P1903)</f>
        <v>#VALUE!</v>
      </c>
      <c r="V1903" s="6" t="e">
        <f aca="false">SUM(N1903-T1903)</f>
        <v>#VALUE!</v>
      </c>
      <c r="X1903" s="7"/>
    </row>
    <row r="1904" customFormat="false" ht="13.8" hidden="false" customHeight="false" outlineLevel="0" collapsed="false">
      <c r="B1904" s="0" t="str">
        <f aca="false">IFERROR(__xludf.dummyfunction("""COMPUTED_VALUE"""),"")</f>
        <v/>
      </c>
      <c r="D1904" s="0" t="str">
        <f aca="false">IFERROR(__xludf.dummyfunction("""COMPUTED_VALUE"""),"")</f>
        <v/>
      </c>
      <c r="F1904" s="0" t="str">
        <f aca="false">IFERROR(__xludf.dummyfunction("""COMPUTED_VALUE"""),"")</f>
        <v/>
      </c>
      <c r="H1904" s="0" t="str">
        <f aca="false">IFERROR(__xludf.dummyfunction("""COMPUTED_VALUE"""),"")</f>
        <v/>
      </c>
      <c r="J1904" s="0" t="str">
        <f aca="false">IFERROR(__xludf.dummyfunction("""COMPUTED_VALUE"""),"")</f>
        <v/>
      </c>
      <c r="L1904" s="0" t="str">
        <f aca="false">IFERROR(__xludf.dummyfunction("""COMPUTED_VALUE"""),"")</f>
        <v/>
      </c>
      <c r="N1904" s="6" t="e">
        <f aca="false">SUM(L1904-J1904)</f>
        <v>#VALUE!</v>
      </c>
      <c r="P1904" s="0" t="str">
        <f aca="false">IFERROR(__xludf.dummyfunction("""COMPUTED_VALUE"""),"")</f>
        <v/>
      </c>
      <c r="R1904" s="0" t="str">
        <f aca="false">IFERROR(__xludf.dummyfunction("""COMPUTED_VALUE"""),"")</f>
        <v/>
      </c>
      <c r="T1904" s="6" t="e">
        <f aca="false">SUM(R1904-P1904)</f>
        <v>#VALUE!</v>
      </c>
      <c r="V1904" s="6" t="e">
        <f aca="false">SUM(N1904-T1904)</f>
        <v>#VALUE!</v>
      </c>
      <c r="X1904" s="7"/>
    </row>
    <row r="1905" customFormat="false" ht="13.8" hidden="false" customHeight="false" outlineLevel="0" collapsed="false">
      <c r="B1905" s="0" t="str">
        <f aca="false">IFERROR(__xludf.dummyfunction("""COMPUTED_VALUE"""),"")</f>
        <v/>
      </c>
      <c r="D1905" s="0" t="str">
        <f aca="false">IFERROR(__xludf.dummyfunction("""COMPUTED_VALUE"""),"")</f>
        <v/>
      </c>
      <c r="F1905" s="0" t="str">
        <f aca="false">IFERROR(__xludf.dummyfunction("""COMPUTED_VALUE"""),"")</f>
        <v/>
      </c>
      <c r="H1905" s="0" t="str">
        <f aca="false">IFERROR(__xludf.dummyfunction("""COMPUTED_VALUE"""),"")</f>
        <v/>
      </c>
      <c r="J1905" s="0" t="str">
        <f aca="false">IFERROR(__xludf.dummyfunction("""COMPUTED_VALUE"""),"")</f>
        <v/>
      </c>
      <c r="L1905" s="0" t="str">
        <f aca="false">IFERROR(__xludf.dummyfunction("""COMPUTED_VALUE"""),"")</f>
        <v/>
      </c>
      <c r="N1905" s="6" t="e">
        <f aca="false">SUM(L1905-J1905)</f>
        <v>#VALUE!</v>
      </c>
      <c r="P1905" s="0" t="str">
        <f aca="false">IFERROR(__xludf.dummyfunction("""COMPUTED_VALUE"""),"")</f>
        <v/>
      </c>
      <c r="R1905" s="0" t="str">
        <f aca="false">IFERROR(__xludf.dummyfunction("""COMPUTED_VALUE"""),"")</f>
        <v/>
      </c>
      <c r="T1905" s="6" t="e">
        <f aca="false">SUM(R1905-P1905)</f>
        <v>#VALUE!</v>
      </c>
      <c r="V1905" s="6" t="e">
        <f aca="false">SUM(N1905-T1905)</f>
        <v>#VALUE!</v>
      </c>
      <c r="X1905" s="7"/>
    </row>
    <row r="1906" customFormat="false" ht="13.8" hidden="false" customHeight="false" outlineLevel="0" collapsed="false">
      <c r="B1906" s="0" t="str">
        <f aca="false">IFERROR(__xludf.dummyfunction("""COMPUTED_VALUE"""),"")</f>
        <v/>
      </c>
      <c r="D1906" s="0" t="str">
        <f aca="false">IFERROR(__xludf.dummyfunction("""COMPUTED_VALUE"""),"")</f>
        <v/>
      </c>
      <c r="F1906" s="0" t="str">
        <f aca="false">IFERROR(__xludf.dummyfunction("""COMPUTED_VALUE"""),"")</f>
        <v/>
      </c>
      <c r="H1906" s="0" t="str">
        <f aca="false">IFERROR(__xludf.dummyfunction("""COMPUTED_VALUE"""),"")</f>
        <v/>
      </c>
      <c r="J1906" s="0" t="str">
        <f aca="false">IFERROR(__xludf.dummyfunction("""COMPUTED_VALUE"""),"")</f>
        <v/>
      </c>
      <c r="L1906" s="0" t="str">
        <f aca="false">IFERROR(__xludf.dummyfunction("""COMPUTED_VALUE"""),"")</f>
        <v/>
      </c>
      <c r="N1906" s="6" t="e">
        <f aca="false">SUM(L1906-J1906)</f>
        <v>#VALUE!</v>
      </c>
      <c r="P1906" s="0" t="str">
        <f aca="false">IFERROR(__xludf.dummyfunction("""COMPUTED_VALUE"""),"")</f>
        <v/>
      </c>
      <c r="R1906" s="0" t="str">
        <f aca="false">IFERROR(__xludf.dummyfunction("""COMPUTED_VALUE"""),"")</f>
        <v/>
      </c>
      <c r="T1906" s="6" t="e">
        <f aca="false">SUM(R1906-P1906)</f>
        <v>#VALUE!</v>
      </c>
      <c r="V1906" s="6" t="e">
        <f aca="false">SUM(N1906-T1906)</f>
        <v>#VALUE!</v>
      </c>
      <c r="X1906" s="7"/>
    </row>
    <row r="1907" customFormat="false" ht="13.8" hidden="false" customHeight="false" outlineLevel="0" collapsed="false">
      <c r="B1907" s="0" t="str">
        <f aca="false">IFERROR(__xludf.dummyfunction("""COMPUTED_VALUE"""),"")</f>
        <v/>
      </c>
      <c r="D1907" s="0" t="str">
        <f aca="false">IFERROR(__xludf.dummyfunction("""COMPUTED_VALUE"""),"")</f>
        <v/>
      </c>
      <c r="F1907" s="0" t="str">
        <f aca="false">IFERROR(__xludf.dummyfunction("""COMPUTED_VALUE"""),"")</f>
        <v/>
      </c>
      <c r="H1907" s="0" t="str">
        <f aca="false">IFERROR(__xludf.dummyfunction("""COMPUTED_VALUE"""),"")</f>
        <v/>
      </c>
      <c r="J1907" s="0" t="str">
        <f aca="false">IFERROR(__xludf.dummyfunction("""COMPUTED_VALUE"""),"")</f>
        <v/>
      </c>
      <c r="L1907" s="0" t="str">
        <f aca="false">IFERROR(__xludf.dummyfunction("""COMPUTED_VALUE"""),"")</f>
        <v/>
      </c>
      <c r="N1907" s="6" t="e">
        <f aca="false">SUM(L1907-J1907)</f>
        <v>#VALUE!</v>
      </c>
      <c r="P1907" s="0" t="str">
        <f aca="false">IFERROR(__xludf.dummyfunction("""COMPUTED_VALUE"""),"")</f>
        <v/>
      </c>
      <c r="R1907" s="0" t="str">
        <f aca="false">IFERROR(__xludf.dummyfunction("""COMPUTED_VALUE"""),"")</f>
        <v/>
      </c>
      <c r="T1907" s="6" t="e">
        <f aca="false">SUM(R1907-P1907)</f>
        <v>#VALUE!</v>
      </c>
      <c r="V1907" s="6" t="e">
        <f aca="false">SUM(N1907-T1907)</f>
        <v>#VALUE!</v>
      </c>
      <c r="X1907" s="7"/>
    </row>
    <row r="1908" customFormat="false" ht="13.8" hidden="false" customHeight="false" outlineLevel="0" collapsed="false">
      <c r="B1908" s="0" t="str">
        <f aca="false">IFERROR(__xludf.dummyfunction("""COMPUTED_VALUE"""),"")</f>
        <v/>
      </c>
      <c r="D1908" s="0" t="str">
        <f aca="false">IFERROR(__xludf.dummyfunction("""COMPUTED_VALUE"""),"")</f>
        <v/>
      </c>
      <c r="F1908" s="0" t="str">
        <f aca="false">IFERROR(__xludf.dummyfunction("""COMPUTED_VALUE"""),"")</f>
        <v/>
      </c>
      <c r="H1908" s="0" t="str">
        <f aca="false">IFERROR(__xludf.dummyfunction("""COMPUTED_VALUE"""),"")</f>
        <v/>
      </c>
      <c r="J1908" s="0" t="str">
        <f aca="false">IFERROR(__xludf.dummyfunction("""COMPUTED_VALUE"""),"")</f>
        <v/>
      </c>
      <c r="L1908" s="0" t="str">
        <f aca="false">IFERROR(__xludf.dummyfunction("""COMPUTED_VALUE"""),"")</f>
        <v/>
      </c>
      <c r="N1908" s="6" t="e">
        <f aca="false">SUM(L1908-J1908)</f>
        <v>#VALUE!</v>
      </c>
      <c r="P1908" s="0" t="str">
        <f aca="false">IFERROR(__xludf.dummyfunction("""COMPUTED_VALUE"""),"")</f>
        <v/>
      </c>
      <c r="R1908" s="0" t="str">
        <f aca="false">IFERROR(__xludf.dummyfunction("""COMPUTED_VALUE"""),"")</f>
        <v/>
      </c>
      <c r="T1908" s="6" t="e">
        <f aca="false">SUM(R1908-P1908)</f>
        <v>#VALUE!</v>
      </c>
      <c r="V1908" s="6" t="e">
        <f aca="false">SUM(N1908-T1908)</f>
        <v>#VALUE!</v>
      </c>
      <c r="X1908" s="7"/>
    </row>
    <row r="1909" customFormat="false" ht="13.8" hidden="false" customHeight="false" outlineLevel="0" collapsed="false">
      <c r="B1909" s="0" t="str">
        <f aca="false">IFERROR(__xludf.dummyfunction("""COMPUTED_VALUE"""),"")</f>
        <v/>
      </c>
      <c r="D1909" s="0" t="str">
        <f aca="false">IFERROR(__xludf.dummyfunction("""COMPUTED_VALUE"""),"")</f>
        <v/>
      </c>
      <c r="F1909" s="0" t="str">
        <f aca="false">IFERROR(__xludf.dummyfunction("""COMPUTED_VALUE"""),"")</f>
        <v/>
      </c>
      <c r="H1909" s="0" t="str">
        <f aca="false">IFERROR(__xludf.dummyfunction("""COMPUTED_VALUE"""),"")</f>
        <v/>
      </c>
      <c r="J1909" s="0" t="str">
        <f aca="false">IFERROR(__xludf.dummyfunction("""COMPUTED_VALUE"""),"")</f>
        <v/>
      </c>
      <c r="L1909" s="0" t="str">
        <f aca="false">IFERROR(__xludf.dummyfunction("""COMPUTED_VALUE"""),"")</f>
        <v/>
      </c>
      <c r="N1909" s="6" t="e">
        <f aca="false">SUM(L1909-J1909)</f>
        <v>#VALUE!</v>
      </c>
      <c r="P1909" s="0" t="str">
        <f aca="false">IFERROR(__xludf.dummyfunction("""COMPUTED_VALUE"""),"")</f>
        <v/>
      </c>
      <c r="R1909" s="0" t="str">
        <f aca="false">IFERROR(__xludf.dummyfunction("""COMPUTED_VALUE"""),"")</f>
        <v/>
      </c>
      <c r="T1909" s="6" t="e">
        <f aca="false">SUM(R1909-P1909)</f>
        <v>#VALUE!</v>
      </c>
      <c r="V1909" s="6" t="e">
        <f aca="false">SUM(N1909-T1909)</f>
        <v>#VALUE!</v>
      </c>
      <c r="X1909" s="7"/>
    </row>
    <row r="1910" customFormat="false" ht="13.8" hidden="false" customHeight="false" outlineLevel="0" collapsed="false">
      <c r="B1910" s="0" t="str">
        <f aca="false">IFERROR(__xludf.dummyfunction("""COMPUTED_VALUE"""),"")</f>
        <v/>
      </c>
      <c r="D1910" s="0" t="str">
        <f aca="false">IFERROR(__xludf.dummyfunction("""COMPUTED_VALUE"""),"")</f>
        <v/>
      </c>
      <c r="F1910" s="0" t="str">
        <f aca="false">IFERROR(__xludf.dummyfunction("""COMPUTED_VALUE"""),"")</f>
        <v/>
      </c>
      <c r="H1910" s="0" t="str">
        <f aca="false">IFERROR(__xludf.dummyfunction("""COMPUTED_VALUE"""),"")</f>
        <v/>
      </c>
      <c r="J1910" s="0" t="str">
        <f aca="false">IFERROR(__xludf.dummyfunction("""COMPUTED_VALUE"""),"")</f>
        <v/>
      </c>
      <c r="L1910" s="0" t="str">
        <f aca="false">IFERROR(__xludf.dummyfunction("""COMPUTED_VALUE"""),"")</f>
        <v/>
      </c>
      <c r="N1910" s="6" t="e">
        <f aca="false">SUM(L1910-J1910)</f>
        <v>#VALUE!</v>
      </c>
      <c r="P1910" s="0" t="str">
        <f aca="false">IFERROR(__xludf.dummyfunction("""COMPUTED_VALUE"""),"")</f>
        <v/>
      </c>
      <c r="R1910" s="0" t="str">
        <f aca="false">IFERROR(__xludf.dummyfunction("""COMPUTED_VALUE"""),"")</f>
        <v/>
      </c>
      <c r="T1910" s="6" t="e">
        <f aca="false">SUM(R1910-P1910)</f>
        <v>#VALUE!</v>
      </c>
      <c r="V1910" s="6" t="e">
        <f aca="false">SUM(N1910-T1910)</f>
        <v>#VALUE!</v>
      </c>
      <c r="X1910" s="7"/>
    </row>
    <row r="1911" customFormat="false" ht="13.8" hidden="false" customHeight="false" outlineLevel="0" collapsed="false">
      <c r="B1911" s="0" t="str">
        <f aca="false">IFERROR(__xludf.dummyfunction("""COMPUTED_VALUE"""),"")</f>
        <v/>
      </c>
      <c r="D1911" s="0" t="str">
        <f aca="false">IFERROR(__xludf.dummyfunction("""COMPUTED_VALUE"""),"")</f>
        <v/>
      </c>
      <c r="F1911" s="0" t="str">
        <f aca="false">IFERROR(__xludf.dummyfunction("""COMPUTED_VALUE"""),"")</f>
        <v/>
      </c>
      <c r="H1911" s="0" t="str">
        <f aca="false">IFERROR(__xludf.dummyfunction("""COMPUTED_VALUE"""),"")</f>
        <v/>
      </c>
      <c r="J1911" s="0" t="str">
        <f aca="false">IFERROR(__xludf.dummyfunction("""COMPUTED_VALUE"""),"")</f>
        <v/>
      </c>
      <c r="L1911" s="0" t="str">
        <f aca="false">IFERROR(__xludf.dummyfunction("""COMPUTED_VALUE"""),"")</f>
        <v/>
      </c>
      <c r="N1911" s="6" t="e">
        <f aca="false">SUM(L1911-J1911)</f>
        <v>#VALUE!</v>
      </c>
      <c r="P1911" s="0" t="str">
        <f aca="false">IFERROR(__xludf.dummyfunction("""COMPUTED_VALUE"""),"")</f>
        <v/>
      </c>
      <c r="R1911" s="0" t="str">
        <f aca="false">IFERROR(__xludf.dummyfunction("""COMPUTED_VALUE"""),"")</f>
        <v/>
      </c>
      <c r="T1911" s="6" t="e">
        <f aca="false">SUM(R1911-P1911)</f>
        <v>#VALUE!</v>
      </c>
      <c r="V1911" s="6" t="e">
        <f aca="false">SUM(N1911-T1911)</f>
        <v>#VALUE!</v>
      </c>
      <c r="X1911" s="7"/>
    </row>
    <row r="1912" customFormat="false" ht="13.8" hidden="false" customHeight="false" outlineLevel="0" collapsed="false">
      <c r="B1912" s="0" t="str">
        <f aca="false">IFERROR(__xludf.dummyfunction("""COMPUTED_VALUE"""),"")</f>
        <v/>
      </c>
      <c r="D1912" s="0" t="str">
        <f aca="false">IFERROR(__xludf.dummyfunction("""COMPUTED_VALUE"""),"")</f>
        <v/>
      </c>
      <c r="F1912" s="0" t="str">
        <f aca="false">IFERROR(__xludf.dummyfunction("""COMPUTED_VALUE"""),"")</f>
        <v/>
      </c>
      <c r="H1912" s="0" t="str">
        <f aca="false">IFERROR(__xludf.dummyfunction("""COMPUTED_VALUE"""),"")</f>
        <v/>
      </c>
      <c r="J1912" s="0" t="str">
        <f aca="false">IFERROR(__xludf.dummyfunction("""COMPUTED_VALUE"""),"")</f>
        <v/>
      </c>
      <c r="L1912" s="0" t="str">
        <f aca="false">IFERROR(__xludf.dummyfunction("""COMPUTED_VALUE"""),"")</f>
        <v/>
      </c>
      <c r="N1912" s="6" t="e">
        <f aca="false">SUM(L1912-J1912)</f>
        <v>#VALUE!</v>
      </c>
      <c r="P1912" s="0" t="str">
        <f aca="false">IFERROR(__xludf.dummyfunction("""COMPUTED_VALUE"""),"")</f>
        <v/>
      </c>
      <c r="R1912" s="0" t="str">
        <f aca="false">IFERROR(__xludf.dummyfunction("""COMPUTED_VALUE"""),"")</f>
        <v/>
      </c>
      <c r="T1912" s="6" t="e">
        <f aca="false">SUM(R1912-P1912)</f>
        <v>#VALUE!</v>
      </c>
      <c r="V1912" s="6" t="e">
        <f aca="false">SUM(N1912-T1912)</f>
        <v>#VALUE!</v>
      </c>
      <c r="X1912" s="7"/>
    </row>
    <row r="1913" customFormat="false" ht="13.8" hidden="false" customHeight="false" outlineLevel="0" collapsed="false">
      <c r="B1913" s="0" t="str">
        <f aca="false">IFERROR(__xludf.dummyfunction("""COMPUTED_VALUE"""),"")</f>
        <v/>
      </c>
      <c r="D1913" s="0" t="str">
        <f aca="false">IFERROR(__xludf.dummyfunction("""COMPUTED_VALUE"""),"")</f>
        <v/>
      </c>
      <c r="F1913" s="0" t="str">
        <f aca="false">IFERROR(__xludf.dummyfunction("""COMPUTED_VALUE"""),"")</f>
        <v/>
      </c>
      <c r="H1913" s="0" t="str">
        <f aca="false">IFERROR(__xludf.dummyfunction("""COMPUTED_VALUE"""),"")</f>
        <v/>
      </c>
      <c r="J1913" s="0" t="str">
        <f aca="false">IFERROR(__xludf.dummyfunction("""COMPUTED_VALUE"""),"")</f>
        <v/>
      </c>
      <c r="L1913" s="0" t="str">
        <f aca="false">IFERROR(__xludf.dummyfunction("""COMPUTED_VALUE"""),"")</f>
        <v/>
      </c>
      <c r="N1913" s="6" t="e">
        <f aca="false">SUM(L1913-J1913)</f>
        <v>#VALUE!</v>
      </c>
      <c r="P1913" s="0" t="str">
        <f aca="false">IFERROR(__xludf.dummyfunction("""COMPUTED_VALUE"""),"")</f>
        <v/>
      </c>
      <c r="R1913" s="0" t="str">
        <f aca="false">IFERROR(__xludf.dummyfunction("""COMPUTED_VALUE"""),"")</f>
        <v/>
      </c>
      <c r="T1913" s="6" t="e">
        <f aca="false">SUM(R1913-P1913)</f>
        <v>#VALUE!</v>
      </c>
      <c r="V1913" s="6" t="e">
        <f aca="false">SUM(N1913-T1913)</f>
        <v>#VALUE!</v>
      </c>
      <c r="X1913" s="7"/>
    </row>
    <row r="1914" customFormat="false" ht="13.8" hidden="false" customHeight="false" outlineLevel="0" collapsed="false">
      <c r="B1914" s="0" t="str">
        <f aca="false">IFERROR(__xludf.dummyfunction("""COMPUTED_VALUE"""),"")</f>
        <v/>
      </c>
      <c r="D1914" s="0" t="str">
        <f aca="false">IFERROR(__xludf.dummyfunction("""COMPUTED_VALUE"""),"")</f>
        <v/>
      </c>
      <c r="F1914" s="0" t="str">
        <f aca="false">IFERROR(__xludf.dummyfunction("""COMPUTED_VALUE"""),"")</f>
        <v/>
      </c>
      <c r="H1914" s="0" t="str">
        <f aca="false">IFERROR(__xludf.dummyfunction("""COMPUTED_VALUE"""),"")</f>
        <v/>
      </c>
      <c r="J1914" s="0" t="str">
        <f aca="false">IFERROR(__xludf.dummyfunction("""COMPUTED_VALUE"""),"")</f>
        <v/>
      </c>
      <c r="L1914" s="0" t="str">
        <f aca="false">IFERROR(__xludf.dummyfunction("""COMPUTED_VALUE"""),"")</f>
        <v/>
      </c>
      <c r="N1914" s="6" t="e">
        <f aca="false">SUM(L1914-J1914)</f>
        <v>#VALUE!</v>
      </c>
      <c r="P1914" s="0" t="str">
        <f aca="false">IFERROR(__xludf.dummyfunction("""COMPUTED_VALUE"""),"")</f>
        <v/>
      </c>
      <c r="R1914" s="0" t="str">
        <f aca="false">IFERROR(__xludf.dummyfunction("""COMPUTED_VALUE"""),"")</f>
        <v/>
      </c>
      <c r="T1914" s="6" t="e">
        <f aca="false">SUM(R1914-P1914)</f>
        <v>#VALUE!</v>
      </c>
      <c r="V1914" s="6" t="e">
        <f aca="false">SUM(N1914-T1914)</f>
        <v>#VALUE!</v>
      </c>
      <c r="X1914" s="7"/>
    </row>
    <row r="1915" customFormat="false" ht="13.8" hidden="false" customHeight="false" outlineLevel="0" collapsed="false">
      <c r="B1915" s="0" t="str">
        <f aca="false">IFERROR(__xludf.dummyfunction("""COMPUTED_VALUE"""),"")</f>
        <v/>
      </c>
      <c r="D1915" s="0" t="str">
        <f aca="false">IFERROR(__xludf.dummyfunction("""COMPUTED_VALUE"""),"")</f>
        <v/>
      </c>
      <c r="F1915" s="0" t="str">
        <f aca="false">IFERROR(__xludf.dummyfunction("""COMPUTED_VALUE"""),"")</f>
        <v/>
      </c>
      <c r="H1915" s="0" t="str">
        <f aca="false">IFERROR(__xludf.dummyfunction("""COMPUTED_VALUE"""),"")</f>
        <v/>
      </c>
      <c r="J1915" s="0" t="str">
        <f aca="false">IFERROR(__xludf.dummyfunction("""COMPUTED_VALUE"""),"")</f>
        <v/>
      </c>
      <c r="L1915" s="0" t="str">
        <f aca="false">IFERROR(__xludf.dummyfunction("""COMPUTED_VALUE"""),"")</f>
        <v/>
      </c>
      <c r="N1915" s="6" t="e">
        <f aca="false">SUM(L1915-J1915)</f>
        <v>#VALUE!</v>
      </c>
      <c r="P1915" s="0" t="str">
        <f aca="false">IFERROR(__xludf.dummyfunction("""COMPUTED_VALUE"""),"")</f>
        <v/>
      </c>
      <c r="R1915" s="0" t="str">
        <f aca="false">IFERROR(__xludf.dummyfunction("""COMPUTED_VALUE"""),"")</f>
        <v/>
      </c>
      <c r="T1915" s="6" t="e">
        <f aca="false">SUM(R1915-P1915)</f>
        <v>#VALUE!</v>
      </c>
      <c r="V1915" s="6" t="e">
        <f aca="false">SUM(N1915-T1915)</f>
        <v>#VALUE!</v>
      </c>
      <c r="X1915" s="7"/>
    </row>
    <row r="1916" customFormat="false" ht="13.8" hidden="false" customHeight="false" outlineLevel="0" collapsed="false">
      <c r="B1916" s="0" t="str">
        <f aca="false">IFERROR(__xludf.dummyfunction("""COMPUTED_VALUE"""),"")</f>
        <v/>
      </c>
      <c r="D1916" s="0" t="str">
        <f aca="false">IFERROR(__xludf.dummyfunction("""COMPUTED_VALUE"""),"")</f>
        <v/>
      </c>
      <c r="F1916" s="0" t="str">
        <f aca="false">IFERROR(__xludf.dummyfunction("""COMPUTED_VALUE"""),"")</f>
        <v/>
      </c>
      <c r="H1916" s="0" t="str">
        <f aca="false">IFERROR(__xludf.dummyfunction("""COMPUTED_VALUE"""),"")</f>
        <v/>
      </c>
      <c r="J1916" s="0" t="str">
        <f aca="false">IFERROR(__xludf.dummyfunction("""COMPUTED_VALUE"""),"")</f>
        <v/>
      </c>
      <c r="L1916" s="0" t="str">
        <f aca="false">IFERROR(__xludf.dummyfunction("""COMPUTED_VALUE"""),"")</f>
        <v/>
      </c>
      <c r="N1916" s="6" t="e">
        <f aca="false">SUM(L1916-J1916)</f>
        <v>#VALUE!</v>
      </c>
      <c r="P1916" s="0" t="str">
        <f aca="false">IFERROR(__xludf.dummyfunction("""COMPUTED_VALUE"""),"")</f>
        <v/>
      </c>
      <c r="R1916" s="0" t="str">
        <f aca="false">IFERROR(__xludf.dummyfunction("""COMPUTED_VALUE"""),"")</f>
        <v/>
      </c>
      <c r="T1916" s="6" t="e">
        <f aca="false">SUM(R1916-P1916)</f>
        <v>#VALUE!</v>
      </c>
      <c r="V1916" s="6" t="e">
        <f aca="false">SUM(N1916-T1916)</f>
        <v>#VALUE!</v>
      </c>
      <c r="X1916" s="7"/>
    </row>
    <row r="1917" customFormat="false" ht="13.8" hidden="false" customHeight="false" outlineLevel="0" collapsed="false">
      <c r="B1917" s="0" t="str">
        <f aca="false">IFERROR(__xludf.dummyfunction("""COMPUTED_VALUE"""),"")</f>
        <v/>
      </c>
      <c r="D1917" s="0" t="str">
        <f aca="false">IFERROR(__xludf.dummyfunction("""COMPUTED_VALUE"""),"")</f>
        <v/>
      </c>
      <c r="F1917" s="0" t="str">
        <f aca="false">IFERROR(__xludf.dummyfunction("""COMPUTED_VALUE"""),"")</f>
        <v/>
      </c>
      <c r="H1917" s="0" t="str">
        <f aca="false">IFERROR(__xludf.dummyfunction("""COMPUTED_VALUE"""),"")</f>
        <v/>
      </c>
      <c r="J1917" s="0" t="str">
        <f aca="false">IFERROR(__xludf.dummyfunction("""COMPUTED_VALUE"""),"")</f>
        <v/>
      </c>
      <c r="L1917" s="0" t="str">
        <f aca="false">IFERROR(__xludf.dummyfunction("""COMPUTED_VALUE"""),"")</f>
        <v/>
      </c>
      <c r="N1917" s="6" t="e">
        <f aca="false">SUM(L1917-J1917)</f>
        <v>#VALUE!</v>
      </c>
      <c r="P1917" s="0" t="str">
        <f aca="false">IFERROR(__xludf.dummyfunction("""COMPUTED_VALUE"""),"")</f>
        <v/>
      </c>
      <c r="R1917" s="0" t="str">
        <f aca="false">IFERROR(__xludf.dummyfunction("""COMPUTED_VALUE"""),"")</f>
        <v/>
      </c>
      <c r="T1917" s="6" t="e">
        <f aca="false">SUM(R1917-P1917)</f>
        <v>#VALUE!</v>
      </c>
      <c r="V1917" s="6" t="e">
        <f aca="false">SUM(N1917-T1917)</f>
        <v>#VALUE!</v>
      </c>
      <c r="X1917" s="7"/>
    </row>
    <row r="1918" customFormat="false" ht="13.8" hidden="false" customHeight="false" outlineLevel="0" collapsed="false">
      <c r="B1918" s="0" t="str">
        <f aca="false">IFERROR(__xludf.dummyfunction("""COMPUTED_VALUE"""),"")</f>
        <v/>
      </c>
      <c r="D1918" s="0" t="str">
        <f aca="false">IFERROR(__xludf.dummyfunction("""COMPUTED_VALUE"""),"")</f>
        <v/>
      </c>
      <c r="F1918" s="0" t="str">
        <f aca="false">IFERROR(__xludf.dummyfunction("""COMPUTED_VALUE"""),"")</f>
        <v/>
      </c>
      <c r="H1918" s="0" t="str">
        <f aca="false">IFERROR(__xludf.dummyfunction("""COMPUTED_VALUE"""),"")</f>
        <v/>
      </c>
      <c r="J1918" s="0" t="str">
        <f aca="false">IFERROR(__xludf.dummyfunction("""COMPUTED_VALUE"""),"")</f>
        <v/>
      </c>
      <c r="L1918" s="0" t="str">
        <f aca="false">IFERROR(__xludf.dummyfunction("""COMPUTED_VALUE"""),"")</f>
        <v/>
      </c>
      <c r="N1918" s="6" t="e">
        <f aca="false">SUM(L1918-J1918)</f>
        <v>#VALUE!</v>
      </c>
      <c r="P1918" s="0" t="str">
        <f aca="false">IFERROR(__xludf.dummyfunction("""COMPUTED_VALUE"""),"")</f>
        <v/>
      </c>
      <c r="R1918" s="0" t="str">
        <f aca="false">IFERROR(__xludf.dummyfunction("""COMPUTED_VALUE"""),"")</f>
        <v/>
      </c>
      <c r="T1918" s="6" t="e">
        <f aca="false">SUM(R1918-P1918)</f>
        <v>#VALUE!</v>
      </c>
      <c r="V1918" s="6" t="e">
        <f aca="false">SUM(N1918-T1918)</f>
        <v>#VALUE!</v>
      </c>
      <c r="X1918" s="7"/>
    </row>
    <row r="1919" customFormat="false" ht="13.8" hidden="false" customHeight="false" outlineLevel="0" collapsed="false">
      <c r="B1919" s="0" t="str">
        <f aca="false">IFERROR(__xludf.dummyfunction("""COMPUTED_VALUE"""),"")</f>
        <v/>
      </c>
      <c r="D1919" s="0" t="str">
        <f aca="false">IFERROR(__xludf.dummyfunction("""COMPUTED_VALUE"""),"")</f>
        <v/>
      </c>
      <c r="F1919" s="0" t="str">
        <f aca="false">IFERROR(__xludf.dummyfunction("""COMPUTED_VALUE"""),"")</f>
        <v/>
      </c>
      <c r="H1919" s="0" t="str">
        <f aca="false">IFERROR(__xludf.dummyfunction("""COMPUTED_VALUE"""),"")</f>
        <v/>
      </c>
      <c r="J1919" s="0" t="str">
        <f aca="false">IFERROR(__xludf.dummyfunction("""COMPUTED_VALUE"""),"")</f>
        <v/>
      </c>
      <c r="L1919" s="0" t="str">
        <f aca="false">IFERROR(__xludf.dummyfunction("""COMPUTED_VALUE"""),"")</f>
        <v/>
      </c>
      <c r="N1919" s="6" t="e">
        <f aca="false">SUM(L1919-J1919)</f>
        <v>#VALUE!</v>
      </c>
      <c r="P1919" s="0" t="str">
        <f aca="false">IFERROR(__xludf.dummyfunction("""COMPUTED_VALUE"""),"")</f>
        <v/>
      </c>
      <c r="R1919" s="0" t="str">
        <f aca="false">IFERROR(__xludf.dummyfunction("""COMPUTED_VALUE"""),"")</f>
        <v/>
      </c>
      <c r="T1919" s="6" t="e">
        <f aca="false">SUM(R1919-P1919)</f>
        <v>#VALUE!</v>
      </c>
      <c r="V1919" s="6" t="e">
        <f aca="false">SUM(N1919-T1919)</f>
        <v>#VALUE!</v>
      </c>
      <c r="X1919" s="7"/>
    </row>
    <row r="1920" customFormat="false" ht="13.8" hidden="false" customHeight="false" outlineLevel="0" collapsed="false">
      <c r="B1920" s="0" t="str">
        <f aca="false">IFERROR(__xludf.dummyfunction("""COMPUTED_VALUE"""),"")</f>
        <v/>
      </c>
      <c r="D1920" s="0" t="str">
        <f aca="false">IFERROR(__xludf.dummyfunction("""COMPUTED_VALUE"""),"")</f>
        <v/>
      </c>
      <c r="F1920" s="0" t="str">
        <f aca="false">IFERROR(__xludf.dummyfunction("""COMPUTED_VALUE"""),"")</f>
        <v/>
      </c>
      <c r="H1920" s="0" t="str">
        <f aca="false">IFERROR(__xludf.dummyfunction("""COMPUTED_VALUE"""),"")</f>
        <v/>
      </c>
      <c r="J1920" s="0" t="str">
        <f aca="false">IFERROR(__xludf.dummyfunction("""COMPUTED_VALUE"""),"")</f>
        <v/>
      </c>
      <c r="L1920" s="0" t="str">
        <f aca="false">IFERROR(__xludf.dummyfunction("""COMPUTED_VALUE"""),"")</f>
        <v/>
      </c>
      <c r="N1920" s="6" t="e">
        <f aca="false">SUM(L1920-J1920)</f>
        <v>#VALUE!</v>
      </c>
      <c r="P1920" s="0" t="str">
        <f aca="false">IFERROR(__xludf.dummyfunction("""COMPUTED_VALUE"""),"")</f>
        <v/>
      </c>
      <c r="R1920" s="0" t="str">
        <f aca="false">IFERROR(__xludf.dummyfunction("""COMPUTED_VALUE"""),"")</f>
        <v/>
      </c>
      <c r="T1920" s="6" t="e">
        <f aca="false">SUM(R1920-P1920)</f>
        <v>#VALUE!</v>
      </c>
      <c r="V1920" s="6" t="e">
        <f aca="false">SUM(N1920-T1920)</f>
        <v>#VALUE!</v>
      </c>
      <c r="X1920" s="7"/>
    </row>
    <row r="1921" customFormat="false" ht="13.8" hidden="false" customHeight="false" outlineLevel="0" collapsed="false">
      <c r="B1921" s="0" t="str">
        <f aca="false">IFERROR(__xludf.dummyfunction("""COMPUTED_VALUE"""),"")</f>
        <v/>
      </c>
      <c r="D1921" s="0" t="str">
        <f aca="false">IFERROR(__xludf.dummyfunction("""COMPUTED_VALUE"""),"")</f>
        <v/>
      </c>
      <c r="F1921" s="0" t="str">
        <f aca="false">IFERROR(__xludf.dummyfunction("""COMPUTED_VALUE"""),"")</f>
        <v/>
      </c>
      <c r="H1921" s="0" t="str">
        <f aca="false">IFERROR(__xludf.dummyfunction("""COMPUTED_VALUE"""),"")</f>
        <v/>
      </c>
      <c r="J1921" s="0" t="str">
        <f aca="false">IFERROR(__xludf.dummyfunction("""COMPUTED_VALUE"""),"")</f>
        <v/>
      </c>
      <c r="L1921" s="0" t="str">
        <f aca="false">IFERROR(__xludf.dummyfunction("""COMPUTED_VALUE"""),"")</f>
        <v/>
      </c>
      <c r="N1921" s="6" t="e">
        <f aca="false">SUM(L1921-J1921)</f>
        <v>#VALUE!</v>
      </c>
      <c r="P1921" s="0" t="str">
        <f aca="false">IFERROR(__xludf.dummyfunction("""COMPUTED_VALUE"""),"")</f>
        <v/>
      </c>
      <c r="R1921" s="0" t="str">
        <f aca="false">IFERROR(__xludf.dummyfunction("""COMPUTED_VALUE"""),"")</f>
        <v/>
      </c>
      <c r="T1921" s="6" t="e">
        <f aca="false">SUM(R1921-P1921)</f>
        <v>#VALUE!</v>
      </c>
      <c r="V1921" s="6" t="e">
        <f aca="false">SUM(N1921-T1921)</f>
        <v>#VALUE!</v>
      </c>
      <c r="X1921" s="7"/>
    </row>
    <row r="1922" customFormat="false" ht="13.8" hidden="false" customHeight="false" outlineLevel="0" collapsed="false">
      <c r="B1922" s="0" t="str">
        <f aca="false">IFERROR(__xludf.dummyfunction("""COMPUTED_VALUE"""),"")</f>
        <v/>
      </c>
      <c r="D1922" s="0" t="str">
        <f aca="false">IFERROR(__xludf.dummyfunction("""COMPUTED_VALUE"""),"")</f>
        <v/>
      </c>
      <c r="F1922" s="0" t="str">
        <f aca="false">IFERROR(__xludf.dummyfunction("""COMPUTED_VALUE"""),"")</f>
        <v/>
      </c>
      <c r="H1922" s="0" t="str">
        <f aca="false">IFERROR(__xludf.dummyfunction("""COMPUTED_VALUE"""),"")</f>
        <v/>
      </c>
      <c r="J1922" s="0" t="str">
        <f aca="false">IFERROR(__xludf.dummyfunction("""COMPUTED_VALUE"""),"")</f>
        <v/>
      </c>
      <c r="L1922" s="0" t="str">
        <f aca="false">IFERROR(__xludf.dummyfunction("""COMPUTED_VALUE"""),"")</f>
        <v/>
      </c>
      <c r="N1922" s="6" t="e">
        <f aca="false">SUM(L1922-J1922)</f>
        <v>#VALUE!</v>
      </c>
      <c r="P1922" s="0" t="str">
        <f aca="false">IFERROR(__xludf.dummyfunction("""COMPUTED_VALUE"""),"")</f>
        <v/>
      </c>
      <c r="R1922" s="0" t="str">
        <f aca="false">IFERROR(__xludf.dummyfunction("""COMPUTED_VALUE"""),"")</f>
        <v/>
      </c>
      <c r="T1922" s="6" t="e">
        <f aca="false">SUM(R1922-P1922)</f>
        <v>#VALUE!</v>
      </c>
      <c r="V1922" s="6" t="e">
        <f aca="false">SUM(N1922-T1922)</f>
        <v>#VALUE!</v>
      </c>
      <c r="X1922" s="7"/>
    </row>
    <row r="1923" customFormat="false" ht="13.8" hidden="false" customHeight="false" outlineLevel="0" collapsed="false">
      <c r="B1923" s="0" t="str">
        <f aca="false">IFERROR(__xludf.dummyfunction("""COMPUTED_VALUE"""),"")</f>
        <v/>
      </c>
      <c r="D1923" s="0" t="str">
        <f aca="false">IFERROR(__xludf.dummyfunction("""COMPUTED_VALUE"""),"")</f>
        <v/>
      </c>
      <c r="F1923" s="0" t="str">
        <f aca="false">IFERROR(__xludf.dummyfunction("""COMPUTED_VALUE"""),"")</f>
        <v/>
      </c>
      <c r="H1923" s="0" t="str">
        <f aca="false">IFERROR(__xludf.dummyfunction("""COMPUTED_VALUE"""),"")</f>
        <v/>
      </c>
      <c r="J1923" s="0" t="str">
        <f aca="false">IFERROR(__xludf.dummyfunction("""COMPUTED_VALUE"""),"")</f>
        <v/>
      </c>
      <c r="L1923" s="0" t="str">
        <f aca="false">IFERROR(__xludf.dummyfunction("""COMPUTED_VALUE"""),"")</f>
        <v/>
      </c>
      <c r="N1923" s="6" t="e">
        <f aca="false">SUM(L1923-J1923)</f>
        <v>#VALUE!</v>
      </c>
      <c r="P1923" s="0" t="str">
        <f aca="false">IFERROR(__xludf.dummyfunction("""COMPUTED_VALUE"""),"")</f>
        <v/>
      </c>
      <c r="R1923" s="0" t="str">
        <f aca="false">IFERROR(__xludf.dummyfunction("""COMPUTED_VALUE"""),"")</f>
        <v/>
      </c>
      <c r="T1923" s="6" t="e">
        <f aca="false">SUM(R1923-P1923)</f>
        <v>#VALUE!</v>
      </c>
      <c r="V1923" s="6" t="e">
        <f aca="false">SUM(N1923-T1923)</f>
        <v>#VALUE!</v>
      </c>
      <c r="X1923" s="7"/>
    </row>
    <row r="1924" customFormat="false" ht="13.8" hidden="false" customHeight="false" outlineLevel="0" collapsed="false">
      <c r="B1924" s="0" t="str">
        <f aca="false">IFERROR(__xludf.dummyfunction("""COMPUTED_VALUE"""),"")</f>
        <v/>
      </c>
      <c r="D1924" s="0" t="str">
        <f aca="false">IFERROR(__xludf.dummyfunction("""COMPUTED_VALUE"""),"")</f>
        <v/>
      </c>
      <c r="F1924" s="0" t="str">
        <f aca="false">IFERROR(__xludf.dummyfunction("""COMPUTED_VALUE"""),"")</f>
        <v/>
      </c>
      <c r="H1924" s="0" t="str">
        <f aca="false">IFERROR(__xludf.dummyfunction("""COMPUTED_VALUE"""),"")</f>
        <v/>
      </c>
      <c r="J1924" s="0" t="str">
        <f aca="false">IFERROR(__xludf.dummyfunction("""COMPUTED_VALUE"""),"")</f>
        <v/>
      </c>
      <c r="L1924" s="0" t="str">
        <f aca="false">IFERROR(__xludf.dummyfunction("""COMPUTED_VALUE"""),"")</f>
        <v/>
      </c>
      <c r="N1924" s="6" t="e">
        <f aca="false">SUM(L1924-J1924)</f>
        <v>#VALUE!</v>
      </c>
      <c r="P1924" s="0" t="str">
        <f aca="false">IFERROR(__xludf.dummyfunction("""COMPUTED_VALUE"""),"")</f>
        <v/>
      </c>
      <c r="R1924" s="0" t="str">
        <f aca="false">IFERROR(__xludf.dummyfunction("""COMPUTED_VALUE"""),"")</f>
        <v/>
      </c>
      <c r="T1924" s="6" t="e">
        <f aca="false">SUM(R1924-P1924)</f>
        <v>#VALUE!</v>
      </c>
      <c r="V1924" s="6" t="e">
        <f aca="false">SUM(N1924-T1924)</f>
        <v>#VALUE!</v>
      </c>
      <c r="X1924" s="7"/>
    </row>
    <row r="1925" customFormat="false" ht="13.8" hidden="false" customHeight="false" outlineLevel="0" collapsed="false">
      <c r="B1925" s="0" t="str">
        <f aca="false">IFERROR(__xludf.dummyfunction("""COMPUTED_VALUE"""),"")</f>
        <v/>
      </c>
      <c r="D1925" s="0" t="str">
        <f aca="false">IFERROR(__xludf.dummyfunction("""COMPUTED_VALUE"""),"")</f>
        <v/>
      </c>
      <c r="F1925" s="0" t="str">
        <f aca="false">IFERROR(__xludf.dummyfunction("""COMPUTED_VALUE"""),"")</f>
        <v/>
      </c>
      <c r="H1925" s="0" t="str">
        <f aca="false">IFERROR(__xludf.dummyfunction("""COMPUTED_VALUE"""),"")</f>
        <v/>
      </c>
      <c r="J1925" s="0" t="str">
        <f aca="false">IFERROR(__xludf.dummyfunction("""COMPUTED_VALUE"""),"")</f>
        <v/>
      </c>
      <c r="L1925" s="0" t="str">
        <f aca="false">IFERROR(__xludf.dummyfunction("""COMPUTED_VALUE"""),"")</f>
        <v/>
      </c>
      <c r="N1925" s="6" t="e">
        <f aca="false">SUM(L1925-J1925)</f>
        <v>#VALUE!</v>
      </c>
      <c r="P1925" s="0" t="str">
        <f aca="false">IFERROR(__xludf.dummyfunction("""COMPUTED_VALUE"""),"")</f>
        <v/>
      </c>
      <c r="R1925" s="0" t="str">
        <f aca="false">IFERROR(__xludf.dummyfunction("""COMPUTED_VALUE"""),"")</f>
        <v/>
      </c>
      <c r="T1925" s="6" t="e">
        <f aca="false">SUM(R1925-P1925)</f>
        <v>#VALUE!</v>
      </c>
      <c r="V1925" s="6" t="e">
        <f aca="false">SUM(N1925-T1925)</f>
        <v>#VALUE!</v>
      </c>
      <c r="X1925" s="7"/>
    </row>
    <row r="1926" customFormat="false" ht="13.8" hidden="false" customHeight="false" outlineLevel="0" collapsed="false">
      <c r="B1926" s="0" t="str">
        <f aca="false">IFERROR(__xludf.dummyfunction("""COMPUTED_VALUE"""),"")</f>
        <v/>
      </c>
      <c r="D1926" s="0" t="str">
        <f aca="false">IFERROR(__xludf.dummyfunction("""COMPUTED_VALUE"""),"")</f>
        <v/>
      </c>
      <c r="F1926" s="0" t="str">
        <f aca="false">IFERROR(__xludf.dummyfunction("""COMPUTED_VALUE"""),"")</f>
        <v/>
      </c>
      <c r="H1926" s="0" t="str">
        <f aca="false">IFERROR(__xludf.dummyfunction("""COMPUTED_VALUE"""),"")</f>
        <v/>
      </c>
      <c r="J1926" s="0" t="str">
        <f aca="false">IFERROR(__xludf.dummyfunction("""COMPUTED_VALUE"""),"")</f>
        <v/>
      </c>
      <c r="L1926" s="0" t="str">
        <f aca="false">IFERROR(__xludf.dummyfunction("""COMPUTED_VALUE"""),"")</f>
        <v/>
      </c>
      <c r="N1926" s="6" t="e">
        <f aca="false">SUM(L1926-J1926)</f>
        <v>#VALUE!</v>
      </c>
      <c r="P1926" s="0" t="str">
        <f aca="false">IFERROR(__xludf.dummyfunction("""COMPUTED_VALUE"""),"")</f>
        <v/>
      </c>
      <c r="R1926" s="0" t="str">
        <f aca="false">IFERROR(__xludf.dummyfunction("""COMPUTED_VALUE"""),"")</f>
        <v/>
      </c>
      <c r="T1926" s="6" t="e">
        <f aca="false">SUM(R1926-P1926)</f>
        <v>#VALUE!</v>
      </c>
      <c r="V1926" s="6" t="e">
        <f aca="false">SUM(N1926-T1926)</f>
        <v>#VALUE!</v>
      </c>
      <c r="X1926" s="7"/>
    </row>
    <row r="1927" customFormat="false" ht="13.8" hidden="false" customHeight="false" outlineLevel="0" collapsed="false">
      <c r="B1927" s="0" t="str">
        <f aca="false">IFERROR(__xludf.dummyfunction("""COMPUTED_VALUE"""),"")</f>
        <v/>
      </c>
      <c r="D1927" s="0" t="str">
        <f aca="false">IFERROR(__xludf.dummyfunction("""COMPUTED_VALUE"""),"")</f>
        <v/>
      </c>
      <c r="F1927" s="0" t="str">
        <f aca="false">IFERROR(__xludf.dummyfunction("""COMPUTED_VALUE"""),"")</f>
        <v/>
      </c>
      <c r="H1927" s="0" t="str">
        <f aca="false">IFERROR(__xludf.dummyfunction("""COMPUTED_VALUE"""),"")</f>
        <v/>
      </c>
      <c r="J1927" s="0" t="str">
        <f aca="false">IFERROR(__xludf.dummyfunction("""COMPUTED_VALUE"""),"")</f>
        <v/>
      </c>
      <c r="L1927" s="0" t="str">
        <f aca="false">IFERROR(__xludf.dummyfunction("""COMPUTED_VALUE"""),"")</f>
        <v/>
      </c>
      <c r="N1927" s="6" t="e">
        <f aca="false">SUM(L1927-J1927)</f>
        <v>#VALUE!</v>
      </c>
      <c r="P1927" s="0" t="str">
        <f aca="false">IFERROR(__xludf.dummyfunction("""COMPUTED_VALUE"""),"")</f>
        <v/>
      </c>
      <c r="R1927" s="0" t="str">
        <f aca="false">IFERROR(__xludf.dummyfunction("""COMPUTED_VALUE"""),"")</f>
        <v/>
      </c>
      <c r="T1927" s="6" t="e">
        <f aca="false">SUM(R1927-P1927)</f>
        <v>#VALUE!</v>
      </c>
      <c r="V1927" s="6" t="e">
        <f aca="false">SUM(N1927-T1927)</f>
        <v>#VALUE!</v>
      </c>
      <c r="X1927" s="7"/>
    </row>
    <row r="1928" customFormat="false" ht="13.8" hidden="false" customHeight="false" outlineLevel="0" collapsed="false">
      <c r="B1928" s="0" t="str">
        <f aca="false">IFERROR(__xludf.dummyfunction("""COMPUTED_VALUE"""),"")</f>
        <v/>
      </c>
      <c r="D1928" s="0" t="str">
        <f aca="false">IFERROR(__xludf.dummyfunction("""COMPUTED_VALUE"""),"")</f>
        <v/>
      </c>
      <c r="F1928" s="0" t="str">
        <f aca="false">IFERROR(__xludf.dummyfunction("""COMPUTED_VALUE"""),"")</f>
        <v/>
      </c>
      <c r="H1928" s="0" t="str">
        <f aca="false">IFERROR(__xludf.dummyfunction("""COMPUTED_VALUE"""),"")</f>
        <v/>
      </c>
      <c r="J1928" s="0" t="str">
        <f aca="false">IFERROR(__xludf.dummyfunction("""COMPUTED_VALUE"""),"")</f>
        <v/>
      </c>
      <c r="L1928" s="0" t="str">
        <f aca="false">IFERROR(__xludf.dummyfunction("""COMPUTED_VALUE"""),"")</f>
        <v/>
      </c>
      <c r="N1928" s="6" t="e">
        <f aca="false">SUM(L1928-J1928)</f>
        <v>#VALUE!</v>
      </c>
      <c r="P1928" s="0" t="str">
        <f aca="false">IFERROR(__xludf.dummyfunction("""COMPUTED_VALUE"""),"")</f>
        <v/>
      </c>
      <c r="R1928" s="0" t="str">
        <f aca="false">IFERROR(__xludf.dummyfunction("""COMPUTED_VALUE"""),"")</f>
        <v/>
      </c>
      <c r="T1928" s="6" t="e">
        <f aca="false">SUM(R1928-P1928)</f>
        <v>#VALUE!</v>
      </c>
      <c r="V1928" s="6" t="e">
        <f aca="false">SUM(N1928-T1928)</f>
        <v>#VALUE!</v>
      </c>
      <c r="X1928" s="7"/>
    </row>
    <row r="1929" customFormat="false" ht="13.8" hidden="false" customHeight="false" outlineLevel="0" collapsed="false">
      <c r="B1929" s="0" t="str">
        <f aca="false">IFERROR(__xludf.dummyfunction("""COMPUTED_VALUE"""),"")</f>
        <v/>
      </c>
      <c r="D1929" s="0" t="str">
        <f aca="false">IFERROR(__xludf.dummyfunction("""COMPUTED_VALUE"""),"")</f>
        <v/>
      </c>
      <c r="F1929" s="0" t="str">
        <f aca="false">IFERROR(__xludf.dummyfunction("""COMPUTED_VALUE"""),"")</f>
        <v/>
      </c>
      <c r="H1929" s="0" t="str">
        <f aca="false">IFERROR(__xludf.dummyfunction("""COMPUTED_VALUE"""),"")</f>
        <v/>
      </c>
      <c r="J1929" s="0" t="str">
        <f aca="false">IFERROR(__xludf.dummyfunction("""COMPUTED_VALUE"""),"")</f>
        <v/>
      </c>
      <c r="L1929" s="0" t="str">
        <f aca="false">IFERROR(__xludf.dummyfunction("""COMPUTED_VALUE"""),"")</f>
        <v/>
      </c>
      <c r="N1929" s="6" t="e">
        <f aca="false">SUM(L1929-J1929)</f>
        <v>#VALUE!</v>
      </c>
      <c r="P1929" s="0" t="str">
        <f aca="false">IFERROR(__xludf.dummyfunction("""COMPUTED_VALUE"""),"")</f>
        <v/>
      </c>
      <c r="R1929" s="0" t="str">
        <f aca="false">IFERROR(__xludf.dummyfunction("""COMPUTED_VALUE"""),"")</f>
        <v/>
      </c>
      <c r="T1929" s="6" t="e">
        <f aca="false">SUM(R1929-P1929)</f>
        <v>#VALUE!</v>
      </c>
      <c r="V1929" s="6" t="e">
        <f aca="false">SUM(N1929-T1929)</f>
        <v>#VALUE!</v>
      </c>
      <c r="X1929" s="7"/>
    </row>
    <row r="1930" customFormat="false" ht="13.8" hidden="false" customHeight="false" outlineLevel="0" collapsed="false">
      <c r="B1930" s="0" t="str">
        <f aca="false">IFERROR(__xludf.dummyfunction("""COMPUTED_VALUE"""),"")</f>
        <v/>
      </c>
      <c r="D1930" s="0" t="str">
        <f aca="false">IFERROR(__xludf.dummyfunction("""COMPUTED_VALUE"""),"")</f>
        <v/>
      </c>
      <c r="F1930" s="0" t="str">
        <f aca="false">IFERROR(__xludf.dummyfunction("""COMPUTED_VALUE"""),"")</f>
        <v/>
      </c>
      <c r="H1930" s="0" t="str">
        <f aca="false">IFERROR(__xludf.dummyfunction("""COMPUTED_VALUE"""),"")</f>
        <v/>
      </c>
      <c r="J1930" s="0" t="str">
        <f aca="false">IFERROR(__xludf.dummyfunction("""COMPUTED_VALUE"""),"")</f>
        <v/>
      </c>
      <c r="L1930" s="0" t="str">
        <f aca="false">IFERROR(__xludf.dummyfunction("""COMPUTED_VALUE"""),"")</f>
        <v/>
      </c>
      <c r="N1930" s="6" t="e">
        <f aca="false">SUM(L1930-J1930)</f>
        <v>#VALUE!</v>
      </c>
      <c r="P1930" s="0" t="str">
        <f aca="false">IFERROR(__xludf.dummyfunction("""COMPUTED_VALUE"""),"")</f>
        <v/>
      </c>
      <c r="R1930" s="0" t="str">
        <f aca="false">IFERROR(__xludf.dummyfunction("""COMPUTED_VALUE"""),"")</f>
        <v/>
      </c>
      <c r="T1930" s="6" t="e">
        <f aca="false">SUM(R1930-P1930)</f>
        <v>#VALUE!</v>
      </c>
      <c r="V1930" s="6" t="e">
        <f aca="false">SUM(N1930-T1930)</f>
        <v>#VALUE!</v>
      </c>
      <c r="X1930" s="7"/>
    </row>
    <row r="1931" customFormat="false" ht="13.8" hidden="false" customHeight="false" outlineLevel="0" collapsed="false">
      <c r="B1931" s="0" t="str">
        <f aca="false">IFERROR(__xludf.dummyfunction("""COMPUTED_VALUE"""),"")</f>
        <v/>
      </c>
      <c r="D1931" s="0" t="str">
        <f aca="false">IFERROR(__xludf.dummyfunction("""COMPUTED_VALUE"""),"")</f>
        <v/>
      </c>
      <c r="F1931" s="0" t="str">
        <f aca="false">IFERROR(__xludf.dummyfunction("""COMPUTED_VALUE"""),"")</f>
        <v/>
      </c>
      <c r="H1931" s="0" t="str">
        <f aca="false">IFERROR(__xludf.dummyfunction("""COMPUTED_VALUE"""),"")</f>
        <v/>
      </c>
      <c r="J1931" s="0" t="str">
        <f aca="false">IFERROR(__xludf.dummyfunction("""COMPUTED_VALUE"""),"")</f>
        <v/>
      </c>
      <c r="L1931" s="0" t="str">
        <f aca="false">IFERROR(__xludf.dummyfunction("""COMPUTED_VALUE"""),"")</f>
        <v/>
      </c>
      <c r="N1931" s="6" t="e">
        <f aca="false">SUM(L1931-J1931)</f>
        <v>#VALUE!</v>
      </c>
      <c r="P1931" s="0" t="str">
        <f aca="false">IFERROR(__xludf.dummyfunction("""COMPUTED_VALUE"""),"")</f>
        <v/>
      </c>
      <c r="R1931" s="0" t="str">
        <f aca="false">IFERROR(__xludf.dummyfunction("""COMPUTED_VALUE"""),"")</f>
        <v/>
      </c>
      <c r="T1931" s="6" t="e">
        <f aca="false">SUM(R1931-P1931)</f>
        <v>#VALUE!</v>
      </c>
      <c r="V1931" s="6" t="e">
        <f aca="false">SUM(N1931-T1931)</f>
        <v>#VALUE!</v>
      </c>
      <c r="X1931" s="7"/>
    </row>
    <row r="1932" customFormat="false" ht="13.8" hidden="false" customHeight="false" outlineLevel="0" collapsed="false">
      <c r="B1932" s="0" t="str">
        <f aca="false">IFERROR(__xludf.dummyfunction("""COMPUTED_VALUE"""),"")</f>
        <v/>
      </c>
      <c r="D1932" s="0" t="str">
        <f aca="false">IFERROR(__xludf.dummyfunction("""COMPUTED_VALUE"""),"")</f>
        <v/>
      </c>
      <c r="F1932" s="0" t="str">
        <f aca="false">IFERROR(__xludf.dummyfunction("""COMPUTED_VALUE"""),"")</f>
        <v/>
      </c>
      <c r="H1932" s="0" t="str">
        <f aca="false">IFERROR(__xludf.dummyfunction("""COMPUTED_VALUE"""),"")</f>
        <v/>
      </c>
      <c r="J1932" s="0" t="str">
        <f aca="false">IFERROR(__xludf.dummyfunction("""COMPUTED_VALUE"""),"")</f>
        <v/>
      </c>
      <c r="L1932" s="0" t="str">
        <f aca="false">IFERROR(__xludf.dummyfunction("""COMPUTED_VALUE"""),"")</f>
        <v/>
      </c>
      <c r="N1932" s="6" t="e">
        <f aca="false">SUM(L1932-J1932)</f>
        <v>#VALUE!</v>
      </c>
      <c r="P1932" s="0" t="str">
        <f aca="false">IFERROR(__xludf.dummyfunction("""COMPUTED_VALUE"""),"")</f>
        <v/>
      </c>
      <c r="R1932" s="0" t="str">
        <f aca="false">IFERROR(__xludf.dummyfunction("""COMPUTED_VALUE"""),"")</f>
        <v/>
      </c>
      <c r="T1932" s="6" t="e">
        <f aca="false">SUM(R1932-P1932)</f>
        <v>#VALUE!</v>
      </c>
      <c r="V1932" s="6" t="e">
        <f aca="false">SUM(N1932-T1932)</f>
        <v>#VALUE!</v>
      </c>
      <c r="X1932" s="7"/>
    </row>
    <row r="1933" customFormat="false" ht="13.8" hidden="false" customHeight="false" outlineLevel="0" collapsed="false">
      <c r="B1933" s="0" t="str">
        <f aca="false">IFERROR(__xludf.dummyfunction("""COMPUTED_VALUE"""),"")</f>
        <v/>
      </c>
      <c r="D1933" s="0" t="str">
        <f aca="false">IFERROR(__xludf.dummyfunction("""COMPUTED_VALUE"""),"")</f>
        <v/>
      </c>
      <c r="F1933" s="0" t="str">
        <f aca="false">IFERROR(__xludf.dummyfunction("""COMPUTED_VALUE"""),"")</f>
        <v/>
      </c>
      <c r="H1933" s="0" t="str">
        <f aca="false">IFERROR(__xludf.dummyfunction("""COMPUTED_VALUE"""),"")</f>
        <v/>
      </c>
      <c r="J1933" s="0" t="str">
        <f aca="false">IFERROR(__xludf.dummyfunction("""COMPUTED_VALUE"""),"")</f>
        <v/>
      </c>
      <c r="L1933" s="0" t="str">
        <f aca="false">IFERROR(__xludf.dummyfunction("""COMPUTED_VALUE"""),"")</f>
        <v/>
      </c>
      <c r="N1933" s="6" t="e">
        <f aca="false">SUM(L1933-J1933)</f>
        <v>#VALUE!</v>
      </c>
      <c r="P1933" s="0" t="str">
        <f aca="false">IFERROR(__xludf.dummyfunction("""COMPUTED_VALUE"""),"")</f>
        <v/>
      </c>
      <c r="R1933" s="0" t="str">
        <f aca="false">IFERROR(__xludf.dummyfunction("""COMPUTED_VALUE"""),"")</f>
        <v/>
      </c>
      <c r="T1933" s="6" t="e">
        <f aca="false">SUM(R1933-P1933)</f>
        <v>#VALUE!</v>
      </c>
      <c r="V1933" s="6" t="e">
        <f aca="false">SUM(N1933-T1933)</f>
        <v>#VALUE!</v>
      </c>
      <c r="X1933" s="7"/>
    </row>
    <row r="1934" customFormat="false" ht="13.8" hidden="false" customHeight="false" outlineLevel="0" collapsed="false">
      <c r="B1934" s="0" t="str">
        <f aca="false">IFERROR(__xludf.dummyfunction("""COMPUTED_VALUE"""),"")</f>
        <v/>
      </c>
      <c r="D1934" s="0" t="str">
        <f aca="false">IFERROR(__xludf.dummyfunction("""COMPUTED_VALUE"""),"")</f>
        <v/>
      </c>
      <c r="F1934" s="0" t="str">
        <f aca="false">IFERROR(__xludf.dummyfunction("""COMPUTED_VALUE"""),"")</f>
        <v/>
      </c>
      <c r="H1934" s="0" t="str">
        <f aca="false">IFERROR(__xludf.dummyfunction("""COMPUTED_VALUE"""),"")</f>
        <v/>
      </c>
      <c r="J1934" s="0" t="str">
        <f aca="false">IFERROR(__xludf.dummyfunction("""COMPUTED_VALUE"""),"")</f>
        <v/>
      </c>
      <c r="L1934" s="0" t="str">
        <f aca="false">IFERROR(__xludf.dummyfunction("""COMPUTED_VALUE"""),"")</f>
        <v/>
      </c>
      <c r="N1934" s="6" t="e">
        <f aca="false">SUM(L1934-J1934)</f>
        <v>#VALUE!</v>
      </c>
      <c r="P1934" s="0" t="str">
        <f aca="false">IFERROR(__xludf.dummyfunction("""COMPUTED_VALUE"""),"")</f>
        <v/>
      </c>
      <c r="R1934" s="0" t="str">
        <f aca="false">IFERROR(__xludf.dummyfunction("""COMPUTED_VALUE"""),"")</f>
        <v/>
      </c>
      <c r="T1934" s="6" t="e">
        <f aca="false">SUM(R1934-P1934)</f>
        <v>#VALUE!</v>
      </c>
      <c r="V1934" s="6" t="e">
        <f aca="false">SUM(N1934-T1934)</f>
        <v>#VALUE!</v>
      </c>
      <c r="X1934" s="7"/>
    </row>
    <row r="1935" customFormat="false" ht="13.8" hidden="false" customHeight="false" outlineLevel="0" collapsed="false">
      <c r="B1935" s="0" t="str">
        <f aca="false">IFERROR(__xludf.dummyfunction("""COMPUTED_VALUE"""),"")</f>
        <v/>
      </c>
      <c r="D1935" s="0" t="str">
        <f aca="false">IFERROR(__xludf.dummyfunction("""COMPUTED_VALUE"""),"")</f>
        <v/>
      </c>
      <c r="F1935" s="0" t="str">
        <f aca="false">IFERROR(__xludf.dummyfunction("""COMPUTED_VALUE"""),"")</f>
        <v/>
      </c>
      <c r="H1935" s="0" t="str">
        <f aca="false">IFERROR(__xludf.dummyfunction("""COMPUTED_VALUE"""),"")</f>
        <v/>
      </c>
      <c r="J1935" s="0" t="str">
        <f aca="false">IFERROR(__xludf.dummyfunction("""COMPUTED_VALUE"""),"")</f>
        <v/>
      </c>
      <c r="L1935" s="0" t="str">
        <f aca="false">IFERROR(__xludf.dummyfunction("""COMPUTED_VALUE"""),"")</f>
        <v/>
      </c>
      <c r="N1935" s="6" t="e">
        <f aca="false">SUM(L1935-J1935)</f>
        <v>#VALUE!</v>
      </c>
      <c r="P1935" s="0" t="str">
        <f aca="false">IFERROR(__xludf.dummyfunction("""COMPUTED_VALUE"""),"")</f>
        <v/>
      </c>
      <c r="R1935" s="0" t="str">
        <f aca="false">IFERROR(__xludf.dummyfunction("""COMPUTED_VALUE"""),"")</f>
        <v/>
      </c>
      <c r="T1935" s="6" t="e">
        <f aca="false">SUM(R1935-P1935)</f>
        <v>#VALUE!</v>
      </c>
      <c r="V1935" s="6" t="e">
        <f aca="false">SUM(N1935-T1935)</f>
        <v>#VALUE!</v>
      </c>
      <c r="X1935" s="7"/>
    </row>
    <row r="1936" customFormat="false" ht="13.8" hidden="false" customHeight="false" outlineLevel="0" collapsed="false">
      <c r="B1936" s="0" t="str">
        <f aca="false">IFERROR(__xludf.dummyfunction("""COMPUTED_VALUE"""),"")</f>
        <v/>
      </c>
      <c r="D1936" s="0" t="str">
        <f aca="false">IFERROR(__xludf.dummyfunction("""COMPUTED_VALUE"""),"")</f>
        <v/>
      </c>
      <c r="F1936" s="0" t="str">
        <f aca="false">IFERROR(__xludf.dummyfunction("""COMPUTED_VALUE"""),"")</f>
        <v/>
      </c>
      <c r="H1936" s="0" t="str">
        <f aca="false">IFERROR(__xludf.dummyfunction("""COMPUTED_VALUE"""),"")</f>
        <v/>
      </c>
      <c r="J1936" s="0" t="str">
        <f aca="false">IFERROR(__xludf.dummyfunction("""COMPUTED_VALUE"""),"")</f>
        <v/>
      </c>
      <c r="L1936" s="0" t="str">
        <f aca="false">IFERROR(__xludf.dummyfunction("""COMPUTED_VALUE"""),"")</f>
        <v/>
      </c>
      <c r="N1936" s="6" t="e">
        <f aca="false">SUM(L1936-J1936)</f>
        <v>#VALUE!</v>
      </c>
      <c r="P1936" s="0" t="str">
        <f aca="false">IFERROR(__xludf.dummyfunction("""COMPUTED_VALUE"""),"")</f>
        <v/>
      </c>
      <c r="R1936" s="0" t="str">
        <f aca="false">IFERROR(__xludf.dummyfunction("""COMPUTED_VALUE"""),"")</f>
        <v/>
      </c>
      <c r="T1936" s="6" t="e">
        <f aca="false">SUM(R1936-P1936)</f>
        <v>#VALUE!</v>
      </c>
      <c r="V1936" s="6" t="e">
        <f aca="false">SUM(N1936-T1936)</f>
        <v>#VALUE!</v>
      </c>
      <c r="X1936" s="7"/>
    </row>
    <row r="1937" customFormat="false" ht="13.8" hidden="false" customHeight="false" outlineLevel="0" collapsed="false">
      <c r="B1937" s="0" t="str">
        <f aca="false">IFERROR(__xludf.dummyfunction("""COMPUTED_VALUE"""),"")</f>
        <v/>
      </c>
      <c r="D1937" s="0" t="str">
        <f aca="false">IFERROR(__xludf.dummyfunction("""COMPUTED_VALUE"""),"")</f>
        <v/>
      </c>
      <c r="F1937" s="0" t="str">
        <f aca="false">IFERROR(__xludf.dummyfunction("""COMPUTED_VALUE"""),"")</f>
        <v/>
      </c>
      <c r="H1937" s="0" t="str">
        <f aca="false">IFERROR(__xludf.dummyfunction("""COMPUTED_VALUE"""),"")</f>
        <v/>
      </c>
      <c r="J1937" s="0" t="str">
        <f aca="false">IFERROR(__xludf.dummyfunction("""COMPUTED_VALUE"""),"")</f>
        <v/>
      </c>
      <c r="L1937" s="0" t="str">
        <f aca="false">IFERROR(__xludf.dummyfunction("""COMPUTED_VALUE"""),"")</f>
        <v/>
      </c>
      <c r="N1937" s="6" t="e">
        <f aca="false">SUM(L1937-J1937)</f>
        <v>#VALUE!</v>
      </c>
      <c r="P1937" s="0" t="str">
        <f aca="false">IFERROR(__xludf.dummyfunction("""COMPUTED_VALUE"""),"")</f>
        <v/>
      </c>
      <c r="R1937" s="0" t="str">
        <f aca="false">IFERROR(__xludf.dummyfunction("""COMPUTED_VALUE"""),"")</f>
        <v/>
      </c>
      <c r="T1937" s="6" t="e">
        <f aca="false">SUM(R1937-P1937)</f>
        <v>#VALUE!</v>
      </c>
      <c r="V1937" s="6" t="e">
        <f aca="false">SUM(N1937-T1937)</f>
        <v>#VALUE!</v>
      </c>
      <c r="X1937" s="7"/>
    </row>
    <row r="1938" customFormat="false" ht="13.8" hidden="false" customHeight="false" outlineLevel="0" collapsed="false">
      <c r="B1938" s="0" t="str">
        <f aca="false">IFERROR(__xludf.dummyfunction("""COMPUTED_VALUE"""),"")</f>
        <v/>
      </c>
      <c r="D1938" s="0" t="str">
        <f aca="false">IFERROR(__xludf.dummyfunction("""COMPUTED_VALUE"""),"")</f>
        <v/>
      </c>
      <c r="F1938" s="0" t="str">
        <f aca="false">IFERROR(__xludf.dummyfunction("""COMPUTED_VALUE"""),"")</f>
        <v/>
      </c>
      <c r="H1938" s="0" t="str">
        <f aca="false">IFERROR(__xludf.dummyfunction("""COMPUTED_VALUE"""),"")</f>
        <v/>
      </c>
      <c r="J1938" s="0" t="str">
        <f aca="false">IFERROR(__xludf.dummyfunction("""COMPUTED_VALUE"""),"")</f>
        <v/>
      </c>
      <c r="L1938" s="0" t="str">
        <f aca="false">IFERROR(__xludf.dummyfunction("""COMPUTED_VALUE"""),"")</f>
        <v/>
      </c>
      <c r="N1938" s="6" t="e">
        <f aca="false">SUM(L1938-J1938)</f>
        <v>#VALUE!</v>
      </c>
      <c r="P1938" s="0" t="str">
        <f aca="false">IFERROR(__xludf.dummyfunction("""COMPUTED_VALUE"""),"")</f>
        <v/>
      </c>
      <c r="R1938" s="0" t="str">
        <f aca="false">IFERROR(__xludf.dummyfunction("""COMPUTED_VALUE"""),"")</f>
        <v/>
      </c>
      <c r="T1938" s="6" t="e">
        <f aca="false">SUM(R1938-P1938)</f>
        <v>#VALUE!</v>
      </c>
      <c r="V1938" s="6" t="e">
        <f aca="false">SUM(N1938-T1938)</f>
        <v>#VALUE!</v>
      </c>
      <c r="X1938" s="7"/>
    </row>
    <row r="1939" customFormat="false" ht="13.8" hidden="false" customHeight="false" outlineLevel="0" collapsed="false">
      <c r="B1939" s="0" t="str">
        <f aca="false">IFERROR(__xludf.dummyfunction("""COMPUTED_VALUE"""),"")</f>
        <v/>
      </c>
      <c r="D1939" s="0" t="str">
        <f aca="false">IFERROR(__xludf.dummyfunction("""COMPUTED_VALUE"""),"")</f>
        <v/>
      </c>
      <c r="F1939" s="0" t="str">
        <f aca="false">IFERROR(__xludf.dummyfunction("""COMPUTED_VALUE"""),"")</f>
        <v/>
      </c>
      <c r="H1939" s="0" t="str">
        <f aca="false">IFERROR(__xludf.dummyfunction("""COMPUTED_VALUE"""),"")</f>
        <v/>
      </c>
      <c r="J1939" s="0" t="str">
        <f aca="false">IFERROR(__xludf.dummyfunction("""COMPUTED_VALUE"""),"")</f>
        <v/>
      </c>
      <c r="L1939" s="0" t="str">
        <f aca="false">IFERROR(__xludf.dummyfunction("""COMPUTED_VALUE"""),"")</f>
        <v/>
      </c>
      <c r="N1939" s="6" t="e">
        <f aca="false">SUM(L1939-J1939)</f>
        <v>#VALUE!</v>
      </c>
      <c r="P1939" s="0" t="str">
        <f aca="false">IFERROR(__xludf.dummyfunction("""COMPUTED_VALUE"""),"")</f>
        <v/>
      </c>
      <c r="R1939" s="0" t="str">
        <f aca="false">IFERROR(__xludf.dummyfunction("""COMPUTED_VALUE"""),"")</f>
        <v/>
      </c>
      <c r="T1939" s="6" t="e">
        <f aca="false">SUM(R1939-P1939)</f>
        <v>#VALUE!</v>
      </c>
      <c r="V1939" s="6" t="e">
        <f aca="false">SUM(N1939-T1939)</f>
        <v>#VALUE!</v>
      </c>
      <c r="X1939" s="7"/>
    </row>
    <row r="1940" customFormat="false" ht="13.8" hidden="false" customHeight="false" outlineLevel="0" collapsed="false">
      <c r="B1940" s="0" t="str">
        <f aca="false">IFERROR(__xludf.dummyfunction("""COMPUTED_VALUE"""),"")</f>
        <v/>
      </c>
      <c r="D1940" s="0" t="str">
        <f aca="false">IFERROR(__xludf.dummyfunction("""COMPUTED_VALUE"""),"")</f>
        <v/>
      </c>
      <c r="F1940" s="0" t="str">
        <f aca="false">IFERROR(__xludf.dummyfunction("""COMPUTED_VALUE"""),"")</f>
        <v/>
      </c>
      <c r="H1940" s="0" t="str">
        <f aca="false">IFERROR(__xludf.dummyfunction("""COMPUTED_VALUE"""),"")</f>
        <v/>
      </c>
      <c r="J1940" s="0" t="str">
        <f aca="false">IFERROR(__xludf.dummyfunction("""COMPUTED_VALUE"""),"")</f>
        <v/>
      </c>
      <c r="L1940" s="0" t="str">
        <f aca="false">IFERROR(__xludf.dummyfunction("""COMPUTED_VALUE"""),"")</f>
        <v/>
      </c>
      <c r="N1940" s="6" t="e">
        <f aca="false">SUM(L1940-J1940)</f>
        <v>#VALUE!</v>
      </c>
      <c r="P1940" s="0" t="str">
        <f aca="false">IFERROR(__xludf.dummyfunction("""COMPUTED_VALUE"""),"")</f>
        <v/>
      </c>
      <c r="R1940" s="0" t="str">
        <f aca="false">IFERROR(__xludf.dummyfunction("""COMPUTED_VALUE"""),"")</f>
        <v/>
      </c>
      <c r="T1940" s="6" t="e">
        <f aca="false">SUM(R1940-P1940)</f>
        <v>#VALUE!</v>
      </c>
      <c r="V1940" s="6" t="e">
        <f aca="false">SUM(N1940-T1940)</f>
        <v>#VALUE!</v>
      </c>
      <c r="X1940" s="7"/>
    </row>
    <row r="1941" customFormat="false" ht="13.8" hidden="false" customHeight="false" outlineLevel="0" collapsed="false">
      <c r="B1941" s="0" t="str">
        <f aca="false">IFERROR(__xludf.dummyfunction("""COMPUTED_VALUE"""),"")</f>
        <v/>
      </c>
      <c r="D1941" s="0" t="str">
        <f aca="false">IFERROR(__xludf.dummyfunction("""COMPUTED_VALUE"""),"")</f>
        <v/>
      </c>
      <c r="F1941" s="0" t="str">
        <f aca="false">IFERROR(__xludf.dummyfunction("""COMPUTED_VALUE"""),"")</f>
        <v/>
      </c>
      <c r="H1941" s="0" t="str">
        <f aca="false">IFERROR(__xludf.dummyfunction("""COMPUTED_VALUE"""),"")</f>
        <v/>
      </c>
      <c r="J1941" s="0" t="str">
        <f aca="false">IFERROR(__xludf.dummyfunction("""COMPUTED_VALUE"""),"")</f>
        <v/>
      </c>
      <c r="L1941" s="0" t="str">
        <f aca="false">IFERROR(__xludf.dummyfunction("""COMPUTED_VALUE"""),"")</f>
        <v/>
      </c>
      <c r="N1941" s="6" t="e">
        <f aca="false">SUM(L1941-J1941)</f>
        <v>#VALUE!</v>
      </c>
      <c r="P1941" s="0" t="str">
        <f aca="false">IFERROR(__xludf.dummyfunction("""COMPUTED_VALUE"""),"")</f>
        <v/>
      </c>
      <c r="R1941" s="0" t="str">
        <f aca="false">IFERROR(__xludf.dummyfunction("""COMPUTED_VALUE"""),"")</f>
        <v/>
      </c>
      <c r="T1941" s="6" t="e">
        <f aca="false">SUM(R1941-P1941)</f>
        <v>#VALUE!</v>
      </c>
      <c r="V1941" s="6" t="e">
        <f aca="false">SUM(N1941-T1941)</f>
        <v>#VALUE!</v>
      </c>
      <c r="X1941" s="7"/>
    </row>
    <row r="1942" customFormat="false" ht="13.8" hidden="false" customHeight="false" outlineLevel="0" collapsed="false">
      <c r="B1942" s="0" t="str">
        <f aca="false">IFERROR(__xludf.dummyfunction("""COMPUTED_VALUE"""),"")</f>
        <v/>
      </c>
      <c r="D1942" s="0" t="str">
        <f aca="false">IFERROR(__xludf.dummyfunction("""COMPUTED_VALUE"""),"")</f>
        <v/>
      </c>
      <c r="F1942" s="0" t="str">
        <f aca="false">IFERROR(__xludf.dummyfunction("""COMPUTED_VALUE"""),"")</f>
        <v/>
      </c>
      <c r="H1942" s="0" t="str">
        <f aca="false">IFERROR(__xludf.dummyfunction("""COMPUTED_VALUE"""),"")</f>
        <v/>
      </c>
      <c r="J1942" s="0" t="str">
        <f aca="false">IFERROR(__xludf.dummyfunction("""COMPUTED_VALUE"""),"")</f>
        <v/>
      </c>
      <c r="L1942" s="0" t="str">
        <f aca="false">IFERROR(__xludf.dummyfunction("""COMPUTED_VALUE"""),"")</f>
        <v/>
      </c>
      <c r="N1942" s="6" t="e">
        <f aca="false">SUM(L1942-J1942)</f>
        <v>#VALUE!</v>
      </c>
      <c r="P1942" s="0" t="str">
        <f aca="false">IFERROR(__xludf.dummyfunction("""COMPUTED_VALUE"""),"")</f>
        <v/>
      </c>
      <c r="R1942" s="0" t="str">
        <f aca="false">IFERROR(__xludf.dummyfunction("""COMPUTED_VALUE"""),"")</f>
        <v/>
      </c>
      <c r="T1942" s="6" t="e">
        <f aca="false">SUM(R1942-P1942)</f>
        <v>#VALUE!</v>
      </c>
      <c r="V1942" s="6" t="e">
        <f aca="false">SUM(N1942-T1942)</f>
        <v>#VALUE!</v>
      </c>
      <c r="X1942" s="7"/>
    </row>
    <row r="1943" customFormat="false" ht="13.8" hidden="false" customHeight="false" outlineLevel="0" collapsed="false">
      <c r="B1943" s="0" t="str">
        <f aca="false">IFERROR(__xludf.dummyfunction("""COMPUTED_VALUE"""),"")</f>
        <v/>
      </c>
      <c r="D1943" s="0" t="str">
        <f aca="false">IFERROR(__xludf.dummyfunction("""COMPUTED_VALUE"""),"")</f>
        <v/>
      </c>
      <c r="F1943" s="0" t="str">
        <f aca="false">IFERROR(__xludf.dummyfunction("""COMPUTED_VALUE"""),"")</f>
        <v/>
      </c>
      <c r="H1943" s="0" t="str">
        <f aca="false">IFERROR(__xludf.dummyfunction("""COMPUTED_VALUE"""),"")</f>
        <v/>
      </c>
      <c r="J1943" s="0" t="str">
        <f aca="false">IFERROR(__xludf.dummyfunction("""COMPUTED_VALUE"""),"")</f>
        <v/>
      </c>
      <c r="L1943" s="0" t="str">
        <f aca="false">IFERROR(__xludf.dummyfunction("""COMPUTED_VALUE"""),"")</f>
        <v/>
      </c>
      <c r="N1943" s="6" t="e">
        <f aca="false">SUM(L1943-J1943)</f>
        <v>#VALUE!</v>
      </c>
      <c r="P1943" s="0" t="str">
        <f aca="false">IFERROR(__xludf.dummyfunction("""COMPUTED_VALUE"""),"")</f>
        <v/>
      </c>
      <c r="R1943" s="0" t="str">
        <f aca="false">IFERROR(__xludf.dummyfunction("""COMPUTED_VALUE"""),"")</f>
        <v/>
      </c>
      <c r="T1943" s="6" t="e">
        <f aca="false">SUM(R1943-P1943)</f>
        <v>#VALUE!</v>
      </c>
      <c r="V1943" s="6" t="e">
        <f aca="false">SUM(N1943-T1943)</f>
        <v>#VALUE!</v>
      </c>
      <c r="X1943" s="7"/>
    </row>
    <row r="1944" customFormat="false" ht="13.8" hidden="false" customHeight="false" outlineLevel="0" collapsed="false">
      <c r="B1944" s="0" t="str">
        <f aca="false">IFERROR(__xludf.dummyfunction("""COMPUTED_VALUE"""),"")</f>
        <v/>
      </c>
      <c r="D1944" s="0" t="str">
        <f aca="false">IFERROR(__xludf.dummyfunction("""COMPUTED_VALUE"""),"")</f>
        <v/>
      </c>
      <c r="F1944" s="0" t="str">
        <f aca="false">IFERROR(__xludf.dummyfunction("""COMPUTED_VALUE"""),"")</f>
        <v/>
      </c>
      <c r="H1944" s="0" t="str">
        <f aca="false">IFERROR(__xludf.dummyfunction("""COMPUTED_VALUE"""),"")</f>
        <v/>
      </c>
      <c r="J1944" s="0" t="str">
        <f aca="false">IFERROR(__xludf.dummyfunction("""COMPUTED_VALUE"""),"")</f>
        <v/>
      </c>
      <c r="L1944" s="0" t="str">
        <f aca="false">IFERROR(__xludf.dummyfunction("""COMPUTED_VALUE"""),"")</f>
        <v/>
      </c>
      <c r="N1944" s="6" t="e">
        <f aca="false">SUM(L1944-J1944)</f>
        <v>#VALUE!</v>
      </c>
      <c r="P1944" s="0" t="str">
        <f aca="false">IFERROR(__xludf.dummyfunction("""COMPUTED_VALUE"""),"")</f>
        <v/>
      </c>
      <c r="R1944" s="0" t="str">
        <f aca="false">IFERROR(__xludf.dummyfunction("""COMPUTED_VALUE"""),"")</f>
        <v/>
      </c>
      <c r="T1944" s="6" t="e">
        <f aca="false">SUM(R1944-P1944)</f>
        <v>#VALUE!</v>
      </c>
      <c r="V1944" s="6" t="e">
        <f aca="false">SUM(N1944-T1944)</f>
        <v>#VALUE!</v>
      </c>
      <c r="X1944" s="7"/>
    </row>
    <row r="1945" customFormat="false" ht="13.8" hidden="false" customHeight="false" outlineLevel="0" collapsed="false">
      <c r="B1945" s="0" t="str">
        <f aca="false">IFERROR(__xludf.dummyfunction("""COMPUTED_VALUE"""),"")</f>
        <v/>
      </c>
      <c r="D1945" s="0" t="str">
        <f aca="false">IFERROR(__xludf.dummyfunction("""COMPUTED_VALUE"""),"")</f>
        <v/>
      </c>
      <c r="F1945" s="0" t="str">
        <f aca="false">IFERROR(__xludf.dummyfunction("""COMPUTED_VALUE"""),"")</f>
        <v/>
      </c>
      <c r="H1945" s="0" t="str">
        <f aca="false">IFERROR(__xludf.dummyfunction("""COMPUTED_VALUE"""),"")</f>
        <v/>
      </c>
      <c r="J1945" s="0" t="str">
        <f aca="false">IFERROR(__xludf.dummyfunction("""COMPUTED_VALUE"""),"")</f>
        <v/>
      </c>
      <c r="L1945" s="0" t="str">
        <f aca="false">IFERROR(__xludf.dummyfunction("""COMPUTED_VALUE"""),"")</f>
        <v/>
      </c>
      <c r="N1945" s="6" t="e">
        <f aca="false">SUM(L1945-J1945)</f>
        <v>#VALUE!</v>
      </c>
      <c r="P1945" s="0" t="str">
        <f aca="false">IFERROR(__xludf.dummyfunction("""COMPUTED_VALUE"""),"")</f>
        <v/>
      </c>
      <c r="R1945" s="0" t="str">
        <f aca="false">IFERROR(__xludf.dummyfunction("""COMPUTED_VALUE"""),"")</f>
        <v/>
      </c>
      <c r="T1945" s="6" t="e">
        <f aca="false">SUM(R1945-P1945)</f>
        <v>#VALUE!</v>
      </c>
      <c r="V1945" s="6" t="e">
        <f aca="false">SUM(N1945-T1945)</f>
        <v>#VALUE!</v>
      </c>
      <c r="X1945" s="7"/>
    </row>
    <row r="1946" customFormat="false" ht="13.8" hidden="false" customHeight="false" outlineLevel="0" collapsed="false">
      <c r="B1946" s="0" t="str">
        <f aca="false">IFERROR(__xludf.dummyfunction("""COMPUTED_VALUE"""),"")</f>
        <v/>
      </c>
      <c r="D1946" s="0" t="str">
        <f aca="false">IFERROR(__xludf.dummyfunction("""COMPUTED_VALUE"""),"")</f>
        <v/>
      </c>
      <c r="F1946" s="0" t="str">
        <f aca="false">IFERROR(__xludf.dummyfunction("""COMPUTED_VALUE"""),"")</f>
        <v/>
      </c>
      <c r="H1946" s="0" t="str">
        <f aca="false">IFERROR(__xludf.dummyfunction("""COMPUTED_VALUE"""),"")</f>
        <v/>
      </c>
      <c r="J1946" s="0" t="str">
        <f aca="false">IFERROR(__xludf.dummyfunction("""COMPUTED_VALUE"""),"")</f>
        <v/>
      </c>
      <c r="L1946" s="0" t="str">
        <f aca="false">IFERROR(__xludf.dummyfunction("""COMPUTED_VALUE"""),"")</f>
        <v/>
      </c>
      <c r="N1946" s="6" t="e">
        <f aca="false">SUM(L1946-J1946)</f>
        <v>#VALUE!</v>
      </c>
      <c r="P1946" s="0" t="str">
        <f aca="false">IFERROR(__xludf.dummyfunction("""COMPUTED_VALUE"""),"")</f>
        <v/>
      </c>
      <c r="R1946" s="0" t="str">
        <f aca="false">IFERROR(__xludf.dummyfunction("""COMPUTED_VALUE"""),"")</f>
        <v/>
      </c>
      <c r="T1946" s="6" t="e">
        <f aca="false">SUM(R1946-P1946)</f>
        <v>#VALUE!</v>
      </c>
      <c r="V1946" s="6" t="e">
        <f aca="false">SUM(N1946-T1946)</f>
        <v>#VALUE!</v>
      </c>
      <c r="X1946" s="7"/>
    </row>
    <row r="1947" customFormat="false" ht="13.8" hidden="false" customHeight="false" outlineLevel="0" collapsed="false">
      <c r="B1947" s="0" t="str">
        <f aca="false">IFERROR(__xludf.dummyfunction("""COMPUTED_VALUE"""),"")</f>
        <v/>
      </c>
      <c r="D1947" s="0" t="str">
        <f aca="false">IFERROR(__xludf.dummyfunction("""COMPUTED_VALUE"""),"")</f>
        <v/>
      </c>
      <c r="F1947" s="0" t="str">
        <f aca="false">IFERROR(__xludf.dummyfunction("""COMPUTED_VALUE"""),"")</f>
        <v/>
      </c>
      <c r="H1947" s="0" t="str">
        <f aca="false">IFERROR(__xludf.dummyfunction("""COMPUTED_VALUE"""),"")</f>
        <v/>
      </c>
      <c r="J1947" s="0" t="str">
        <f aca="false">IFERROR(__xludf.dummyfunction("""COMPUTED_VALUE"""),"")</f>
        <v/>
      </c>
      <c r="L1947" s="0" t="str">
        <f aca="false">IFERROR(__xludf.dummyfunction("""COMPUTED_VALUE"""),"")</f>
        <v/>
      </c>
      <c r="N1947" s="6" t="e">
        <f aca="false">SUM(L1947-J1947)</f>
        <v>#VALUE!</v>
      </c>
      <c r="P1947" s="0" t="str">
        <f aca="false">IFERROR(__xludf.dummyfunction("""COMPUTED_VALUE"""),"")</f>
        <v/>
      </c>
      <c r="R1947" s="0" t="str">
        <f aca="false">IFERROR(__xludf.dummyfunction("""COMPUTED_VALUE"""),"")</f>
        <v/>
      </c>
      <c r="T1947" s="6" t="e">
        <f aca="false">SUM(R1947-P1947)</f>
        <v>#VALUE!</v>
      </c>
      <c r="V1947" s="6" t="e">
        <f aca="false">SUM(N1947-T1947)</f>
        <v>#VALUE!</v>
      </c>
      <c r="X1947" s="7"/>
    </row>
    <row r="1948" customFormat="false" ht="13.8" hidden="false" customHeight="false" outlineLevel="0" collapsed="false">
      <c r="B1948" s="0" t="str">
        <f aca="false">IFERROR(__xludf.dummyfunction("""COMPUTED_VALUE"""),"")</f>
        <v/>
      </c>
      <c r="D1948" s="0" t="str">
        <f aca="false">IFERROR(__xludf.dummyfunction("""COMPUTED_VALUE"""),"")</f>
        <v/>
      </c>
      <c r="F1948" s="0" t="str">
        <f aca="false">IFERROR(__xludf.dummyfunction("""COMPUTED_VALUE"""),"")</f>
        <v/>
      </c>
      <c r="H1948" s="0" t="str">
        <f aca="false">IFERROR(__xludf.dummyfunction("""COMPUTED_VALUE"""),"")</f>
        <v/>
      </c>
      <c r="J1948" s="0" t="str">
        <f aca="false">IFERROR(__xludf.dummyfunction("""COMPUTED_VALUE"""),"")</f>
        <v/>
      </c>
      <c r="L1948" s="0" t="str">
        <f aca="false">IFERROR(__xludf.dummyfunction("""COMPUTED_VALUE"""),"")</f>
        <v/>
      </c>
      <c r="N1948" s="6" t="e">
        <f aca="false">SUM(L1948-J1948)</f>
        <v>#VALUE!</v>
      </c>
      <c r="P1948" s="0" t="str">
        <f aca="false">IFERROR(__xludf.dummyfunction("""COMPUTED_VALUE"""),"")</f>
        <v/>
      </c>
      <c r="R1948" s="0" t="str">
        <f aca="false">IFERROR(__xludf.dummyfunction("""COMPUTED_VALUE"""),"")</f>
        <v/>
      </c>
      <c r="T1948" s="6" t="e">
        <f aca="false">SUM(R1948-P1948)</f>
        <v>#VALUE!</v>
      </c>
      <c r="V1948" s="6" t="e">
        <f aca="false">SUM(N1948-T1948)</f>
        <v>#VALUE!</v>
      </c>
      <c r="X1948" s="7"/>
    </row>
    <row r="1949" customFormat="false" ht="13.8" hidden="false" customHeight="false" outlineLevel="0" collapsed="false">
      <c r="B1949" s="0" t="str">
        <f aca="false">IFERROR(__xludf.dummyfunction("""COMPUTED_VALUE"""),"")</f>
        <v/>
      </c>
      <c r="D1949" s="0" t="str">
        <f aca="false">IFERROR(__xludf.dummyfunction("""COMPUTED_VALUE"""),"")</f>
        <v/>
      </c>
      <c r="F1949" s="0" t="str">
        <f aca="false">IFERROR(__xludf.dummyfunction("""COMPUTED_VALUE"""),"")</f>
        <v/>
      </c>
      <c r="H1949" s="0" t="str">
        <f aca="false">IFERROR(__xludf.dummyfunction("""COMPUTED_VALUE"""),"")</f>
        <v/>
      </c>
      <c r="J1949" s="0" t="str">
        <f aca="false">IFERROR(__xludf.dummyfunction("""COMPUTED_VALUE"""),"")</f>
        <v/>
      </c>
      <c r="L1949" s="0" t="str">
        <f aca="false">IFERROR(__xludf.dummyfunction("""COMPUTED_VALUE"""),"")</f>
        <v/>
      </c>
      <c r="N1949" s="6" t="e">
        <f aca="false">SUM(L1949-J1949)</f>
        <v>#VALUE!</v>
      </c>
      <c r="P1949" s="0" t="str">
        <f aca="false">IFERROR(__xludf.dummyfunction("""COMPUTED_VALUE"""),"")</f>
        <v/>
      </c>
      <c r="R1949" s="0" t="str">
        <f aca="false">IFERROR(__xludf.dummyfunction("""COMPUTED_VALUE"""),"")</f>
        <v/>
      </c>
      <c r="T1949" s="6" t="e">
        <f aca="false">SUM(R1949-P1949)</f>
        <v>#VALUE!</v>
      </c>
      <c r="V1949" s="6" t="e">
        <f aca="false">SUM(N1949-T1949)</f>
        <v>#VALUE!</v>
      </c>
      <c r="X1949" s="7"/>
    </row>
    <row r="1950" customFormat="false" ht="13.8" hidden="false" customHeight="false" outlineLevel="0" collapsed="false">
      <c r="B1950" s="0" t="str">
        <f aca="false">IFERROR(__xludf.dummyfunction("""COMPUTED_VALUE"""),"")</f>
        <v/>
      </c>
      <c r="D1950" s="0" t="str">
        <f aca="false">IFERROR(__xludf.dummyfunction("""COMPUTED_VALUE"""),"")</f>
        <v/>
      </c>
      <c r="F1950" s="0" t="str">
        <f aca="false">IFERROR(__xludf.dummyfunction("""COMPUTED_VALUE"""),"")</f>
        <v/>
      </c>
      <c r="H1950" s="0" t="str">
        <f aca="false">IFERROR(__xludf.dummyfunction("""COMPUTED_VALUE"""),"")</f>
        <v/>
      </c>
      <c r="J1950" s="0" t="str">
        <f aca="false">IFERROR(__xludf.dummyfunction("""COMPUTED_VALUE"""),"")</f>
        <v/>
      </c>
      <c r="L1950" s="0" t="str">
        <f aca="false">IFERROR(__xludf.dummyfunction("""COMPUTED_VALUE"""),"")</f>
        <v/>
      </c>
      <c r="N1950" s="6" t="e">
        <f aca="false">SUM(L1950-J1950)</f>
        <v>#VALUE!</v>
      </c>
      <c r="P1950" s="0" t="str">
        <f aca="false">IFERROR(__xludf.dummyfunction("""COMPUTED_VALUE"""),"")</f>
        <v/>
      </c>
      <c r="R1950" s="0" t="str">
        <f aca="false">IFERROR(__xludf.dummyfunction("""COMPUTED_VALUE"""),"")</f>
        <v/>
      </c>
      <c r="T1950" s="6" t="e">
        <f aca="false">SUM(R1950-P1950)</f>
        <v>#VALUE!</v>
      </c>
      <c r="V1950" s="6" t="e">
        <f aca="false">SUM(N1950-T1950)</f>
        <v>#VALUE!</v>
      </c>
      <c r="X1950" s="7"/>
    </row>
    <row r="1951" customFormat="false" ht="13.8" hidden="false" customHeight="false" outlineLevel="0" collapsed="false">
      <c r="B1951" s="0" t="str">
        <f aca="false">IFERROR(__xludf.dummyfunction("""COMPUTED_VALUE"""),"")</f>
        <v/>
      </c>
      <c r="D1951" s="0" t="str">
        <f aca="false">IFERROR(__xludf.dummyfunction("""COMPUTED_VALUE"""),"")</f>
        <v/>
      </c>
      <c r="F1951" s="0" t="str">
        <f aca="false">IFERROR(__xludf.dummyfunction("""COMPUTED_VALUE"""),"")</f>
        <v/>
      </c>
      <c r="H1951" s="0" t="str">
        <f aca="false">IFERROR(__xludf.dummyfunction("""COMPUTED_VALUE"""),"")</f>
        <v/>
      </c>
      <c r="J1951" s="0" t="str">
        <f aca="false">IFERROR(__xludf.dummyfunction("""COMPUTED_VALUE"""),"")</f>
        <v/>
      </c>
      <c r="L1951" s="0" t="str">
        <f aca="false">IFERROR(__xludf.dummyfunction("""COMPUTED_VALUE"""),"")</f>
        <v/>
      </c>
      <c r="N1951" s="6" t="e">
        <f aca="false">SUM(L1951-J1951)</f>
        <v>#VALUE!</v>
      </c>
      <c r="P1951" s="0" t="str">
        <f aca="false">IFERROR(__xludf.dummyfunction("""COMPUTED_VALUE"""),"")</f>
        <v/>
      </c>
      <c r="R1951" s="0" t="str">
        <f aca="false">IFERROR(__xludf.dummyfunction("""COMPUTED_VALUE"""),"")</f>
        <v/>
      </c>
      <c r="T1951" s="6" t="e">
        <f aca="false">SUM(R1951-P1951)</f>
        <v>#VALUE!</v>
      </c>
      <c r="V1951" s="6" t="e">
        <f aca="false">SUM(N1951-T1951)</f>
        <v>#VALUE!</v>
      </c>
      <c r="X1951" s="7"/>
    </row>
    <row r="1952" customFormat="false" ht="13.8" hidden="false" customHeight="false" outlineLevel="0" collapsed="false">
      <c r="B1952" s="0" t="str">
        <f aca="false">IFERROR(__xludf.dummyfunction("""COMPUTED_VALUE"""),"")</f>
        <v/>
      </c>
      <c r="D1952" s="0" t="str">
        <f aca="false">IFERROR(__xludf.dummyfunction("""COMPUTED_VALUE"""),"")</f>
        <v/>
      </c>
      <c r="F1952" s="0" t="str">
        <f aca="false">IFERROR(__xludf.dummyfunction("""COMPUTED_VALUE"""),"")</f>
        <v/>
      </c>
      <c r="H1952" s="0" t="str">
        <f aca="false">IFERROR(__xludf.dummyfunction("""COMPUTED_VALUE"""),"")</f>
        <v/>
      </c>
      <c r="J1952" s="0" t="str">
        <f aca="false">IFERROR(__xludf.dummyfunction("""COMPUTED_VALUE"""),"")</f>
        <v/>
      </c>
      <c r="L1952" s="0" t="str">
        <f aca="false">IFERROR(__xludf.dummyfunction("""COMPUTED_VALUE"""),"")</f>
        <v/>
      </c>
      <c r="N1952" s="6" t="e">
        <f aca="false">SUM(L1952-J1952)</f>
        <v>#VALUE!</v>
      </c>
      <c r="P1952" s="0" t="str">
        <f aca="false">IFERROR(__xludf.dummyfunction("""COMPUTED_VALUE"""),"")</f>
        <v/>
      </c>
      <c r="R1952" s="0" t="str">
        <f aca="false">IFERROR(__xludf.dummyfunction("""COMPUTED_VALUE"""),"")</f>
        <v/>
      </c>
      <c r="T1952" s="6" t="e">
        <f aca="false">SUM(R1952-P1952)</f>
        <v>#VALUE!</v>
      </c>
      <c r="V1952" s="6" t="e">
        <f aca="false">SUM(N1952-T1952)</f>
        <v>#VALUE!</v>
      </c>
      <c r="X1952" s="7"/>
    </row>
    <row r="1953" customFormat="false" ht="13.8" hidden="false" customHeight="false" outlineLevel="0" collapsed="false">
      <c r="B1953" s="0" t="str">
        <f aca="false">IFERROR(__xludf.dummyfunction("""COMPUTED_VALUE"""),"")</f>
        <v/>
      </c>
      <c r="D1953" s="0" t="str">
        <f aca="false">IFERROR(__xludf.dummyfunction("""COMPUTED_VALUE"""),"")</f>
        <v/>
      </c>
      <c r="F1953" s="0" t="str">
        <f aca="false">IFERROR(__xludf.dummyfunction("""COMPUTED_VALUE"""),"")</f>
        <v/>
      </c>
      <c r="H1953" s="0" t="str">
        <f aca="false">IFERROR(__xludf.dummyfunction("""COMPUTED_VALUE"""),"")</f>
        <v/>
      </c>
      <c r="J1953" s="0" t="str">
        <f aca="false">IFERROR(__xludf.dummyfunction("""COMPUTED_VALUE"""),"")</f>
        <v/>
      </c>
      <c r="L1953" s="0" t="str">
        <f aca="false">IFERROR(__xludf.dummyfunction("""COMPUTED_VALUE"""),"")</f>
        <v/>
      </c>
      <c r="N1953" s="6" t="e">
        <f aca="false">SUM(L1953-J1953)</f>
        <v>#VALUE!</v>
      </c>
      <c r="P1953" s="0" t="str">
        <f aca="false">IFERROR(__xludf.dummyfunction("""COMPUTED_VALUE"""),"")</f>
        <v/>
      </c>
      <c r="R1953" s="0" t="str">
        <f aca="false">IFERROR(__xludf.dummyfunction("""COMPUTED_VALUE"""),"")</f>
        <v/>
      </c>
      <c r="T1953" s="6" t="e">
        <f aca="false">SUM(R1953-P1953)</f>
        <v>#VALUE!</v>
      </c>
      <c r="V1953" s="6" t="e">
        <f aca="false">SUM(N1953-T1953)</f>
        <v>#VALUE!</v>
      </c>
      <c r="X1953" s="7"/>
    </row>
    <row r="1954" customFormat="false" ht="13.8" hidden="false" customHeight="false" outlineLevel="0" collapsed="false">
      <c r="B1954" s="0" t="str">
        <f aca="false">IFERROR(__xludf.dummyfunction("""COMPUTED_VALUE"""),"")</f>
        <v/>
      </c>
      <c r="D1954" s="0" t="str">
        <f aca="false">IFERROR(__xludf.dummyfunction("""COMPUTED_VALUE"""),"")</f>
        <v/>
      </c>
      <c r="F1954" s="0" t="str">
        <f aca="false">IFERROR(__xludf.dummyfunction("""COMPUTED_VALUE"""),"")</f>
        <v/>
      </c>
      <c r="H1954" s="0" t="str">
        <f aca="false">IFERROR(__xludf.dummyfunction("""COMPUTED_VALUE"""),"")</f>
        <v/>
      </c>
      <c r="J1954" s="0" t="str">
        <f aca="false">IFERROR(__xludf.dummyfunction("""COMPUTED_VALUE"""),"")</f>
        <v/>
      </c>
      <c r="L1954" s="0" t="str">
        <f aca="false">IFERROR(__xludf.dummyfunction("""COMPUTED_VALUE"""),"")</f>
        <v/>
      </c>
      <c r="N1954" s="6" t="e">
        <f aca="false">SUM(L1954-J1954)</f>
        <v>#VALUE!</v>
      </c>
      <c r="P1954" s="0" t="str">
        <f aca="false">IFERROR(__xludf.dummyfunction("""COMPUTED_VALUE"""),"")</f>
        <v/>
      </c>
      <c r="R1954" s="0" t="str">
        <f aca="false">IFERROR(__xludf.dummyfunction("""COMPUTED_VALUE"""),"")</f>
        <v/>
      </c>
      <c r="T1954" s="6" t="e">
        <f aca="false">SUM(R1954-P1954)</f>
        <v>#VALUE!</v>
      </c>
      <c r="V1954" s="6" t="e">
        <f aca="false">SUM(N1954-T1954)</f>
        <v>#VALUE!</v>
      </c>
      <c r="X1954" s="7"/>
    </row>
    <row r="1955" customFormat="false" ht="13.8" hidden="false" customHeight="false" outlineLevel="0" collapsed="false">
      <c r="B1955" s="0" t="str">
        <f aca="false">IFERROR(__xludf.dummyfunction("""COMPUTED_VALUE"""),"")</f>
        <v/>
      </c>
      <c r="D1955" s="0" t="str">
        <f aca="false">IFERROR(__xludf.dummyfunction("""COMPUTED_VALUE"""),"")</f>
        <v/>
      </c>
      <c r="F1955" s="0" t="str">
        <f aca="false">IFERROR(__xludf.dummyfunction("""COMPUTED_VALUE"""),"")</f>
        <v/>
      </c>
      <c r="H1955" s="0" t="str">
        <f aca="false">IFERROR(__xludf.dummyfunction("""COMPUTED_VALUE"""),"")</f>
        <v/>
      </c>
      <c r="J1955" s="0" t="str">
        <f aca="false">IFERROR(__xludf.dummyfunction("""COMPUTED_VALUE"""),"")</f>
        <v/>
      </c>
      <c r="L1955" s="0" t="str">
        <f aca="false">IFERROR(__xludf.dummyfunction("""COMPUTED_VALUE"""),"")</f>
        <v/>
      </c>
      <c r="N1955" s="6" t="e">
        <f aca="false">SUM(L1955-J1955)</f>
        <v>#VALUE!</v>
      </c>
      <c r="P1955" s="0" t="str">
        <f aca="false">IFERROR(__xludf.dummyfunction("""COMPUTED_VALUE"""),"")</f>
        <v/>
      </c>
      <c r="R1955" s="0" t="str">
        <f aca="false">IFERROR(__xludf.dummyfunction("""COMPUTED_VALUE"""),"")</f>
        <v/>
      </c>
      <c r="T1955" s="6" t="e">
        <f aca="false">SUM(R1955-P1955)</f>
        <v>#VALUE!</v>
      </c>
      <c r="V1955" s="6" t="e">
        <f aca="false">SUM(N1955-T1955)</f>
        <v>#VALUE!</v>
      </c>
      <c r="X1955" s="7"/>
    </row>
    <row r="1956" customFormat="false" ht="13.8" hidden="false" customHeight="false" outlineLevel="0" collapsed="false">
      <c r="B1956" s="0" t="str">
        <f aca="false">IFERROR(__xludf.dummyfunction("""COMPUTED_VALUE"""),"")</f>
        <v/>
      </c>
      <c r="D1956" s="0" t="str">
        <f aca="false">IFERROR(__xludf.dummyfunction("""COMPUTED_VALUE"""),"")</f>
        <v/>
      </c>
      <c r="F1956" s="0" t="str">
        <f aca="false">IFERROR(__xludf.dummyfunction("""COMPUTED_VALUE"""),"")</f>
        <v/>
      </c>
      <c r="H1956" s="0" t="str">
        <f aca="false">IFERROR(__xludf.dummyfunction("""COMPUTED_VALUE"""),"")</f>
        <v/>
      </c>
      <c r="J1956" s="0" t="str">
        <f aca="false">IFERROR(__xludf.dummyfunction("""COMPUTED_VALUE"""),"")</f>
        <v/>
      </c>
      <c r="L1956" s="0" t="str">
        <f aca="false">IFERROR(__xludf.dummyfunction("""COMPUTED_VALUE"""),"")</f>
        <v/>
      </c>
      <c r="N1956" s="6" t="e">
        <f aca="false">SUM(L1956-J1956)</f>
        <v>#VALUE!</v>
      </c>
      <c r="P1956" s="0" t="str">
        <f aca="false">IFERROR(__xludf.dummyfunction("""COMPUTED_VALUE"""),"")</f>
        <v/>
      </c>
      <c r="R1956" s="0" t="str">
        <f aca="false">IFERROR(__xludf.dummyfunction("""COMPUTED_VALUE"""),"")</f>
        <v/>
      </c>
      <c r="T1956" s="6" t="e">
        <f aca="false">SUM(R1956-P1956)</f>
        <v>#VALUE!</v>
      </c>
      <c r="V1956" s="6" t="e">
        <f aca="false">SUM(N1956-T1956)</f>
        <v>#VALUE!</v>
      </c>
      <c r="X1956" s="7"/>
    </row>
    <row r="1957" customFormat="false" ht="13.8" hidden="false" customHeight="false" outlineLevel="0" collapsed="false">
      <c r="B1957" s="0" t="str">
        <f aca="false">IFERROR(__xludf.dummyfunction("""COMPUTED_VALUE"""),"")</f>
        <v/>
      </c>
      <c r="D1957" s="0" t="str">
        <f aca="false">IFERROR(__xludf.dummyfunction("""COMPUTED_VALUE"""),"")</f>
        <v/>
      </c>
      <c r="F1957" s="0" t="str">
        <f aca="false">IFERROR(__xludf.dummyfunction("""COMPUTED_VALUE"""),"")</f>
        <v/>
      </c>
      <c r="H1957" s="0" t="str">
        <f aca="false">IFERROR(__xludf.dummyfunction("""COMPUTED_VALUE"""),"")</f>
        <v/>
      </c>
      <c r="J1957" s="0" t="str">
        <f aca="false">IFERROR(__xludf.dummyfunction("""COMPUTED_VALUE"""),"")</f>
        <v/>
      </c>
      <c r="L1957" s="0" t="str">
        <f aca="false">IFERROR(__xludf.dummyfunction("""COMPUTED_VALUE"""),"")</f>
        <v/>
      </c>
      <c r="N1957" s="6" t="e">
        <f aca="false">SUM(L1957-J1957)</f>
        <v>#VALUE!</v>
      </c>
      <c r="P1957" s="0" t="str">
        <f aca="false">IFERROR(__xludf.dummyfunction("""COMPUTED_VALUE"""),"")</f>
        <v/>
      </c>
      <c r="R1957" s="0" t="str">
        <f aca="false">IFERROR(__xludf.dummyfunction("""COMPUTED_VALUE"""),"")</f>
        <v/>
      </c>
      <c r="T1957" s="6" t="e">
        <f aca="false">SUM(R1957-P1957)</f>
        <v>#VALUE!</v>
      </c>
      <c r="V1957" s="6" t="e">
        <f aca="false">SUM(N1957-T1957)</f>
        <v>#VALUE!</v>
      </c>
      <c r="X1957" s="7"/>
    </row>
    <row r="1958" customFormat="false" ht="13.8" hidden="false" customHeight="false" outlineLevel="0" collapsed="false">
      <c r="B1958" s="0" t="str">
        <f aca="false">IFERROR(__xludf.dummyfunction("""COMPUTED_VALUE"""),"")</f>
        <v/>
      </c>
      <c r="D1958" s="0" t="str">
        <f aca="false">IFERROR(__xludf.dummyfunction("""COMPUTED_VALUE"""),"")</f>
        <v/>
      </c>
      <c r="F1958" s="0" t="str">
        <f aca="false">IFERROR(__xludf.dummyfunction("""COMPUTED_VALUE"""),"")</f>
        <v/>
      </c>
      <c r="H1958" s="0" t="str">
        <f aca="false">IFERROR(__xludf.dummyfunction("""COMPUTED_VALUE"""),"")</f>
        <v/>
      </c>
      <c r="J1958" s="0" t="str">
        <f aca="false">IFERROR(__xludf.dummyfunction("""COMPUTED_VALUE"""),"")</f>
        <v/>
      </c>
      <c r="L1958" s="0" t="str">
        <f aca="false">IFERROR(__xludf.dummyfunction("""COMPUTED_VALUE"""),"")</f>
        <v/>
      </c>
      <c r="N1958" s="6" t="e">
        <f aca="false">SUM(L1958-J1958)</f>
        <v>#VALUE!</v>
      </c>
      <c r="P1958" s="0" t="str">
        <f aca="false">IFERROR(__xludf.dummyfunction("""COMPUTED_VALUE"""),"")</f>
        <v/>
      </c>
      <c r="R1958" s="0" t="str">
        <f aca="false">IFERROR(__xludf.dummyfunction("""COMPUTED_VALUE"""),"")</f>
        <v/>
      </c>
      <c r="T1958" s="6" t="e">
        <f aca="false">SUM(R1958-P1958)</f>
        <v>#VALUE!</v>
      </c>
      <c r="V1958" s="6" t="e">
        <f aca="false">SUM(N1958-T1958)</f>
        <v>#VALUE!</v>
      </c>
      <c r="X1958" s="7"/>
    </row>
    <row r="1959" customFormat="false" ht="13.8" hidden="false" customHeight="false" outlineLevel="0" collapsed="false">
      <c r="B1959" s="0" t="str">
        <f aca="false">IFERROR(__xludf.dummyfunction("""COMPUTED_VALUE"""),"")</f>
        <v/>
      </c>
      <c r="D1959" s="0" t="str">
        <f aca="false">IFERROR(__xludf.dummyfunction("""COMPUTED_VALUE"""),"")</f>
        <v/>
      </c>
      <c r="F1959" s="0" t="str">
        <f aca="false">IFERROR(__xludf.dummyfunction("""COMPUTED_VALUE"""),"")</f>
        <v/>
      </c>
      <c r="H1959" s="0" t="str">
        <f aca="false">IFERROR(__xludf.dummyfunction("""COMPUTED_VALUE"""),"")</f>
        <v/>
      </c>
      <c r="J1959" s="0" t="str">
        <f aca="false">IFERROR(__xludf.dummyfunction("""COMPUTED_VALUE"""),"")</f>
        <v/>
      </c>
      <c r="L1959" s="0" t="str">
        <f aca="false">IFERROR(__xludf.dummyfunction("""COMPUTED_VALUE"""),"")</f>
        <v/>
      </c>
      <c r="N1959" s="6" t="e">
        <f aca="false">SUM(L1959-J1959)</f>
        <v>#VALUE!</v>
      </c>
      <c r="P1959" s="0" t="str">
        <f aca="false">IFERROR(__xludf.dummyfunction("""COMPUTED_VALUE"""),"")</f>
        <v/>
      </c>
      <c r="R1959" s="0" t="str">
        <f aca="false">IFERROR(__xludf.dummyfunction("""COMPUTED_VALUE"""),"")</f>
        <v/>
      </c>
      <c r="T1959" s="6" t="e">
        <f aca="false">SUM(R1959-P1959)</f>
        <v>#VALUE!</v>
      </c>
      <c r="V1959" s="6" t="e">
        <f aca="false">SUM(N1959-T1959)</f>
        <v>#VALUE!</v>
      </c>
      <c r="X1959" s="7"/>
    </row>
    <row r="1960" customFormat="false" ht="13.8" hidden="false" customHeight="false" outlineLevel="0" collapsed="false">
      <c r="B1960" s="0" t="str">
        <f aca="false">IFERROR(__xludf.dummyfunction("""COMPUTED_VALUE"""),"")</f>
        <v/>
      </c>
      <c r="D1960" s="0" t="str">
        <f aca="false">IFERROR(__xludf.dummyfunction("""COMPUTED_VALUE"""),"")</f>
        <v/>
      </c>
      <c r="F1960" s="0" t="str">
        <f aca="false">IFERROR(__xludf.dummyfunction("""COMPUTED_VALUE"""),"")</f>
        <v/>
      </c>
      <c r="H1960" s="0" t="str">
        <f aca="false">IFERROR(__xludf.dummyfunction("""COMPUTED_VALUE"""),"")</f>
        <v/>
      </c>
      <c r="J1960" s="0" t="str">
        <f aca="false">IFERROR(__xludf.dummyfunction("""COMPUTED_VALUE"""),"")</f>
        <v/>
      </c>
      <c r="L1960" s="0" t="str">
        <f aca="false">IFERROR(__xludf.dummyfunction("""COMPUTED_VALUE"""),"")</f>
        <v/>
      </c>
      <c r="N1960" s="6" t="e">
        <f aca="false">SUM(L1960-J1960)</f>
        <v>#VALUE!</v>
      </c>
      <c r="P1960" s="0" t="str">
        <f aca="false">IFERROR(__xludf.dummyfunction("""COMPUTED_VALUE"""),"")</f>
        <v/>
      </c>
      <c r="R1960" s="0" t="str">
        <f aca="false">IFERROR(__xludf.dummyfunction("""COMPUTED_VALUE"""),"")</f>
        <v/>
      </c>
      <c r="T1960" s="6" t="e">
        <f aca="false">SUM(R1960-P1960)</f>
        <v>#VALUE!</v>
      </c>
      <c r="V1960" s="6" t="e">
        <f aca="false">SUM(N1960-T1960)</f>
        <v>#VALUE!</v>
      </c>
      <c r="X1960" s="7"/>
    </row>
    <row r="1961" customFormat="false" ht="13.8" hidden="false" customHeight="false" outlineLevel="0" collapsed="false">
      <c r="B1961" s="0" t="str">
        <f aca="false">IFERROR(__xludf.dummyfunction("""COMPUTED_VALUE"""),"")</f>
        <v/>
      </c>
      <c r="D1961" s="0" t="str">
        <f aca="false">IFERROR(__xludf.dummyfunction("""COMPUTED_VALUE"""),"")</f>
        <v/>
      </c>
      <c r="F1961" s="0" t="str">
        <f aca="false">IFERROR(__xludf.dummyfunction("""COMPUTED_VALUE"""),"")</f>
        <v/>
      </c>
      <c r="H1961" s="0" t="str">
        <f aca="false">IFERROR(__xludf.dummyfunction("""COMPUTED_VALUE"""),"")</f>
        <v/>
      </c>
      <c r="J1961" s="0" t="str">
        <f aca="false">IFERROR(__xludf.dummyfunction("""COMPUTED_VALUE"""),"")</f>
        <v/>
      </c>
      <c r="L1961" s="0" t="str">
        <f aca="false">IFERROR(__xludf.dummyfunction("""COMPUTED_VALUE"""),"")</f>
        <v/>
      </c>
      <c r="N1961" s="6" t="e">
        <f aca="false">SUM(L1961-J1961)</f>
        <v>#VALUE!</v>
      </c>
      <c r="P1961" s="0" t="str">
        <f aca="false">IFERROR(__xludf.dummyfunction("""COMPUTED_VALUE"""),"")</f>
        <v/>
      </c>
      <c r="R1961" s="0" t="str">
        <f aca="false">IFERROR(__xludf.dummyfunction("""COMPUTED_VALUE"""),"")</f>
        <v/>
      </c>
      <c r="T1961" s="6" t="e">
        <f aca="false">SUM(R1961-P1961)</f>
        <v>#VALUE!</v>
      </c>
      <c r="V1961" s="6" t="e">
        <f aca="false">SUM(N1961-T1961)</f>
        <v>#VALUE!</v>
      </c>
      <c r="X1961" s="7"/>
    </row>
    <row r="1962" customFormat="false" ht="13.8" hidden="false" customHeight="false" outlineLevel="0" collapsed="false">
      <c r="B1962" s="0" t="str">
        <f aca="false">IFERROR(__xludf.dummyfunction("""COMPUTED_VALUE"""),"")</f>
        <v/>
      </c>
      <c r="D1962" s="0" t="str">
        <f aca="false">IFERROR(__xludf.dummyfunction("""COMPUTED_VALUE"""),"")</f>
        <v/>
      </c>
      <c r="F1962" s="0" t="str">
        <f aca="false">IFERROR(__xludf.dummyfunction("""COMPUTED_VALUE"""),"")</f>
        <v/>
      </c>
      <c r="H1962" s="0" t="str">
        <f aca="false">IFERROR(__xludf.dummyfunction("""COMPUTED_VALUE"""),"")</f>
        <v/>
      </c>
      <c r="J1962" s="0" t="str">
        <f aca="false">IFERROR(__xludf.dummyfunction("""COMPUTED_VALUE"""),"")</f>
        <v/>
      </c>
      <c r="L1962" s="0" t="str">
        <f aca="false">IFERROR(__xludf.dummyfunction("""COMPUTED_VALUE"""),"")</f>
        <v/>
      </c>
      <c r="N1962" s="6" t="e">
        <f aca="false">SUM(L1962-J1962)</f>
        <v>#VALUE!</v>
      </c>
      <c r="P1962" s="0" t="str">
        <f aca="false">IFERROR(__xludf.dummyfunction("""COMPUTED_VALUE"""),"")</f>
        <v/>
      </c>
      <c r="R1962" s="0" t="str">
        <f aca="false">IFERROR(__xludf.dummyfunction("""COMPUTED_VALUE"""),"")</f>
        <v/>
      </c>
      <c r="T1962" s="6" t="e">
        <f aca="false">SUM(R1962-P1962)</f>
        <v>#VALUE!</v>
      </c>
      <c r="V1962" s="6" t="e">
        <f aca="false">SUM(N1962-T1962)</f>
        <v>#VALUE!</v>
      </c>
      <c r="X1962" s="7"/>
    </row>
    <row r="1963" customFormat="false" ht="13.8" hidden="false" customHeight="false" outlineLevel="0" collapsed="false">
      <c r="B1963" s="0" t="str">
        <f aca="false">IFERROR(__xludf.dummyfunction("""COMPUTED_VALUE"""),"")</f>
        <v/>
      </c>
      <c r="D1963" s="0" t="str">
        <f aca="false">IFERROR(__xludf.dummyfunction("""COMPUTED_VALUE"""),"")</f>
        <v/>
      </c>
      <c r="F1963" s="0" t="str">
        <f aca="false">IFERROR(__xludf.dummyfunction("""COMPUTED_VALUE"""),"")</f>
        <v/>
      </c>
      <c r="H1963" s="0" t="str">
        <f aca="false">IFERROR(__xludf.dummyfunction("""COMPUTED_VALUE"""),"")</f>
        <v/>
      </c>
      <c r="J1963" s="0" t="str">
        <f aca="false">IFERROR(__xludf.dummyfunction("""COMPUTED_VALUE"""),"")</f>
        <v/>
      </c>
      <c r="L1963" s="0" t="str">
        <f aca="false">IFERROR(__xludf.dummyfunction("""COMPUTED_VALUE"""),"")</f>
        <v/>
      </c>
      <c r="N1963" s="6" t="e">
        <f aca="false">SUM(L1963-J1963)</f>
        <v>#VALUE!</v>
      </c>
      <c r="P1963" s="0" t="str">
        <f aca="false">IFERROR(__xludf.dummyfunction("""COMPUTED_VALUE"""),"")</f>
        <v/>
      </c>
      <c r="R1963" s="0" t="str">
        <f aca="false">IFERROR(__xludf.dummyfunction("""COMPUTED_VALUE"""),"")</f>
        <v/>
      </c>
      <c r="T1963" s="6" t="e">
        <f aca="false">SUM(R1963-P1963)</f>
        <v>#VALUE!</v>
      </c>
      <c r="V1963" s="6" t="e">
        <f aca="false">SUM(N1963-T1963)</f>
        <v>#VALUE!</v>
      </c>
      <c r="X1963" s="7"/>
    </row>
    <row r="1964" customFormat="false" ht="13.8" hidden="false" customHeight="false" outlineLevel="0" collapsed="false">
      <c r="B1964" s="0" t="str">
        <f aca="false">IFERROR(__xludf.dummyfunction("""COMPUTED_VALUE"""),"")</f>
        <v/>
      </c>
      <c r="D1964" s="0" t="str">
        <f aca="false">IFERROR(__xludf.dummyfunction("""COMPUTED_VALUE"""),"")</f>
        <v/>
      </c>
      <c r="F1964" s="0" t="str">
        <f aca="false">IFERROR(__xludf.dummyfunction("""COMPUTED_VALUE"""),"")</f>
        <v/>
      </c>
      <c r="H1964" s="0" t="str">
        <f aca="false">IFERROR(__xludf.dummyfunction("""COMPUTED_VALUE"""),"")</f>
        <v/>
      </c>
      <c r="J1964" s="0" t="str">
        <f aca="false">IFERROR(__xludf.dummyfunction("""COMPUTED_VALUE"""),"")</f>
        <v/>
      </c>
      <c r="L1964" s="0" t="str">
        <f aca="false">IFERROR(__xludf.dummyfunction("""COMPUTED_VALUE"""),"")</f>
        <v/>
      </c>
      <c r="N1964" s="6" t="e">
        <f aca="false">SUM(L1964-J1964)</f>
        <v>#VALUE!</v>
      </c>
      <c r="P1964" s="0" t="str">
        <f aca="false">IFERROR(__xludf.dummyfunction("""COMPUTED_VALUE"""),"")</f>
        <v/>
      </c>
      <c r="R1964" s="0" t="str">
        <f aca="false">IFERROR(__xludf.dummyfunction("""COMPUTED_VALUE"""),"")</f>
        <v/>
      </c>
      <c r="T1964" s="6" t="e">
        <f aca="false">SUM(R1964-P1964)</f>
        <v>#VALUE!</v>
      </c>
      <c r="V1964" s="6" t="e">
        <f aca="false">SUM(N1964-T1964)</f>
        <v>#VALUE!</v>
      </c>
      <c r="X1964" s="7"/>
    </row>
    <row r="1965" customFormat="false" ht="13.8" hidden="false" customHeight="false" outlineLevel="0" collapsed="false">
      <c r="B1965" s="0" t="str">
        <f aca="false">IFERROR(__xludf.dummyfunction("""COMPUTED_VALUE"""),"")</f>
        <v/>
      </c>
      <c r="D1965" s="0" t="str">
        <f aca="false">IFERROR(__xludf.dummyfunction("""COMPUTED_VALUE"""),"")</f>
        <v/>
      </c>
      <c r="F1965" s="0" t="str">
        <f aca="false">IFERROR(__xludf.dummyfunction("""COMPUTED_VALUE"""),"")</f>
        <v/>
      </c>
      <c r="H1965" s="0" t="str">
        <f aca="false">IFERROR(__xludf.dummyfunction("""COMPUTED_VALUE"""),"")</f>
        <v/>
      </c>
      <c r="J1965" s="0" t="str">
        <f aca="false">IFERROR(__xludf.dummyfunction("""COMPUTED_VALUE"""),"")</f>
        <v/>
      </c>
      <c r="L1965" s="0" t="str">
        <f aca="false">IFERROR(__xludf.dummyfunction("""COMPUTED_VALUE"""),"")</f>
        <v/>
      </c>
      <c r="N1965" s="6" t="e">
        <f aca="false">SUM(L1965-J1965)</f>
        <v>#VALUE!</v>
      </c>
      <c r="P1965" s="0" t="str">
        <f aca="false">IFERROR(__xludf.dummyfunction("""COMPUTED_VALUE"""),"")</f>
        <v/>
      </c>
      <c r="R1965" s="0" t="str">
        <f aca="false">IFERROR(__xludf.dummyfunction("""COMPUTED_VALUE"""),"")</f>
        <v/>
      </c>
      <c r="T1965" s="6" t="e">
        <f aca="false">SUM(R1965-P1965)</f>
        <v>#VALUE!</v>
      </c>
      <c r="V1965" s="6" t="e">
        <f aca="false">SUM(N1965-T1965)</f>
        <v>#VALUE!</v>
      </c>
      <c r="X1965" s="7"/>
    </row>
    <row r="1966" customFormat="false" ht="13.8" hidden="false" customHeight="false" outlineLevel="0" collapsed="false">
      <c r="B1966" s="0" t="str">
        <f aca="false">IFERROR(__xludf.dummyfunction("""COMPUTED_VALUE"""),"")</f>
        <v/>
      </c>
      <c r="D1966" s="0" t="str">
        <f aca="false">IFERROR(__xludf.dummyfunction("""COMPUTED_VALUE"""),"")</f>
        <v/>
      </c>
      <c r="F1966" s="0" t="str">
        <f aca="false">IFERROR(__xludf.dummyfunction("""COMPUTED_VALUE"""),"")</f>
        <v/>
      </c>
      <c r="H1966" s="0" t="str">
        <f aca="false">IFERROR(__xludf.dummyfunction("""COMPUTED_VALUE"""),"")</f>
        <v/>
      </c>
      <c r="J1966" s="0" t="str">
        <f aca="false">IFERROR(__xludf.dummyfunction("""COMPUTED_VALUE"""),"")</f>
        <v/>
      </c>
      <c r="L1966" s="0" t="str">
        <f aca="false">IFERROR(__xludf.dummyfunction("""COMPUTED_VALUE"""),"")</f>
        <v/>
      </c>
      <c r="N1966" s="6" t="e">
        <f aca="false">SUM(L1966-J1966)</f>
        <v>#VALUE!</v>
      </c>
      <c r="P1966" s="0" t="str">
        <f aca="false">IFERROR(__xludf.dummyfunction("""COMPUTED_VALUE"""),"")</f>
        <v/>
      </c>
      <c r="R1966" s="0" t="str">
        <f aca="false">IFERROR(__xludf.dummyfunction("""COMPUTED_VALUE"""),"")</f>
        <v/>
      </c>
      <c r="T1966" s="6" t="e">
        <f aca="false">SUM(R1966-P1966)</f>
        <v>#VALUE!</v>
      </c>
      <c r="V1966" s="6" t="e">
        <f aca="false">SUM(N1966-T1966)</f>
        <v>#VALUE!</v>
      </c>
      <c r="X1966" s="7"/>
    </row>
    <row r="1967" customFormat="false" ht="13.8" hidden="false" customHeight="false" outlineLevel="0" collapsed="false">
      <c r="B1967" s="0" t="str">
        <f aca="false">IFERROR(__xludf.dummyfunction("""COMPUTED_VALUE"""),"")</f>
        <v/>
      </c>
      <c r="D1967" s="0" t="str">
        <f aca="false">IFERROR(__xludf.dummyfunction("""COMPUTED_VALUE"""),"")</f>
        <v/>
      </c>
      <c r="F1967" s="0" t="str">
        <f aca="false">IFERROR(__xludf.dummyfunction("""COMPUTED_VALUE"""),"")</f>
        <v/>
      </c>
      <c r="H1967" s="0" t="str">
        <f aca="false">IFERROR(__xludf.dummyfunction("""COMPUTED_VALUE"""),"")</f>
        <v/>
      </c>
      <c r="J1967" s="0" t="str">
        <f aca="false">IFERROR(__xludf.dummyfunction("""COMPUTED_VALUE"""),"")</f>
        <v/>
      </c>
      <c r="L1967" s="0" t="str">
        <f aca="false">IFERROR(__xludf.dummyfunction("""COMPUTED_VALUE"""),"")</f>
        <v/>
      </c>
      <c r="N1967" s="6" t="e">
        <f aca="false">SUM(L1967-J1967)</f>
        <v>#VALUE!</v>
      </c>
      <c r="P1967" s="0" t="str">
        <f aca="false">IFERROR(__xludf.dummyfunction("""COMPUTED_VALUE"""),"")</f>
        <v/>
      </c>
      <c r="R1967" s="0" t="str">
        <f aca="false">IFERROR(__xludf.dummyfunction("""COMPUTED_VALUE"""),"")</f>
        <v/>
      </c>
      <c r="T1967" s="6" t="e">
        <f aca="false">SUM(R1967-P1967)</f>
        <v>#VALUE!</v>
      </c>
      <c r="V1967" s="6" t="e">
        <f aca="false">SUM(N1967-T1967)</f>
        <v>#VALUE!</v>
      </c>
      <c r="X1967" s="7"/>
    </row>
    <row r="1968" customFormat="false" ht="13.8" hidden="false" customHeight="false" outlineLevel="0" collapsed="false">
      <c r="B1968" s="0" t="str">
        <f aca="false">IFERROR(__xludf.dummyfunction("""COMPUTED_VALUE"""),"")</f>
        <v/>
      </c>
      <c r="D1968" s="0" t="str">
        <f aca="false">IFERROR(__xludf.dummyfunction("""COMPUTED_VALUE"""),"")</f>
        <v/>
      </c>
      <c r="F1968" s="0" t="str">
        <f aca="false">IFERROR(__xludf.dummyfunction("""COMPUTED_VALUE"""),"")</f>
        <v/>
      </c>
      <c r="H1968" s="0" t="str">
        <f aca="false">IFERROR(__xludf.dummyfunction("""COMPUTED_VALUE"""),"")</f>
        <v/>
      </c>
      <c r="J1968" s="0" t="str">
        <f aca="false">IFERROR(__xludf.dummyfunction("""COMPUTED_VALUE"""),"")</f>
        <v/>
      </c>
      <c r="L1968" s="0" t="str">
        <f aca="false">IFERROR(__xludf.dummyfunction("""COMPUTED_VALUE"""),"")</f>
        <v/>
      </c>
      <c r="N1968" s="6" t="e">
        <f aca="false">SUM(L1968-J1968)</f>
        <v>#VALUE!</v>
      </c>
      <c r="P1968" s="0" t="str">
        <f aca="false">IFERROR(__xludf.dummyfunction("""COMPUTED_VALUE"""),"")</f>
        <v/>
      </c>
      <c r="R1968" s="0" t="str">
        <f aca="false">IFERROR(__xludf.dummyfunction("""COMPUTED_VALUE"""),"")</f>
        <v/>
      </c>
      <c r="T1968" s="6" t="e">
        <f aca="false">SUM(R1968-P1968)</f>
        <v>#VALUE!</v>
      </c>
      <c r="V1968" s="6" t="e">
        <f aca="false">SUM(N1968-T1968)</f>
        <v>#VALUE!</v>
      </c>
      <c r="X1968" s="7"/>
    </row>
    <row r="1969" customFormat="false" ht="13.8" hidden="false" customHeight="false" outlineLevel="0" collapsed="false">
      <c r="B1969" s="0" t="str">
        <f aca="false">IFERROR(__xludf.dummyfunction("""COMPUTED_VALUE"""),"")</f>
        <v/>
      </c>
      <c r="D1969" s="0" t="str">
        <f aca="false">IFERROR(__xludf.dummyfunction("""COMPUTED_VALUE"""),"")</f>
        <v/>
      </c>
      <c r="F1969" s="0" t="str">
        <f aca="false">IFERROR(__xludf.dummyfunction("""COMPUTED_VALUE"""),"")</f>
        <v/>
      </c>
      <c r="H1969" s="0" t="str">
        <f aca="false">IFERROR(__xludf.dummyfunction("""COMPUTED_VALUE"""),"")</f>
        <v/>
      </c>
      <c r="J1969" s="0" t="str">
        <f aca="false">IFERROR(__xludf.dummyfunction("""COMPUTED_VALUE"""),"")</f>
        <v/>
      </c>
      <c r="L1969" s="0" t="str">
        <f aca="false">IFERROR(__xludf.dummyfunction("""COMPUTED_VALUE"""),"")</f>
        <v/>
      </c>
      <c r="N1969" s="6" t="e">
        <f aca="false">SUM(L1969-J1969)</f>
        <v>#VALUE!</v>
      </c>
      <c r="P1969" s="0" t="str">
        <f aca="false">IFERROR(__xludf.dummyfunction("""COMPUTED_VALUE"""),"")</f>
        <v/>
      </c>
      <c r="R1969" s="0" t="str">
        <f aca="false">IFERROR(__xludf.dummyfunction("""COMPUTED_VALUE"""),"")</f>
        <v/>
      </c>
      <c r="T1969" s="6" t="e">
        <f aca="false">SUM(R1969-P1969)</f>
        <v>#VALUE!</v>
      </c>
      <c r="V1969" s="6" t="e">
        <f aca="false">SUM(N1969-T1969)</f>
        <v>#VALUE!</v>
      </c>
      <c r="X1969" s="7"/>
    </row>
    <row r="1970" customFormat="false" ht="13.8" hidden="false" customHeight="false" outlineLevel="0" collapsed="false">
      <c r="B1970" s="0" t="str">
        <f aca="false">IFERROR(__xludf.dummyfunction("""COMPUTED_VALUE"""),"")</f>
        <v/>
      </c>
      <c r="D1970" s="0" t="str">
        <f aca="false">IFERROR(__xludf.dummyfunction("""COMPUTED_VALUE"""),"")</f>
        <v/>
      </c>
      <c r="F1970" s="0" t="str">
        <f aca="false">IFERROR(__xludf.dummyfunction("""COMPUTED_VALUE"""),"")</f>
        <v/>
      </c>
      <c r="H1970" s="0" t="str">
        <f aca="false">IFERROR(__xludf.dummyfunction("""COMPUTED_VALUE"""),"")</f>
        <v/>
      </c>
      <c r="J1970" s="0" t="str">
        <f aca="false">IFERROR(__xludf.dummyfunction("""COMPUTED_VALUE"""),"")</f>
        <v/>
      </c>
      <c r="L1970" s="0" t="str">
        <f aca="false">IFERROR(__xludf.dummyfunction("""COMPUTED_VALUE"""),"")</f>
        <v/>
      </c>
      <c r="N1970" s="6" t="e">
        <f aca="false">SUM(L1970-J1970)</f>
        <v>#VALUE!</v>
      </c>
      <c r="P1970" s="0" t="str">
        <f aca="false">IFERROR(__xludf.dummyfunction("""COMPUTED_VALUE"""),"")</f>
        <v/>
      </c>
      <c r="R1970" s="0" t="str">
        <f aca="false">IFERROR(__xludf.dummyfunction("""COMPUTED_VALUE"""),"")</f>
        <v/>
      </c>
      <c r="T1970" s="6" t="e">
        <f aca="false">SUM(R1970-P1970)</f>
        <v>#VALUE!</v>
      </c>
      <c r="V1970" s="6" t="e">
        <f aca="false">SUM(N1970-T1970)</f>
        <v>#VALUE!</v>
      </c>
      <c r="X1970" s="7"/>
    </row>
    <row r="1971" customFormat="false" ht="13.8" hidden="false" customHeight="false" outlineLevel="0" collapsed="false">
      <c r="B1971" s="0" t="str">
        <f aca="false">IFERROR(__xludf.dummyfunction("""COMPUTED_VALUE"""),"")</f>
        <v/>
      </c>
      <c r="D1971" s="0" t="str">
        <f aca="false">IFERROR(__xludf.dummyfunction("""COMPUTED_VALUE"""),"")</f>
        <v/>
      </c>
      <c r="F1971" s="0" t="str">
        <f aca="false">IFERROR(__xludf.dummyfunction("""COMPUTED_VALUE"""),"")</f>
        <v/>
      </c>
      <c r="H1971" s="0" t="str">
        <f aca="false">IFERROR(__xludf.dummyfunction("""COMPUTED_VALUE"""),"")</f>
        <v/>
      </c>
      <c r="J1971" s="0" t="str">
        <f aca="false">IFERROR(__xludf.dummyfunction("""COMPUTED_VALUE"""),"")</f>
        <v/>
      </c>
      <c r="L1971" s="0" t="str">
        <f aca="false">IFERROR(__xludf.dummyfunction("""COMPUTED_VALUE"""),"")</f>
        <v/>
      </c>
      <c r="N1971" s="6" t="e">
        <f aca="false">SUM(L1971-J1971)</f>
        <v>#VALUE!</v>
      </c>
      <c r="P1971" s="0" t="str">
        <f aca="false">IFERROR(__xludf.dummyfunction("""COMPUTED_VALUE"""),"")</f>
        <v/>
      </c>
      <c r="R1971" s="0" t="str">
        <f aca="false">IFERROR(__xludf.dummyfunction("""COMPUTED_VALUE"""),"")</f>
        <v/>
      </c>
      <c r="T1971" s="6" t="e">
        <f aca="false">SUM(R1971-P1971)</f>
        <v>#VALUE!</v>
      </c>
      <c r="V1971" s="6" t="e">
        <f aca="false">SUM(N1971-T1971)</f>
        <v>#VALUE!</v>
      </c>
      <c r="X1971" s="7"/>
    </row>
    <row r="1972" customFormat="false" ht="13.8" hidden="false" customHeight="false" outlineLevel="0" collapsed="false">
      <c r="B1972" s="0" t="str">
        <f aca="false">IFERROR(__xludf.dummyfunction("""COMPUTED_VALUE"""),"")</f>
        <v/>
      </c>
      <c r="D1972" s="0" t="str">
        <f aca="false">IFERROR(__xludf.dummyfunction("""COMPUTED_VALUE"""),"")</f>
        <v/>
      </c>
      <c r="F1972" s="0" t="str">
        <f aca="false">IFERROR(__xludf.dummyfunction("""COMPUTED_VALUE"""),"")</f>
        <v/>
      </c>
      <c r="H1972" s="0" t="str">
        <f aca="false">IFERROR(__xludf.dummyfunction("""COMPUTED_VALUE"""),"")</f>
        <v/>
      </c>
      <c r="J1972" s="0" t="str">
        <f aca="false">IFERROR(__xludf.dummyfunction("""COMPUTED_VALUE"""),"")</f>
        <v/>
      </c>
      <c r="L1972" s="0" t="str">
        <f aca="false">IFERROR(__xludf.dummyfunction("""COMPUTED_VALUE"""),"")</f>
        <v/>
      </c>
      <c r="N1972" s="6" t="e">
        <f aca="false">SUM(L1972-J1972)</f>
        <v>#VALUE!</v>
      </c>
      <c r="P1972" s="0" t="str">
        <f aca="false">IFERROR(__xludf.dummyfunction("""COMPUTED_VALUE"""),"")</f>
        <v/>
      </c>
      <c r="R1972" s="0" t="str">
        <f aca="false">IFERROR(__xludf.dummyfunction("""COMPUTED_VALUE"""),"")</f>
        <v/>
      </c>
      <c r="T1972" s="6" t="e">
        <f aca="false">SUM(R1972-P1972)</f>
        <v>#VALUE!</v>
      </c>
      <c r="V1972" s="6" t="e">
        <f aca="false">SUM(N1972-T1972)</f>
        <v>#VALUE!</v>
      </c>
      <c r="X1972" s="7"/>
    </row>
    <row r="1973" customFormat="false" ht="13.8" hidden="false" customHeight="false" outlineLevel="0" collapsed="false">
      <c r="B1973" s="0" t="str">
        <f aca="false">IFERROR(__xludf.dummyfunction("""COMPUTED_VALUE"""),"")</f>
        <v/>
      </c>
      <c r="D1973" s="0" t="str">
        <f aca="false">IFERROR(__xludf.dummyfunction("""COMPUTED_VALUE"""),"")</f>
        <v/>
      </c>
      <c r="F1973" s="0" t="str">
        <f aca="false">IFERROR(__xludf.dummyfunction("""COMPUTED_VALUE"""),"")</f>
        <v/>
      </c>
      <c r="H1973" s="0" t="str">
        <f aca="false">IFERROR(__xludf.dummyfunction("""COMPUTED_VALUE"""),"")</f>
        <v/>
      </c>
      <c r="J1973" s="0" t="str">
        <f aca="false">IFERROR(__xludf.dummyfunction("""COMPUTED_VALUE"""),"")</f>
        <v/>
      </c>
      <c r="L1973" s="0" t="str">
        <f aca="false">IFERROR(__xludf.dummyfunction("""COMPUTED_VALUE"""),"")</f>
        <v/>
      </c>
      <c r="N1973" s="6" t="e">
        <f aca="false">SUM(L1973-J1973)</f>
        <v>#VALUE!</v>
      </c>
      <c r="P1973" s="0" t="str">
        <f aca="false">IFERROR(__xludf.dummyfunction("""COMPUTED_VALUE"""),"")</f>
        <v/>
      </c>
      <c r="R1973" s="0" t="str">
        <f aca="false">IFERROR(__xludf.dummyfunction("""COMPUTED_VALUE"""),"")</f>
        <v/>
      </c>
      <c r="T1973" s="6" t="e">
        <f aca="false">SUM(R1973-P1973)</f>
        <v>#VALUE!</v>
      </c>
      <c r="V1973" s="6" t="e">
        <f aca="false">SUM(N1973-T1973)</f>
        <v>#VALUE!</v>
      </c>
      <c r="X1973" s="7"/>
    </row>
    <row r="1974" customFormat="false" ht="13.8" hidden="false" customHeight="false" outlineLevel="0" collapsed="false">
      <c r="B1974" s="0" t="str">
        <f aca="false">IFERROR(__xludf.dummyfunction("""COMPUTED_VALUE"""),"")</f>
        <v/>
      </c>
      <c r="D1974" s="0" t="str">
        <f aca="false">IFERROR(__xludf.dummyfunction("""COMPUTED_VALUE"""),"")</f>
        <v/>
      </c>
      <c r="F1974" s="0" t="str">
        <f aca="false">IFERROR(__xludf.dummyfunction("""COMPUTED_VALUE"""),"")</f>
        <v/>
      </c>
      <c r="H1974" s="0" t="str">
        <f aca="false">IFERROR(__xludf.dummyfunction("""COMPUTED_VALUE"""),"")</f>
        <v/>
      </c>
      <c r="J1974" s="0" t="str">
        <f aca="false">IFERROR(__xludf.dummyfunction("""COMPUTED_VALUE"""),"")</f>
        <v/>
      </c>
      <c r="L1974" s="0" t="str">
        <f aca="false">IFERROR(__xludf.dummyfunction("""COMPUTED_VALUE"""),"")</f>
        <v/>
      </c>
      <c r="N1974" s="6" t="e">
        <f aca="false">SUM(L1974-J1974)</f>
        <v>#VALUE!</v>
      </c>
      <c r="P1974" s="0" t="str">
        <f aca="false">IFERROR(__xludf.dummyfunction("""COMPUTED_VALUE"""),"")</f>
        <v/>
      </c>
      <c r="R1974" s="0" t="str">
        <f aca="false">IFERROR(__xludf.dummyfunction("""COMPUTED_VALUE"""),"")</f>
        <v/>
      </c>
      <c r="T1974" s="6" t="e">
        <f aca="false">SUM(R1974-P1974)</f>
        <v>#VALUE!</v>
      </c>
      <c r="V1974" s="6" t="e">
        <f aca="false">SUM(N1974-T1974)</f>
        <v>#VALUE!</v>
      </c>
      <c r="X1974" s="7"/>
    </row>
    <row r="1975" customFormat="false" ht="13.8" hidden="false" customHeight="false" outlineLevel="0" collapsed="false">
      <c r="B1975" s="0" t="str">
        <f aca="false">IFERROR(__xludf.dummyfunction("""COMPUTED_VALUE"""),"")</f>
        <v/>
      </c>
      <c r="D1975" s="0" t="str">
        <f aca="false">IFERROR(__xludf.dummyfunction("""COMPUTED_VALUE"""),"")</f>
        <v/>
      </c>
      <c r="F1975" s="0" t="str">
        <f aca="false">IFERROR(__xludf.dummyfunction("""COMPUTED_VALUE"""),"")</f>
        <v/>
      </c>
      <c r="H1975" s="0" t="str">
        <f aca="false">IFERROR(__xludf.dummyfunction("""COMPUTED_VALUE"""),"")</f>
        <v/>
      </c>
      <c r="J1975" s="0" t="str">
        <f aca="false">IFERROR(__xludf.dummyfunction("""COMPUTED_VALUE"""),"")</f>
        <v/>
      </c>
      <c r="L1975" s="0" t="str">
        <f aca="false">IFERROR(__xludf.dummyfunction("""COMPUTED_VALUE"""),"")</f>
        <v/>
      </c>
      <c r="N1975" s="6" t="e">
        <f aca="false">SUM(L1975-J1975)</f>
        <v>#VALUE!</v>
      </c>
      <c r="P1975" s="0" t="str">
        <f aca="false">IFERROR(__xludf.dummyfunction("""COMPUTED_VALUE"""),"")</f>
        <v/>
      </c>
      <c r="R1975" s="0" t="str">
        <f aca="false">IFERROR(__xludf.dummyfunction("""COMPUTED_VALUE"""),"")</f>
        <v/>
      </c>
      <c r="T1975" s="6" t="e">
        <f aca="false">SUM(R1975-P1975)</f>
        <v>#VALUE!</v>
      </c>
      <c r="V1975" s="6" t="e">
        <f aca="false">SUM(N1975-T1975)</f>
        <v>#VALUE!</v>
      </c>
      <c r="X1975" s="7"/>
    </row>
    <row r="1976" customFormat="false" ht="13.8" hidden="false" customHeight="false" outlineLevel="0" collapsed="false">
      <c r="B1976" s="0" t="str">
        <f aca="false">IFERROR(__xludf.dummyfunction("""COMPUTED_VALUE"""),"")</f>
        <v/>
      </c>
      <c r="D1976" s="0" t="str">
        <f aca="false">IFERROR(__xludf.dummyfunction("""COMPUTED_VALUE"""),"")</f>
        <v/>
      </c>
      <c r="F1976" s="0" t="str">
        <f aca="false">IFERROR(__xludf.dummyfunction("""COMPUTED_VALUE"""),"")</f>
        <v/>
      </c>
      <c r="H1976" s="0" t="str">
        <f aca="false">IFERROR(__xludf.dummyfunction("""COMPUTED_VALUE"""),"")</f>
        <v/>
      </c>
      <c r="J1976" s="0" t="str">
        <f aca="false">IFERROR(__xludf.dummyfunction("""COMPUTED_VALUE"""),"")</f>
        <v/>
      </c>
      <c r="L1976" s="0" t="str">
        <f aca="false">IFERROR(__xludf.dummyfunction("""COMPUTED_VALUE"""),"")</f>
        <v/>
      </c>
      <c r="N1976" s="6" t="e">
        <f aca="false">SUM(L1976-J1976)</f>
        <v>#VALUE!</v>
      </c>
      <c r="P1976" s="0" t="str">
        <f aca="false">IFERROR(__xludf.dummyfunction("""COMPUTED_VALUE"""),"")</f>
        <v/>
      </c>
      <c r="R1976" s="0" t="str">
        <f aca="false">IFERROR(__xludf.dummyfunction("""COMPUTED_VALUE"""),"")</f>
        <v/>
      </c>
      <c r="T1976" s="6" t="e">
        <f aca="false">SUM(R1976-P1976)</f>
        <v>#VALUE!</v>
      </c>
      <c r="V1976" s="6" t="e">
        <f aca="false">SUM(N1976-T1976)</f>
        <v>#VALUE!</v>
      </c>
      <c r="X1976" s="7"/>
    </row>
    <row r="1977" customFormat="false" ht="13.8" hidden="false" customHeight="false" outlineLevel="0" collapsed="false">
      <c r="B1977" s="0" t="str">
        <f aca="false">IFERROR(__xludf.dummyfunction("""COMPUTED_VALUE"""),"")</f>
        <v/>
      </c>
      <c r="D1977" s="0" t="str">
        <f aca="false">IFERROR(__xludf.dummyfunction("""COMPUTED_VALUE"""),"")</f>
        <v/>
      </c>
      <c r="F1977" s="0" t="str">
        <f aca="false">IFERROR(__xludf.dummyfunction("""COMPUTED_VALUE"""),"")</f>
        <v/>
      </c>
      <c r="H1977" s="0" t="str">
        <f aca="false">IFERROR(__xludf.dummyfunction("""COMPUTED_VALUE"""),"")</f>
        <v/>
      </c>
      <c r="J1977" s="0" t="str">
        <f aca="false">IFERROR(__xludf.dummyfunction("""COMPUTED_VALUE"""),"")</f>
        <v/>
      </c>
      <c r="L1977" s="0" t="str">
        <f aca="false">IFERROR(__xludf.dummyfunction("""COMPUTED_VALUE"""),"")</f>
        <v/>
      </c>
      <c r="N1977" s="6" t="e">
        <f aca="false">SUM(L1977-J1977)</f>
        <v>#VALUE!</v>
      </c>
      <c r="P1977" s="0" t="str">
        <f aca="false">IFERROR(__xludf.dummyfunction("""COMPUTED_VALUE"""),"")</f>
        <v/>
      </c>
      <c r="R1977" s="0" t="str">
        <f aca="false">IFERROR(__xludf.dummyfunction("""COMPUTED_VALUE"""),"")</f>
        <v/>
      </c>
      <c r="T1977" s="6" t="e">
        <f aca="false">SUM(R1977-P1977)</f>
        <v>#VALUE!</v>
      </c>
      <c r="V1977" s="6" t="e">
        <f aca="false">SUM(N1977-T1977)</f>
        <v>#VALUE!</v>
      </c>
      <c r="X1977" s="7"/>
    </row>
    <row r="1978" customFormat="false" ht="13.8" hidden="false" customHeight="false" outlineLevel="0" collapsed="false">
      <c r="B1978" s="0" t="str">
        <f aca="false">IFERROR(__xludf.dummyfunction("""COMPUTED_VALUE"""),"")</f>
        <v/>
      </c>
      <c r="D1978" s="0" t="str">
        <f aca="false">IFERROR(__xludf.dummyfunction("""COMPUTED_VALUE"""),"")</f>
        <v/>
      </c>
      <c r="F1978" s="0" t="str">
        <f aca="false">IFERROR(__xludf.dummyfunction("""COMPUTED_VALUE"""),"")</f>
        <v/>
      </c>
      <c r="H1978" s="0" t="str">
        <f aca="false">IFERROR(__xludf.dummyfunction("""COMPUTED_VALUE"""),"")</f>
        <v/>
      </c>
      <c r="J1978" s="0" t="str">
        <f aca="false">IFERROR(__xludf.dummyfunction("""COMPUTED_VALUE"""),"")</f>
        <v/>
      </c>
      <c r="L1978" s="0" t="str">
        <f aca="false">IFERROR(__xludf.dummyfunction("""COMPUTED_VALUE"""),"")</f>
        <v/>
      </c>
      <c r="N1978" s="6" t="e">
        <f aca="false">SUM(L1978-J1978)</f>
        <v>#VALUE!</v>
      </c>
      <c r="P1978" s="0" t="str">
        <f aca="false">IFERROR(__xludf.dummyfunction("""COMPUTED_VALUE"""),"")</f>
        <v/>
      </c>
      <c r="R1978" s="0" t="str">
        <f aca="false">IFERROR(__xludf.dummyfunction("""COMPUTED_VALUE"""),"")</f>
        <v/>
      </c>
      <c r="T1978" s="6" t="e">
        <f aca="false">SUM(R1978-P1978)</f>
        <v>#VALUE!</v>
      </c>
      <c r="V1978" s="6" t="e">
        <f aca="false">SUM(N1978-T1978)</f>
        <v>#VALUE!</v>
      </c>
      <c r="X1978" s="7"/>
    </row>
    <row r="1979" customFormat="false" ht="13.8" hidden="false" customHeight="false" outlineLevel="0" collapsed="false">
      <c r="B1979" s="0" t="str">
        <f aca="false">IFERROR(__xludf.dummyfunction("""COMPUTED_VALUE"""),"")</f>
        <v/>
      </c>
      <c r="D1979" s="0" t="str">
        <f aca="false">IFERROR(__xludf.dummyfunction("""COMPUTED_VALUE"""),"")</f>
        <v/>
      </c>
      <c r="F1979" s="0" t="str">
        <f aca="false">IFERROR(__xludf.dummyfunction("""COMPUTED_VALUE"""),"")</f>
        <v/>
      </c>
      <c r="H1979" s="0" t="str">
        <f aca="false">IFERROR(__xludf.dummyfunction("""COMPUTED_VALUE"""),"")</f>
        <v/>
      </c>
      <c r="J1979" s="0" t="str">
        <f aca="false">IFERROR(__xludf.dummyfunction("""COMPUTED_VALUE"""),"")</f>
        <v/>
      </c>
      <c r="L1979" s="0" t="str">
        <f aca="false">IFERROR(__xludf.dummyfunction("""COMPUTED_VALUE"""),"")</f>
        <v/>
      </c>
      <c r="N1979" s="6" t="e">
        <f aca="false">SUM(L1979-J1979)</f>
        <v>#VALUE!</v>
      </c>
      <c r="P1979" s="0" t="str">
        <f aca="false">IFERROR(__xludf.dummyfunction("""COMPUTED_VALUE"""),"")</f>
        <v/>
      </c>
      <c r="R1979" s="0" t="str">
        <f aca="false">IFERROR(__xludf.dummyfunction("""COMPUTED_VALUE"""),"")</f>
        <v/>
      </c>
      <c r="T1979" s="6" t="e">
        <f aca="false">SUM(R1979-P1979)</f>
        <v>#VALUE!</v>
      </c>
      <c r="V1979" s="6" t="e">
        <f aca="false">SUM(N1979-T1979)</f>
        <v>#VALUE!</v>
      </c>
      <c r="X1979" s="7"/>
    </row>
    <row r="1980" customFormat="false" ht="13.8" hidden="false" customHeight="false" outlineLevel="0" collapsed="false">
      <c r="B1980" s="0" t="str">
        <f aca="false">IFERROR(__xludf.dummyfunction("""COMPUTED_VALUE"""),"")</f>
        <v/>
      </c>
      <c r="D1980" s="0" t="str">
        <f aca="false">IFERROR(__xludf.dummyfunction("""COMPUTED_VALUE"""),"")</f>
        <v/>
      </c>
      <c r="F1980" s="0" t="str">
        <f aca="false">IFERROR(__xludf.dummyfunction("""COMPUTED_VALUE"""),"")</f>
        <v/>
      </c>
      <c r="H1980" s="0" t="str">
        <f aca="false">IFERROR(__xludf.dummyfunction("""COMPUTED_VALUE"""),"")</f>
        <v/>
      </c>
      <c r="J1980" s="0" t="str">
        <f aca="false">IFERROR(__xludf.dummyfunction("""COMPUTED_VALUE"""),"")</f>
        <v/>
      </c>
      <c r="L1980" s="0" t="str">
        <f aca="false">IFERROR(__xludf.dummyfunction("""COMPUTED_VALUE"""),"")</f>
        <v/>
      </c>
      <c r="N1980" s="6" t="e">
        <f aca="false">SUM(L1980-J1980)</f>
        <v>#VALUE!</v>
      </c>
      <c r="P1980" s="0" t="str">
        <f aca="false">IFERROR(__xludf.dummyfunction("""COMPUTED_VALUE"""),"")</f>
        <v/>
      </c>
      <c r="R1980" s="0" t="str">
        <f aca="false">IFERROR(__xludf.dummyfunction("""COMPUTED_VALUE"""),"")</f>
        <v/>
      </c>
      <c r="T1980" s="6" t="e">
        <f aca="false">SUM(R1980-P1980)</f>
        <v>#VALUE!</v>
      </c>
      <c r="V1980" s="6" t="e">
        <f aca="false">SUM(N1980-T1980)</f>
        <v>#VALUE!</v>
      </c>
      <c r="X1980" s="7"/>
    </row>
    <row r="1981" customFormat="false" ht="13.8" hidden="false" customHeight="false" outlineLevel="0" collapsed="false">
      <c r="B1981" s="0" t="str">
        <f aca="false">IFERROR(__xludf.dummyfunction("""COMPUTED_VALUE"""),"")</f>
        <v/>
      </c>
      <c r="D1981" s="0" t="str">
        <f aca="false">IFERROR(__xludf.dummyfunction("""COMPUTED_VALUE"""),"")</f>
        <v/>
      </c>
      <c r="F1981" s="0" t="str">
        <f aca="false">IFERROR(__xludf.dummyfunction("""COMPUTED_VALUE"""),"")</f>
        <v/>
      </c>
      <c r="H1981" s="0" t="str">
        <f aca="false">IFERROR(__xludf.dummyfunction("""COMPUTED_VALUE"""),"")</f>
        <v/>
      </c>
      <c r="J1981" s="0" t="str">
        <f aca="false">IFERROR(__xludf.dummyfunction("""COMPUTED_VALUE"""),"")</f>
        <v/>
      </c>
      <c r="L1981" s="0" t="str">
        <f aca="false">IFERROR(__xludf.dummyfunction("""COMPUTED_VALUE"""),"")</f>
        <v/>
      </c>
      <c r="N1981" s="6" t="e">
        <f aca="false">SUM(L1981-J1981)</f>
        <v>#VALUE!</v>
      </c>
      <c r="P1981" s="0" t="str">
        <f aca="false">IFERROR(__xludf.dummyfunction("""COMPUTED_VALUE"""),"")</f>
        <v/>
      </c>
      <c r="R1981" s="0" t="str">
        <f aca="false">IFERROR(__xludf.dummyfunction("""COMPUTED_VALUE"""),"")</f>
        <v/>
      </c>
      <c r="T1981" s="6" t="e">
        <f aca="false">SUM(R1981-P1981)</f>
        <v>#VALUE!</v>
      </c>
      <c r="V1981" s="6" t="e">
        <f aca="false">SUM(N1981-T1981)</f>
        <v>#VALUE!</v>
      </c>
      <c r="X1981" s="7"/>
    </row>
    <row r="1982" customFormat="false" ht="13.8" hidden="false" customHeight="false" outlineLevel="0" collapsed="false">
      <c r="B1982" s="0" t="str">
        <f aca="false">IFERROR(__xludf.dummyfunction("""COMPUTED_VALUE"""),"")</f>
        <v/>
      </c>
      <c r="D1982" s="0" t="str">
        <f aca="false">IFERROR(__xludf.dummyfunction("""COMPUTED_VALUE"""),"")</f>
        <v/>
      </c>
      <c r="F1982" s="0" t="str">
        <f aca="false">IFERROR(__xludf.dummyfunction("""COMPUTED_VALUE"""),"")</f>
        <v/>
      </c>
      <c r="H1982" s="0" t="str">
        <f aca="false">IFERROR(__xludf.dummyfunction("""COMPUTED_VALUE"""),"")</f>
        <v/>
      </c>
      <c r="J1982" s="0" t="str">
        <f aca="false">IFERROR(__xludf.dummyfunction("""COMPUTED_VALUE"""),"")</f>
        <v/>
      </c>
      <c r="L1982" s="0" t="str">
        <f aca="false">IFERROR(__xludf.dummyfunction("""COMPUTED_VALUE"""),"")</f>
        <v/>
      </c>
      <c r="N1982" s="6" t="e">
        <f aca="false">SUM(L1982-J1982)</f>
        <v>#VALUE!</v>
      </c>
      <c r="P1982" s="0" t="str">
        <f aca="false">IFERROR(__xludf.dummyfunction("""COMPUTED_VALUE"""),"")</f>
        <v/>
      </c>
      <c r="R1982" s="0" t="str">
        <f aca="false">IFERROR(__xludf.dummyfunction("""COMPUTED_VALUE"""),"")</f>
        <v/>
      </c>
      <c r="T1982" s="6" t="e">
        <f aca="false">SUM(R1982-P1982)</f>
        <v>#VALUE!</v>
      </c>
      <c r="V1982" s="6" t="e">
        <f aca="false">SUM(N1982-T1982)</f>
        <v>#VALUE!</v>
      </c>
      <c r="X1982" s="7"/>
    </row>
    <row r="1983" customFormat="false" ht="13.8" hidden="false" customHeight="false" outlineLevel="0" collapsed="false">
      <c r="B1983" s="0" t="str">
        <f aca="false">IFERROR(__xludf.dummyfunction("""COMPUTED_VALUE"""),"")</f>
        <v/>
      </c>
      <c r="D1983" s="0" t="str">
        <f aca="false">IFERROR(__xludf.dummyfunction("""COMPUTED_VALUE"""),"")</f>
        <v/>
      </c>
      <c r="F1983" s="0" t="str">
        <f aca="false">IFERROR(__xludf.dummyfunction("""COMPUTED_VALUE"""),"")</f>
        <v/>
      </c>
      <c r="H1983" s="0" t="str">
        <f aca="false">IFERROR(__xludf.dummyfunction("""COMPUTED_VALUE"""),"")</f>
        <v/>
      </c>
      <c r="J1983" s="0" t="str">
        <f aca="false">IFERROR(__xludf.dummyfunction("""COMPUTED_VALUE"""),"")</f>
        <v/>
      </c>
      <c r="L1983" s="0" t="str">
        <f aca="false">IFERROR(__xludf.dummyfunction("""COMPUTED_VALUE"""),"")</f>
        <v/>
      </c>
      <c r="N1983" s="6" t="e">
        <f aca="false">SUM(L1983-J1983)</f>
        <v>#VALUE!</v>
      </c>
      <c r="P1983" s="0" t="str">
        <f aca="false">IFERROR(__xludf.dummyfunction("""COMPUTED_VALUE"""),"")</f>
        <v/>
      </c>
      <c r="R1983" s="0" t="str">
        <f aca="false">IFERROR(__xludf.dummyfunction("""COMPUTED_VALUE"""),"")</f>
        <v/>
      </c>
      <c r="T1983" s="6" t="e">
        <f aca="false">SUM(R1983-P1983)</f>
        <v>#VALUE!</v>
      </c>
      <c r="V1983" s="6" t="e">
        <f aca="false">SUM(N1983-T1983)</f>
        <v>#VALUE!</v>
      </c>
      <c r="X1983" s="7"/>
    </row>
    <row r="1984" customFormat="false" ht="13.8" hidden="false" customHeight="false" outlineLevel="0" collapsed="false">
      <c r="B1984" s="0" t="str">
        <f aca="false">IFERROR(__xludf.dummyfunction("""COMPUTED_VALUE"""),"")</f>
        <v/>
      </c>
      <c r="D1984" s="0" t="str">
        <f aca="false">IFERROR(__xludf.dummyfunction("""COMPUTED_VALUE"""),"")</f>
        <v/>
      </c>
      <c r="F1984" s="0" t="str">
        <f aca="false">IFERROR(__xludf.dummyfunction("""COMPUTED_VALUE"""),"")</f>
        <v/>
      </c>
      <c r="H1984" s="0" t="str">
        <f aca="false">IFERROR(__xludf.dummyfunction("""COMPUTED_VALUE"""),"")</f>
        <v/>
      </c>
      <c r="J1984" s="0" t="str">
        <f aca="false">IFERROR(__xludf.dummyfunction("""COMPUTED_VALUE"""),"")</f>
        <v/>
      </c>
      <c r="L1984" s="0" t="str">
        <f aca="false">IFERROR(__xludf.dummyfunction("""COMPUTED_VALUE"""),"")</f>
        <v/>
      </c>
      <c r="N1984" s="6" t="e">
        <f aca="false">SUM(L1984-J1984)</f>
        <v>#VALUE!</v>
      </c>
      <c r="P1984" s="0" t="str">
        <f aca="false">IFERROR(__xludf.dummyfunction("""COMPUTED_VALUE"""),"")</f>
        <v/>
      </c>
      <c r="R1984" s="0" t="str">
        <f aca="false">IFERROR(__xludf.dummyfunction("""COMPUTED_VALUE"""),"")</f>
        <v/>
      </c>
      <c r="T1984" s="6" t="e">
        <f aca="false">SUM(R1984-P1984)</f>
        <v>#VALUE!</v>
      </c>
      <c r="V1984" s="6" t="e">
        <f aca="false">SUM(N1984-T1984)</f>
        <v>#VALUE!</v>
      </c>
      <c r="X1984" s="7"/>
    </row>
    <row r="1985" customFormat="false" ht="13.8" hidden="false" customHeight="false" outlineLevel="0" collapsed="false">
      <c r="B1985" s="0" t="str">
        <f aca="false">IFERROR(__xludf.dummyfunction("""COMPUTED_VALUE"""),"")</f>
        <v/>
      </c>
      <c r="D1985" s="0" t="str">
        <f aca="false">IFERROR(__xludf.dummyfunction("""COMPUTED_VALUE"""),"")</f>
        <v/>
      </c>
      <c r="F1985" s="0" t="str">
        <f aca="false">IFERROR(__xludf.dummyfunction("""COMPUTED_VALUE"""),"")</f>
        <v/>
      </c>
      <c r="H1985" s="0" t="str">
        <f aca="false">IFERROR(__xludf.dummyfunction("""COMPUTED_VALUE"""),"")</f>
        <v/>
      </c>
      <c r="J1985" s="0" t="str">
        <f aca="false">IFERROR(__xludf.dummyfunction("""COMPUTED_VALUE"""),"")</f>
        <v/>
      </c>
      <c r="L1985" s="0" t="str">
        <f aca="false">IFERROR(__xludf.dummyfunction("""COMPUTED_VALUE"""),"")</f>
        <v/>
      </c>
      <c r="N1985" s="6" t="e">
        <f aca="false">SUM(L1985-J1985)</f>
        <v>#VALUE!</v>
      </c>
      <c r="P1985" s="0" t="str">
        <f aca="false">IFERROR(__xludf.dummyfunction("""COMPUTED_VALUE"""),"")</f>
        <v/>
      </c>
      <c r="R1985" s="0" t="str">
        <f aca="false">IFERROR(__xludf.dummyfunction("""COMPUTED_VALUE"""),"")</f>
        <v/>
      </c>
      <c r="T1985" s="6" t="e">
        <f aca="false">SUM(R1985-P1985)</f>
        <v>#VALUE!</v>
      </c>
      <c r="V1985" s="6" t="e">
        <f aca="false">SUM(N1985-T1985)</f>
        <v>#VALUE!</v>
      </c>
      <c r="X1985" s="7"/>
    </row>
    <row r="1986" customFormat="false" ht="13.8" hidden="false" customHeight="false" outlineLevel="0" collapsed="false">
      <c r="B1986" s="0" t="str">
        <f aca="false">IFERROR(__xludf.dummyfunction("""COMPUTED_VALUE"""),"")</f>
        <v/>
      </c>
      <c r="D1986" s="0" t="str">
        <f aca="false">IFERROR(__xludf.dummyfunction("""COMPUTED_VALUE"""),"")</f>
        <v/>
      </c>
      <c r="F1986" s="0" t="str">
        <f aca="false">IFERROR(__xludf.dummyfunction("""COMPUTED_VALUE"""),"")</f>
        <v/>
      </c>
      <c r="H1986" s="0" t="str">
        <f aca="false">IFERROR(__xludf.dummyfunction("""COMPUTED_VALUE"""),"")</f>
        <v/>
      </c>
      <c r="J1986" s="0" t="str">
        <f aca="false">IFERROR(__xludf.dummyfunction("""COMPUTED_VALUE"""),"")</f>
        <v/>
      </c>
      <c r="L1986" s="0" t="str">
        <f aca="false">IFERROR(__xludf.dummyfunction("""COMPUTED_VALUE"""),"")</f>
        <v/>
      </c>
      <c r="N1986" s="6" t="e">
        <f aca="false">SUM(L1986-J1986)</f>
        <v>#VALUE!</v>
      </c>
      <c r="P1986" s="0" t="str">
        <f aca="false">IFERROR(__xludf.dummyfunction("""COMPUTED_VALUE"""),"")</f>
        <v/>
      </c>
      <c r="R1986" s="0" t="str">
        <f aca="false">IFERROR(__xludf.dummyfunction("""COMPUTED_VALUE"""),"")</f>
        <v/>
      </c>
      <c r="T1986" s="6" t="e">
        <f aca="false">SUM(R1986-P1986)</f>
        <v>#VALUE!</v>
      </c>
      <c r="V1986" s="6" t="e">
        <f aca="false">SUM(N1986-T1986)</f>
        <v>#VALUE!</v>
      </c>
      <c r="X1986" s="7"/>
    </row>
    <row r="1987" customFormat="false" ht="13.8" hidden="false" customHeight="false" outlineLevel="0" collapsed="false">
      <c r="B1987" s="0" t="str">
        <f aca="false">IFERROR(__xludf.dummyfunction("""COMPUTED_VALUE"""),"")</f>
        <v/>
      </c>
      <c r="D1987" s="0" t="str">
        <f aca="false">IFERROR(__xludf.dummyfunction("""COMPUTED_VALUE"""),"")</f>
        <v/>
      </c>
      <c r="F1987" s="0" t="str">
        <f aca="false">IFERROR(__xludf.dummyfunction("""COMPUTED_VALUE"""),"")</f>
        <v/>
      </c>
      <c r="H1987" s="0" t="str">
        <f aca="false">IFERROR(__xludf.dummyfunction("""COMPUTED_VALUE"""),"")</f>
        <v/>
      </c>
      <c r="J1987" s="0" t="str">
        <f aca="false">IFERROR(__xludf.dummyfunction("""COMPUTED_VALUE"""),"")</f>
        <v/>
      </c>
      <c r="L1987" s="0" t="str">
        <f aca="false">IFERROR(__xludf.dummyfunction("""COMPUTED_VALUE"""),"")</f>
        <v/>
      </c>
      <c r="N1987" s="6" t="e">
        <f aca="false">SUM(L1987-J1987)</f>
        <v>#VALUE!</v>
      </c>
      <c r="P1987" s="0" t="str">
        <f aca="false">IFERROR(__xludf.dummyfunction("""COMPUTED_VALUE"""),"")</f>
        <v/>
      </c>
      <c r="R1987" s="0" t="str">
        <f aca="false">IFERROR(__xludf.dummyfunction("""COMPUTED_VALUE"""),"")</f>
        <v/>
      </c>
      <c r="T1987" s="6" t="e">
        <f aca="false">SUM(R1987-P1987)</f>
        <v>#VALUE!</v>
      </c>
      <c r="V1987" s="6" t="e">
        <f aca="false">SUM(N1987-T1987)</f>
        <v>#VALUE!</v>
      </c>
      <c r="X1987" s="7"/>
    </row>
    <row r="1988" customFormat="false" ht="13.8" hidden="false" customHeight="false" outlineLevel="0" collapsed="false">
      <c r="B1988" s="0" t="str">
        <f aca="false">IFERROR(__xludf.dummyfunction("""COMPUTED_VALUE"""),"")</f>
        <v/>
      </c>
      <c r="D1988" s="0" t="str">
        <f aca="false">IFERROR(__xludf.dummyfunction("""COMPUTED_VALUE"""),"")</f>
        <v/>
      </c>
      <c r="F1988" s="0" t="str">
        <f aca="false">IFERROR(__xludf.dummyfunction("""COMPUTED_VALUE"""),"")</f>
        <v/>
      </c>
      <c r="H1988" s="0" t="str">
        <f aca="false">IFERROR(__xludf.dummyfunction("""COMPUTED_VALUE"""),"")</f>
        <v/>
      </c>
      <c r="J1988" s="0" t="str">
        <f aca="false">IFERROR(__xludf.dummyfunction("""COMPUTED_VALUE"""),"")</f>
        <v/>
      </c>
      <c r="L1988" s="0" t="str">
        <f aca="false">IFERROR(__xludf.dummyfunction("""COMPUTED_VALUE"""),"")</f>
        <v/>
      </c>
      <c r="N1988" s="6" t="e">
        <f aca="false">SUM(L1988-J1988)</f>
        <v>#VALUE!</v>
      </c>
      <c r="P1988" s="0" t="str">
        <f aca="false">IFERROR(__xludf.dummyfunction("""COMPUTED_VALUE"""),"")</f>
        <v/>
      </c>
      <c r="R1988" s="0" t="str">
        <f aca="false">IFERROR(__xludf.dummyfunction("""COMPUTED_VALUE"""),"")</f>
        <v/>
      </c>
      <c r="T1988" s="6" t="e">
        <f aca="false">SUM(R1988-P1988)</f>
        <v>#VALUE!</v>
      </c>
      <c r="V1988" s="6" t="e">
        <f aca="false">SUM(N1988-T1988)</f>
        <v>#VALUE!</v>
      </c>
      <c r="X1988" s="7"/>
    </row>
    <row r="1989" customFormat="false" ht="13.8" hidden="false" customHeight="false" outlineLevel="0" collapsed="false">
      <c r="B1989" s="0" t="str">
        <f aca="false">IFERROR(__xludf.dummyfunction("""COMPUTED_VALUE"""),"")</f>
        <v/>
      </c>
      <c r="D1989" s="0" t="str">
        <f aca="false">IFERROR(__xludf.dummyfunction("""COMPUTED_VALUE"""),"")</f>
        <v/>
      </c>
      <c r="F1989" s="0" t="str">
        <f aca="false">IFERROR(__xludf.dummyfunction("""COMPUTED_VALUE"""),"")</f>
        <v/>
      </c>
      <c r="H1989" s="0" t="str">
        <f aca="false">IFERROR(__xludf.dummyfunction("""COMPUTED_VALUE"""),"")</f>
        <v/>
      </c>
      <c r="J1989" s="0" t="str">
        <f aca="false">IFERROR(__xludf.dummyfunction("""COMPUTED_VALUE"""),"")</f>
        <v/>
      </c>
      <c r="L1989" s="0" t="str">
        <f aca="false">IFERROR(__xludf.dummyfunction("""COMPUTED_VALUE"""),"")</f>
        <v/>
      </c>
      <c r="N1989" s="6" t="e">
        <f aca="false">SUM(L1989-J1989)</f>
        <v>#VALUE!</v>
      </c>
      <c r="P1989" s="0" t="str">
        <f aca="false">IFERROR(__xludf.dummyfunction("""COMPUTED_VALUE"""),"")</f>
        <v/>
      </c>
      <c r="R1989" s="0" t="str">
        <f aca="false">IFERROR(__xludf.dummyfunction("""COMPUTED_VALUE"""),"")</f>
        <v/>
      </c>
      <c r="T1989" s="6" t="e">
        <f aca="false">SUM(R1989-P1989)</f>
        <v>#VALUE!</v>
      </c>
      <c r="V1989" s="6" t="e">
        <f aca="false">SUM(N1989-T1989)</f>
        <v>#VALUE!</v>
      </c>
      <c r="X1989" s="7"/>
    </row>
    <row r="1990" customFormat="false" ht="13.8" hidden="false" customHeight="false" outlineLevel="0" collapsed="false">
      <c r="B1990" s="0" t="str">
        <f aca="false">IFERROR(__xludf.dummyfunction("""COMPUTED_VALUE"""),"")</f>
        <v/>
      </c>
      <c r="D1990" s="0" t="str">
        <f aca="false">IFERROR(__xludf.dummyfunction("""COMPUTED_VALUE"""),"")</f>
        <v/>
      </c>
      <c r="F1990" s="0" t="str">
        <f aca="false">IFERROR(__xludf.dummyfunction("""COMPUTED_VALUE"""),"")</f>
        <v/>
      </c>
      <c r="H1990" s="0" t="str">
        <f aca="false">IFERROR(__xludf.dummyfunction("""COMPUTED_VALUE"""),"")</f>
        <v/>
      </c>
      <c r="J1990" s="0" t="str">
        <f aca="false">IFERROR(__xludf.dummyfunction("""COMPUTED_VALUE"""),"")</f>
        <v/>
      </c>
      <c r="L1990" s="0" t="str">
        <f aca="false">IFERROR(__xludf.dummyfunction("""COMPUTED_VALUE"""),"")</f>
        <v/>
      </c>
      <c r="N1990" s="6" t="e">
        <f aca="false">SUM(L1990-J1990)</f>
        <v>#VALUE!</v>
      </c>
      <c r="P1990" s="0" t="str">
        <f aca="false">IFERROR(__xludf.dummyfunction("""COMPUTED_VALUE"""),"")</f>
        <v/>
      </c>
      <c r="R1990" s="0" t="str">
        <f aca="false">IFERROR(__xludf.dummyfunction("""COMPUTED_VALUE"""),"")</f>
        <v/>
      </c>
      <c r="T1990" s="6" t="e">
        <f aca="false">SUM(R1990-P1990)</f>
        <v>#VALUE!</v>
      </c>
      <c r="V1990" s="6" t="e">
        <f aca="false">SUM(N1990-T1990)</f>
        <v>#VALUE!</v>
      </c>
      <c r="X1990" s="7"/>
    </row>
    <row r="1991" customFormat="false" ht="13.8" hidden="false" customHeight="false" outlineLevel="0" collapsed="false">
      <c r="B1991" s="0" t="str">
        <f aca="false">IFERROR(__xludf.dummyfunction("""COMPUTED_VALUE"""),"")</f>
        <v/>
      </c>
      <c r="D1991" s="0" t="str">
        <f aca="false">IFERROR(__xludf.dummyfunction("""COMPUTED_VALUE"""),"")</f>
        <v/>
      </c>
      <c r="F1991" s="0" t="str">
        <f aca="false">IFERROR(__xludf.dummyfunction("""COMPUTED_VALUE"""),"")</f>
        <v/>
      </c>
      <c r="H1991" s="0" t="str">
        <f aca="false">IFERROR(__xludf.dummyfunction("""COMPUTED_VALUE"""),"")</f>
        <v/>
      </c>
      <c r="J1991" s="0" t="str">
        <f aca="false">IFERROR(__xludf.dummyfunction("""COMPUTED_VALUE"""),"")</f>
        <v/>
      </c>
      <c r="L1991" s="0" t="str">
        <f aca="false">IFERROR(__xludf.dummyfunction("""COMPUTED_VALUE"""),"")</f>
        <v/>
      </c>
      <c r="N1991" s="6" t="e">
        <f aca="false">SUM(L1991-J1991)</f>
        <v>#VALUE!</v>
      </c>
      <c r="P1991" s="0" t="str">
        <f aca="false">IFERROR(__xludf.dummyfunction("""COMPUTED_VALUE"""),"")</f>
        <v/>
      </c>
      <c r="R1991" s="0" t="str">
        <f aca="false">IFERROR(__xludf.dummyfunction("""COMPUTED_VALUE"""),"")</f>
        <v/>
      </c>
      <c r="T1991" s="6" t="e">
        <f aca="false">SUM(R1991-P1991)</f>
        <v>#VALUE!</v>
      </c>
      <c r="V1991" s="6" t="e">
        <f aca="false">SUM(N1991-T1991)</f>
        <v>#VALUE!</v>
      </c>
      <c r="X1991" s="7"/>
    </row>
    <row r="1992" customFormat="false" ht="13.8" hidden="false" customHeight="false" outlineLevel="0" collapsed="false">
      <c r="B1992" s="0" t="str">
        <f aca="false">IFERROR(__xludf.dummyfunction("""COMPUTED_VALUE"""),"")</f>
        <v/>
      </c>
      <c r="D1992" s="0" t="str">
        <f aca="false">IFERROR(__xludf.dummyfunction("""COMPUTED_VALUE"""),"")</f>
        <v/>
      </c>
      <c r="F1992" s="0" t="str">
        <f aca="false">IFERROR(__xludf.dummyfunction("""COMPUTED_VALUE"""),"")</f>
        <v/>
      </c>
      <c r="H1992" s="0" t="str">
        <f aca="false">IFERROR(__xludf.dummyfunction("""COMPUTED_VALUE"""),"")</f>
        <v/>
      </c>
      <c r="J1992" s="0" t="str">
        <f aca="false">IFERROR(__xludf.dummyfunction("""COMPUTED_VALUE"""),"")</f>
        <v/>
      </c>
      <c r="L1992" s="0" t="str">
        <f aca="false">IFERROR(__xludf.dummyfunction("""COMPUTED_VALUE"""),"")</f>
        <v/>
      </c>
      <c r="N1992" s="6" t="e">
        <f aca="false">SUM(L1992-J1992)</f>
        <v>#VALUE!</v>
      </c>
      <c r="P1992" s="0" t="str">
        <f aca="false">IFERROR(__xludf.dummyfunction("""COMPUTED_VALUE"""),"")</f>
        <v/>
      </c>
      <c r="R1992" s="0" t="str">
        <f aca="false">IFERROR(__xludf.dummyfunction("""COMPUTED_VALUE"""),"")</f>
        <v/>
      </c>
      <c r="T1992" s="6" t="e">
        <f aca="false">SUM(R1992-P1992)</f>
        <v>#VALUE!</v>
      </c>
      <c r="V1992" s="6" t="e">
        <f aca="false">SUM(N1992-T1992)</f>
        <v>#VALUE!</v>
      </c>
      <c r="X1992" s="7"/>
    </row>
    <row r="1993" customFormat="false" ht="13.8" hidden="false" customHeight="false" outlineLevel="0" collapsed="false">
      <c r="B1993" s="0" t="str">
        <f aca="false">IFERROR(__xludf.dummyfunction("""COMPUTED_VALUE"""),"")</f>
        <v/>
      </c>
      <c r="D1993" s="0" t="str">
        <f aca="false">IFERROR(__xludf.dummyfunction("""COMPUTED_VALUE"""),"")</f>
        <v/>
      </c>
      <c r="F1993" s="0" t="str">
        <f aca="false">IFERROR(__xludf.dummyfunction("""COMPUTED_VALUE"""),"")</f>
        <v/>
      </c>
      <c r="H1993" s="0" t="str">
        <f aca="false">IFERROR(__xludf.dummyfunction("""COMPUTED_VALUE"""),"")</f>
        <v/>
      </c>
      <c r="J1993" s="0" t="str">
        <f aca="false">IFERROR(__xludf.dummyfunction("""COMPUTED_VALUE"""),"")</f>
        <v/>
      </c>
      <c r="L1993" s="0" t="str">
        <f aca="false">IFERROR(__xludf.dummyfunction("""COMPUTED_VALUE"""),"")</f>
        <v/>
      </c>
      <c r="N1993" s="6" t="e">
        <f aca="false">SUM(L1993-J1993)</f>
        <v>#VALUE!</v>
      </c>
      <c r="P1993" s="0" t="str">
        <f aca="false">IFERROR(__xludf.dummyfunction("""COMPUTED_VALUE"""),"")</f>
        <v/>
      </c>
      <c r="R1993" s="0" t="str">
        <f aca="false">IFERROR(__xludf.dummyfunction("""COMPUTED_VALUE"""),"")</f>
        <v/>
      </c>
      <c r="T1993" s="6" t="e">
        <f aca="false">SUM(R1993-P1993)</f>
        <v>#VALUE!</v>
      </c>
      <c r="V1993" s="6" t="e">
        <f aca="false">SUM(N1993-T1993)</f>
        <v>#VALUE!</v>
      </c>
      <c r="X1993" s="7"/>
    </row>
    <row r="1994" customFormat="false" ht="13.8" hidden="false" customHeight="false" outlineLevel="0" collapsed="false">
      <c r="B1994" s="0" t="str">
        <f aca="false">IFERROR(__xludf.dummyfunction("""COMPUTED_VALUE"""),"")</f>
        <v/>
      </c>
      <c r="D1994" s="0" t="str">
        <f aca="false">IFERROR(__xludf.dummyfunction("""COMPUTED_VALUE"""),"")</f>
        <v/>
      </c>
      <c r="F1994" s="0" t="str">
        <f aca="false">IFERROR(__xludf.dummyfunction("""COMPUTED_VALUE"""),"")</f>
        <v/>
      </c>
      <c r="H1994" s="0" t="str">
        <f aca="false">IFERROR(__xludf.dummyfunction("""COMPUTED_VALUE"""),"")</f>
        <v/>
      </c>
      <c r="J1994" s="0" t="str">
        <f aca="false">IFERROR(__xludf.dummyfunction("""COMPUTED_VALUE"""),"")</f>
        <v/>
      </c>
      <c r="L1994" s="0" t="str">
        <f aca="false">IFERROR(__xludf.dummyfunction("""COMPUTED_VALUE"""),"")</f>
        <v/>
      </c>
      <c r="N1994" s="6" t="e">
        <f aca="false">SUM(L1994-J1994)</f>
        <v>#VALUE!</v>
      </c>
      <c r="P1994" s="0" t="str">
        <f aca="false">IFERROR(__xludf.dummyfunction("""COMPUTED_VALUE"""),"")</f>
        <v/>
      </c>
      <c r="R1994" s="0" t="str">
        <f aca="false">IFERROR(__xludf.dummyfunction("""COMPUTED_VALUE"""),"")</f>
        <v/>
      </c>
      <c r="T1994" s="6" t="e">
        <f aca="false">SUM(R1994-P1994)</f>
        <v>#VALUE!</v>
      </c>
      <c r="V1994" s="6" t="e">
        <f aca="false">SUM(N1994-T1994)</f>
        <v>#VALUE!</v>
      </c>
      <c r="X1994" s="7"/>
    </row>
    <row r="1995" customFormat="false" ht="13.8" hidden="false" customHeight="false" outlineLevel="0" collapsed="false">
      <c r="B1995" s="0" t="str">
        <f aca="false">IFERROR(__xludf.dummyfunction("""COMPUTED_VALUE"""),"")</f>
        <v/>
      </c>
      <c r="D1995" s="0" t="str">
        <f aca="false">IFERROR(__xludf.dummyfunction("""COMPUTED_VALUE"""),"")</f>
        <v/>
      </c>
      <c r="F1995" s="0" t="str">
        <f aca="false">IFERROR(__xludf.dummyfunction("""COMPUTED_VALUE"""),"")</f>
        <v/>
      </c>
      <c r="H1995" s="0" t="str">
        <f aca="false">IFERROR(__xludf.dummyfunction("""COMPUTED_VALUE"""),"")</f>
        <v/>
      </c>
      <c r="J1995" s="0" t="str">
        <f aca="false">IFERROR(__xludf.dummyfunction("""COMPUTED_VALUE"""),"")</f>
        <v/>
      </c>
      <c r="L1995" s="0" t="str">
        <f aca="false">IFERROR(__xludf.dummyfunction("""COMPUTED_VALUE"""),"")</f>
        <v/>
      </c>
      <c r="N1995" s="6" t="e">
        <f aca="false">SUM(L1995-J1995)</f>
        <v>#VALUE!</v>
      </c>
      <c r="P1995" s="0" t="str">
        <f aca="false">IFERROR(__xludf.dummyfunction("""COMPUTED_VALUE"""),"")</f>
        <v/>
      </c>
      <c r="R1995" s="0" t="str">
        <f aca="false">IFERROR(__xludf.dummyfunction("""COMPUTED_VALUE"""),"")</f>
        <v/>
      </c>
      <c r="T1995" s="6" t="e">
        <f aca="false">SUM(R1995-P1995)</f>
        <v>#VALUE!</v>
      </c>
      <c r="V1995" s="6" t="e">
        <f aca="false">SUM(N1995-T1995)</f>
        <v>#VALUE!</v>
      </c>
      <c r="X1995" s="7"/>
    </row>
    <row r="1996" customFormat="false" ht="13.8" hidden="false" customHeight="false" outlineLevel="0" collapsed="false">
      <c r="B1996" s="0" t="str">
        <f aca="false">IFERROR(__xludf.dummyfunction("""COMPUTED_VALUE"""),"")</f>
        <v/>
      </c>
      <c r="D1996" s="0" t="str">
        <f aca="false">IFERROR(__xludf.dummyfunction("""COMPUTED_VALUE"""),"")</f>
        <v/>
      </c>
      <c r="F1996" s="0" t="str">
        <f aca="false">IFERROR(__xludf.dummyfunction("""COMPUTED_VALUE"""),"")</f>
        <v/>
      </c>
      <c r="H1996" s="0" t="str">
        <f aca="false">IFERROR(__xludf.dummyfunction("""COMPUTED_VALUE"""),"")</f>
        <v/>
      </c>
      <c r="J1996" s="0" t="str">
        <f aca="false">IFERROR(__xludf.dummyfunction("""COMPUTED_VALUE"""),"")</f>
        <v/>
      </c>
      <c r="L1996" s="0" t="str">
        <f aca="false">IFERROR(__xludf.dummyfunction("""COMPUTED_VALUE"""),"")</f>
        <v/>
      </c>
      <c r="N1996" s="6" t="e">
        <f aca="false">SUM(L1996-J1996)</f>
        <v>#VALUE!</v>
      </c>
      <c r="P1996" s="0" t="str">
        <f aca="false">IFERROR(__xludf.dummyfunction("""COMPUTED_VALUE"""),"")</f>
        <v/>
      </c>
      <c r="R1996" s="0" t="str">
        <f aca="false">IFERROR(__xludf.dummyfunction("""COMPUTED_VALUE"""),"")</f>
        <v/>
      </c>
      <c r="T1996" s="6" t="e">
        <f aca="false">SUM(R1996-P1996)</f>
        <v>#VALUE!</v>
      </c>
      <c r="V1996" s="6" t="e">
        <f aca="false">SUM(N1996-T1996)</f>
        <v>#VALUE!</v>
      </c>
      <c r="X1996" s="7"/>
    </row>
    <row r="1997" customFormat="false" ht="13.8" hidden="false" customHeight="false" outlineLevel="0" collapsed="false">
      <c r="B1997" s="0" t="str">
        <f aca="false">IFERROR(__xludf.dummyfunction("""COMPUTED_VALUE"""),"")</f>
        <v/>
      </c>
      <c r="D1997" s="0" t="str">
        <f aca="false">IFERROR(__xludf.dummyfunction("""COMPUTED_VALUE"""),"")</f>
        <v/>
      </c>
      <c r="F1997" s="0" t="str">
        <f aca="false">IFERROR(__xludf.dummyfunction("""COMPUTED_VALUE"""),"")</f>
        <v/>
      </c>
      <c r="H1997" s="0" t="str">
        <f aca="false">IFERROR(__xludf.dummyfunction("""COMPUTED_VALUE"""),"")</f>
        <v/>
      </c>
      <c r="J1997" s="0" t="str">
        <f aca="false">IFERROR(__xludf.dummyfunction("""COMPUTED_VALUE"""),"")</f>
        <v/>
      </c>
      <c r="L1997" s="0" t="str">
        <f aca="false">IFERROR(__xludf.dummyfunction("""COMPUTED_VALUE"""),"")</f>
        <v/>
      </c>
      <c r="N1997" s="6" t="e">
        <f aca="false">SUM(L1997-J1997)</f>
        <v>#VALUE!</v>
      </c>
      <c r="P1997" s="0" t="str">
        <f aca="false">IFERROR(__xludf.dummyfunction("""COMPUTED_VALUE"""),"")</f>
        <v/>
      </c>
      <c r="R1997" s="0" t="str">
        <f aca="false">IFERROR(__xludf.dummyfunction("""COMPUTED_VALUE"""),"")</f>
        <v/>
      </c>
      <c r="T1997" s="6" t="e">
        <f aca="false">SUM(R1997-P1997)</f>
        <v>#VALUE!</v>
      </c>
      <c r="V1997" s="6" t="e">
        <f aca="false">SUM(N1997-T1997)</f>
        <v>#VALUE!</v>
      </c>
      <c r="X1997" s="7"/>
    </row>
    <row r="1998" customFormat="false" ht="13.8" hidden="false" customHeight="false" outlineLevel="0" collapsed="false">
      <c r="B1998" s="0" t="str">
        <f aca="false">IFERROR(__xludf.dummyfunction("""COMPUTED_VALUE"""),"")</f>
        <v/>
      </c>
      <c r="D1998" s="0" t="str">
        <f aca="false">IFERROR(__xludf.dummyfunction("""COMPUTED_VALUE"""),"")</f>
        <v/>
      </c>
      <c r="F1998" s="0" t="str">
        <f aca="false">IFERROR(__xludf.dummyfunction("""COMPUTED_VALUE"""),"")</f>
        <v/>
      </c>
      <c r="H1998" s="0" t="str">
        <f aca="false">IFERROR(__xludf.dummyfunction("""COMPUTED_VALUE"""),"")</f>
        <v/>
      </c>
      <c r="J1998" s="0" t="str">
        <f aca="false">IFERROR(__xludf.dummyfunction("""COMPUTED_VALUE"""),"")</f>
        <v/>
      </c>
      <c r="L1998" s="0" t="str">
        <f aca="false">IFERROR(__xludf.dummyfunction("""COMPUTED_VALUE"""),"")</f>
        <v/>
      </c>
      <c r="N1998" s="6" t="e">
        <f aca="false">SUM(L1998-J1998)</f>
        <v>#VALUE!</v>
      </c>
      <c r="P1998" s="0" t="str">
        <f aca="false">IFERROR(__xludf.dummyfunction("""COMPUTED_VALUE"""),"")</f>
        <v/>
      </c>
      <c r="R1998" s="0" t="str">
        <f aca="false">IFERROR(__xludf.dummyfunction("""COMPUTED_VALUE"""),"")</f>
        <v/>
      </c>
      <c r="T1998" s="6" t="e">
        <f aca="false">SUM(R1998-P1998)</f>
        <v>#VALUE!</v>
      </c>
      <c r="V1998" s="6" t="e">
        <f aca="false">SUM(N1998-T1998)</f>
        <v>#VALUE!</v>
      </c>
      <c r="X1998" s="7"/>
    </row>
    <row r="1999" customFormat="false" ht="13.8" hidden="false" customHeight="false" outlineLevel="0" collapsed="false">
      <c r="B1999" s="0" t="str">
        <f aca="false">IFERROR(__xludf.dummyfunction("""COMPUTED_VALUE"""),"")</f>
        <v/>
      </c>
      <c r="D1999" s="0" t="str">
        <f aca="false">IFERROR(__xludf.dummyfunction("""COMPUTED_VALUE"""),"")</f>
        <v/>
      </c>
      <c r="F1999" s="0" t="str">
        <f aca="false">IFERROR(__xludf.dummyfunction("""COMPUTED_VALUE"""),"")</f>
        <v/>
      </c>
      <c r="H1999" s="0" t="str">
        <f aca="false">IFERROR(__xludf.dummyfunction("""COMPUTED_VALUE"""),"")</f>
        <v/>
      </c>
      <c r="J1999" s="0" t="str">
        <f aca="false">IFERROR(__xludf.dummyfunction("""COMPUTED_VALUE"""),"")</f>
        <v/>
      </c>
      <c r="L1999" s="0" t="str">
        <f aca="false">IFERROR(__xludf.dummyfunction("""COMPUTED_VALUE"""),"")</f>
        <v/>
      </c>
      <c r="N1999" s="6" t="e">
        <f aca="false">SUM(L1999-J1999)</f>
        <v>#VALUE!</v>
      </c>
      <c r="P1999" s="0" t="str">
        <f aca="false">IFERROR(__xludf.dummyfunction("""COMPUTED_VALUE"""),"")</f>
        <v/>
      </c>
      <c r="R1999" s="0" t="str">
        <f aca="false">IFERROR(__xludf.dummyfunction("""COMPUTED_VALUE"""),"")</f>
        <v/>
      </c>
      <c r="T1999" s="6" t="e">
        <f aca="false">SUM(R1999-P1999)</f>
        <v>#VALUE!</v>
      </c>
      <c r="V1999" s="6" t="e">
        <f aca="false">SUM(N1999-T1999)</f>
        <v>#VALUE!</v>
      </c>
      <c r="X1999" s="7"/>
    </row>
    <row r="2000" customFormat="false" ht="13.8" hidden="false" customHeight="false" outlineLevel="0" collapsed="false">
      <c r="B2000" s="0" t="str">
        <f aca="false">IFERROR(__xludf.dummyfunction("""COMPUTED_VALUE"""),"")</f>
        <v/>
      </c>
      <c r="D2000" s="0" t="str">
        <f aca="false">IFERROR(__xludf.dummyfunction("""COMPUTED_VALUE"""),"")</f>
        <v/>
      </c>
      <c r="F2000" s="0" t="str">
        <f aca="false">IFERROR(__xludf.dummyfunction("""COMPUTED_VALUE"""),"")</f>
        <v/>
      </c>
      <c r="H2000" s="0" t="str">
        <f aca="false">IFERROR(__xludf.dummyfunction("""COMPUTED_VALUE"""),"")</f>
        <v/>
      </c>
      <c r="J2000" s="0" t="str">
        <f aca="false">IFERROR(__xludf.dummyfunction("""COMPUTED_VALUE"""),"")</f>
        <v/>
      </c>
      <c r="L2000" s="0" t="str">
        <f aca="false">IFERROR(__xludf.dummyfunction("""COMPUTED_VALUE"""),"")</f>
        <v/>
      </c>
      <c r="N2000" s="6" t="e">
        <f aca="false">SUM(L2000-J2000)</f>
        <v>#VALUE!</v>
      </c>
      <c r="P2000" s="0" t="str">
        <f aca="false">IFERROR(__xludf.dummyfunction("""COMPUTED_VALUE"""),"")</f>
        <v/>
      </c>
      <c r="R2000" s="0" t="str">
        <f aca="false">IFERROR(__xludf.dummyfunction("""COMPUTED_VALUE"""),"")</f>
        <v/>
      </c>
      <c r="T2000" s="6" t="e">
        <f aca="false">SUM(R2000-P2000)</f>
        <v>#VALUE!</v>
      </c>
      <c r="V2000" s="6" t="e">
        <f aca="false">SUM(N2000-T2000)</f>
        <v>#VALUE!</v>
      </c>
      <c r="X2000" s="7"/>
    </row>
  </sheetData>
  <autoFilter ref="X1:X183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8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J2" activeCellId="0" sqref="J2"/>
    </sheetView>
  </sheetViews>
  <sheetFormatPr defaultRowHeight="12.8"/>
  <cols>
    <col collapsed="false" hidden="false" max="12" min="1" style="0" width="21.0612244897959"/>
    <col collapsed="false" hidden="false" max="1025" min="13" style="0" width="13.9030612244898"/>
  </cols>
  <sheetData>
    <row r="1" customFormat="false" ht="13.8" hidden="false" customHeight="false" outlineLevel="0" collapsed="false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7</v>
      </c>
      <c r="H1" s="10" t="s">
        <v>8</v>
      </c>
      <c r="I1" s="10"/>
      <c r="J1" s="11"/>
      <c r="K1" s="10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customFormat="false" ht="13.8" hidden="false" customHeight="false" outlineLevel="0" collapsed="false">
      <c r="A2" s="12" t="n">
        <v>43588.3576532755</v>
      </c>
      <c r="B2" s="13" t="s">
        <v>11</v>
      </c>
      <c r="C2" s="13" t="s">
        <v>12</v>
      </c>
      <c r="D2" s="14" t="n">
        <v>43585</v>
      </c>
      <c r="E2" s="8" t="n">
        <v>0.347222222218988</v>
      </c>
      <c r="F2" s="8" t="n">
        <v>0.604166666664241</v>
      </c>
      <c r="I2" s="13"/>
    </row>
    <row r="3" customFormat="false" ht="13.8" hidden="false" customHeight="false" outlineLevel="0" collapsed="false">
      <c r="A3" s="12" t="n">
        <v>43578.7249822917</v>
      </c>
      <c r="B3" s="13" t="s">
        <v>11</v>
      </c>
      <c r="C3" s="13" t="s">
        <v>13</v>
      </c>
      <c r="D3" s="14" t="n">
        <v>43578</v>
      </c>
      <c r="E3" s="8" t="n">
        <v>0.291666666664241</v>
      </c>
      <c r="F3" s="8" t="n">
        <v>0.729166666664241</v>
      </c>
      <c r="G3" s="8" t="n">
        <v>0.5</v>
      </c>
      <c r="H3" s="8" t="n">
        <v>0.520833333335759</v>
      </c>
      <c r="I3" s="13"/>
    </row>
    <row r="4" customFormat="false" ht="13.8" hidden="false" customHeight="false" outlineLevel="0" collapsed="false">
      <c r="A4" s="12" t="n">
        <v>43578.7254712384</v>
      </c>
      <c r="B4" s="13" t="s">
        <v>11</v>
      </c>
      <c r="C4" s="13" t="s">
        <v>13</v>
      </c>
      <c r="D4" s="14" t="n">
        <v>43578</v>
      </c>
      <c r="E4" s="8" t="n">
        <v>0.291666666664241</v>
      </c>
      <c r="F4" s="8" t="n">
        <v>0.729166666664241</v>
      </c>
      <c r="G4" s="8" t="n">
        <v>0.5</v>
      </c>
      <c r="H4" s="8" t="n">
        <v>0.520833333335759</v>
      </c>
      <c r="I4" s="13"/>
    </row>
    <row r="5" customFormat="false" ht="13.8" hidden="false" customHeight="false" outlineLevel="0" collapsed="false">
      <c r="A5" s="12" t="n">
        <v>43578.72594375</v>
      </c>
      <c r="B5" s="13" t="s">
        <v>11</v>
      </c>
      <c r="C5" s="13" t="s">
        <v>13</v>
      </c>
      <c r="D5" s="14" t="n">
        <v>43578</v>
      </c>
      <c r="E5" s="8" t="n">
        <v>0.291666666664241</v>
      </c>
      <c r="F5" s="8" t="n">
        <v>0.729166666664241</v>
      </c>
      <c r="G5" s="8" t="n">
        <v>0.5</v>
      </c>
      <c r="H5" s="8" t="n">
        <v>0.520833333335759</v>
      </c>
      <c r="I5" s="13"/>
    </row>
    <row r="6" customFormat="false" ht="13.8" hidden="false" customHeight="false" outlineLevel="0" collapsed="false">
      <c r="A6" s="12" t="n">
        <v>43588.358268831</v>
      </c>
      <c r="B6" s="13" t="s">
        <v>14</v>
      </c>
      <c r="C6" s="13" t="s">
        <v>12</v>
      </c>
      <c r="D6" s="14" t="n">
        <v>43585</v>
      </c>
      <c r="E6" s="8" t="n">
        <v>0.604166666664241</v>
      </c>
      <c r="F6" s="8" t="n">
        <v>0.715277777781012</v>
      </c>
      <c r="I6" s="13"/>
    </row>
    <row r="7" customFormat="false" ht="13.8" hidden="false" customHeight="false" outlineLevel="0" collapsed="false">
      <c r="A7" s="12" t="n">
        <v>43588.3550835417</v>
      </c>
      <c r="B7" s="13" t="s">
        <v>11</v>
      </c>
      <c r="C7" s="13" t="s">
        <v>12</v>
      </c>
      <c r="D7" s="14" t="n">
        <v>43584</v>
      </c>
      <c r="E7" s="8" t="n">
        <v>0.333333333335759</v>
      </c>
      <c r="F7" s="8" t="n">
        <v>0.583333333335759</v>
      </c>
      <c r="I7" s="13"/>
    </row>
    <row r="8" customFormat="false" ht="13.8" hidden="false" customHeight="false" outlineLevel="0" collapsed="false">
      <c r="A8" s="12" t="n">
        <v>43577.6975770602</v>
      </c>
      <c r="B8" s="13" t="s">
        <v>15</v>
      </c>
      <c r="C8" s="13" t="s">
        <v>16</v>
      </c>
      <c r="D8" s="14" t="n">
        <v>43577</v>
      </c>
      <c r="E8" s="8" t="n">
        <v>0.291666666664241</v>
      </c>
      <c r="F8" s="8" t="n">
        <v>0.625</v>
      </c>
      <c r="G8" s="8" t="n">
        <v>0.5</v>
      </c>
      <c r="H8" s="8" t="n">
        <v>0.520833333335759</v>
      </c>
      <c r="I8" s="13"/>
    </row>
    <row r="9" customFormat="false" ht="13.8" hidden="false" customHeight="false" outlineLevel="0" collapsed="false">
      <c r="A9" s="12" t="n">
        <v>43577.7115842014</v>
      </c>
      <c r="B9" s="13" t="s">
        <v>17</v>
      </c>
      <c r="C9" s="13" t="s">
        <v>13</v>
      </c>
      <c r="D9" s="14" t="n">
        <v>43577</v>
      </c>
      <c r="E9" s="8" t="n">
        <v>0.625</v>
      </c>
      <c r="F9" s="8" t="n">
        <v>0.708333333335759</v>
      </c>
      <c r="I9" s="13"/>
      <c r="J9" s="13"/>
    </row>
    <row r="10" customFormat="false" ht="13.8" hidden="false" customHeight="false" outlineLevel="0" collapsed="false">
      <c r="A10" s="12" t="n">
        <v>43577.7128649884</v>
      </c>
      <c r="B10" s="13" t="s">
        <v>15</v>
      </c>
      <c r="C10" s="13" t="s">
        <v>13</v>
      </c>
      <c r="D10" s="14" t="n">
        <v>43577</v>
      </c>
      <c r="E10" s="8" t="n">
        <v>0.291666666664241</v>
      </c>
      <c r="F10" s="8" t="n">
        <v>0.625</v>
      </c>
      <c r="G10" s="8" t="n">
        <v>0.5</v>
      </c>
      <c r="H10" s="8" t="n">
        <v>0.520833333335759</v>
      </c>
      <c r="I10" s="13"/>
    </row>
    <row r="11" customFormat="false" ht="13.8" hidden="false" customHeight="false" outlineLevel="0" collapsed="false">
      <c r="A11" s="12" t="n">
        <v>43577.7132927662</v>
      </c>
      <c r="B11" s="13" t="s">
        <v>17</v>
      </c>
      <c r="C11" s="13" t="s">
        <v>13</v>
      </c>
      <c r="D11" s="14" t="n">
        <v>43577</v>
      </c>
      <c r="E11" s="8" t="n">
        <v>0.625</v>
      </c>
      <c r="F11" s="8" t="n">
        <v>0.708333333335759</v>
      </c>
      <c r="I11" s="13"/>
      <c r="J11" s="13"/>
    </row>
    <row r="12" customFormat="false" ht="13.8" hidden="false" customHeight="false" outlineLevel="0" collapsed="false">
      <c r="A12" s="12" t="n">
        <v>43577.7137172685</v>
      </c>
      <c r="B12" s="13" t="s">
        <v>15</v>
      </c>
      <c r="C12" s="13" t="s">
        <v>13</v>
      </c>
      <c r="D12" s="14" t="n">
        <v>43577</v>
      </c>
      <c r="E12" s="8" t="n">
        <v>0.291666666664241</v>
      </c>
      <c r="F12" s="8" t="n">
        <v>0.625</v>
      </c>
      <c r="G12" s="8" t="n">
        <v>0.5</v>
      </c>
      <c r="H12" s="8" t="n">
        <v>0.520833333335759</v>
      </c>
      <c r="I12" s="13"/>
    </row>
    <row r="13" customFormat="false" ht="13.8" hidden="false" customHeight="false" outlineLevel="0" collapsed="false">
      <c r="A13" s="12" t="n">
        <v>43577.7140481597</v>
      </c>
      <c r="B13" s="13" t="s">
        <v>11</v>
      </c>
      <c r="C13" s="13" t="s">
        <v>13</v>
      </c>
      <c r="D13" s="14" t="n">
        <v>43577</v>
      </c>
      <c r="E13" s="8" t="n">
        <v>0.625</v>
      </c>
      <c r="F13" s="8" t="n">
        <v>0.708333333335759</v>
      </c>
      <c r="I13" s="13"/>
    </row>
    <row r="14" customFormat="false" ht="13.8" hidden="false" customHeight="false" outlineLevel="0" collapsed="false">
      <c r="A14" s="12" t="n">
        <v>43577.7159726736</v>
      </c>
      <c r="B14" s="13" t="s">
        <v>15</v>
      </c>
      <c r="C14" s="13" t="s">
        <v>13</v>
      </c>
      <c r="D14" s="14" t="n">
        <v>43577</v>
      </c>
      <c r="E14" s="8" t="n">
        <v>0.291666666664241</v>
      </c>
      <c r="F14" s="8" t="n">
        <v>0.625</v>
      </c>
      <c r="G14" s="8" t="n">
        <v>0.5</v>
      </c>
      <c r="H14" s="8" t="n">
        <v>0.520833333335759</v>
      </c>
      <c r="I14" s="13"/>
    </row>
    <row r="15" customFormat="false" ht="13.8" hidden="false" customHeight="false" outlineLevel="0" collapsed="false">
      <c r="A15" s="12" t="n">
        <v>43577.7164707639</v>
      </c>
      <c r="B15" s="13" t="s">
        <v>11</v>
      </c>
      <c r="C15" s="13" t="s">
        <v>13</v>
      </c>
      <c r="D15" s="14" t="n">
        <v>43577</v>
      </c>
      <c r="E15" s="8" t="n">
        <v>0.625</v>
      </c>
      <c r="F15" s="8" t="n">
        <v>0.708333333335759</v>
      </c>
      <c r="I15" s="13"/>
    </row>
    <row r="16" customFormat="false" ht="13.8" hidden="false" customHeight="false" outlineLevel="0" collapsed="false">
      <c r="A16" s="12" t="n">
        <v>43588.355451169</v>
      </c>
      <c r="B16" s="13" t="s">
        <v>14</v>
      </c>
      <c r="C16" s="13" t="s">
        <v>12</v>
      </c>
      <c r="D16" s="14" t="n">
        <v>43584</v>
      </c>
      <c r="E16" s="8" t="n">
        <v>0.583333333335759</v>
      </c>
      <c r="F16" s="8" t="n">
        <v>0.697916666664241</v>
      </c>
      <c r="I16" s="13"/>
    </row>
    <row r="17" customFormat="false" ht="13.8" hidden="false" customHeight="false" outlineLevel="0" collapsed="false">
      <c r="A17" s="12" t="n">
        <v>43588.3511646181</v>
      </c>
      <c r="B17" s="13" t="s">
        <v>14</v>
      </c>
      <c r="C17" s="13" t="s">
        <v>12</v>
      </c>
      <c r="D17" s="14" t="n">
        <v>43581</v>
      </c>
      <c r="E17" s="8" t="n">
        <v>0.333333333335759</v>
      </c>
      <c r="F17" s="8" t="n">
        <v>0.416666666664241</v>
      </c>
      <c r="I17" s="13"/>
    </row>
    <row r="18" customFormat="false" ht="13.8" hidden="false" customHeight="false" outlineLevel="0" collapsed="false">
      <c r="A18" s="12" t="n">
        <v>43574.6912955324</v>
      </c>
      <c r="B18" s="13" t="s">
        <v>18</v>
      </c>
      <c r="C18" s="13" t="s">
        <v>13</v>
      </c>
      <c r="D18" s="14" t="n">
        <v>43574</v>
      </c>
      <c r="E18" s="8" t="n">
        <v>0.3125</v>
      </c>
      <c r="F18" s="8" t="n">
        <v>0.6875</v>
      </c>
      <c r="G18" s="8" t="n">
        <v>0.5</v>
      </c>
      <c r="H18" s="8" t="n">
        <v>0.520833333335759</v>
      </c>
      <c r="I18" s="13"/>
    </row>
    <row r="19" customFormat="false" ht="13.8" hidden="false" customHeight="false" outlineLevel="0" collapsed="false">
      <c r="A19" s="12" t="n">
        <v>43588.3517560764</v>
      </c>
      <c r="B19" s="13" t="s">
        <v>19</v>
      </c>
      <c r="C19" s="13" t="s">
        <v>12</v>
      </c>
      <c r="D19" s="14" t="n">
        <v>43581</v>
      </c>
      <c r="E19" s="8" t="n">
        <v>0.416666666664241</v>
      </c>
      <c r="F19" s="8" t="n">
        <v>0.458333333335759</v>
      </c>
      <c r="I19" s="13"/>
    </row>
    <row r="20" customFormat="false" ht="13.8" hidden="false" customHeight="false" outlineLevel="0" collapsed="false">
      <c r="A20" s="12" t="n">
        <v>43588.3524931713</v>
      </c>
      <c r="B20" s="13" t="s">
        <v>15</v>
      </c>
      <c r="C20" s="13" t="s">
        <v>12</v>
      </c>
      <c r="D20" s="14" t="n">
        <v>43581</v>
      </c>
      <c r="E20" s="8" t="n">
        <v>0.458333333335759</v>
      </c>
      <c r="F20" s="8" t="n">
        <v>0.489583333335759</v>
      </c>
      <c r="I20" s="13"/>
    </row>
    <row r="21" customFormat="false" ht="13.8" hidden="false" customHeight="false" outlineLevel="0" collapsed="false">
      <c r="A21" s="12" t="n">
        <v>43572.7245109028</v>
      </c>
      <c r="B21" s="13" t="s">
        <v>19</v>
      </c>
      <c r="C21" s="13" t="s">
        <v>13</v>
      </c>
      <c r="D21" s="14" t="n">
        <v>43572</v>
      </c>
      <c r="E21" s="8" t="n">
        <v>0.291666666664241</v>
      </c>
      <c r="F21" s="8" t="n">
        <v>0.729166666664241</v>
      </c>
      <c r="G21" s="8" t="n">
        <v>0.5</v>
      </c>
      <c r="H21" s="8" t="n">
        <v>0.520833333335759</v>
      </c>
      <c r="I21" s="13"/>
    </row>
    <row r="22" customFormat="false" ht="13.8" hidden="false" customHeight="false" outlineLevel="0" collapsed="false">
      <c r="A22" s="12" t="n">
        <v>43572.7252207176</v>
      </c>
      <c r="B22" s="13" t="s">
        <v>19</v>
      </c>
      <c r="C22" s="13" t="s">
        <v>13</v>
      </c>
      <c r="D22" s="14" t="n">
        <v>43572</v>
      </c>
      <c r="E22" s="8" t="n">
        <v>0.291666666664241</v>
      </c>
      <c r="F22" s="8" t="n">
        <v>0.729166666664241</v>
      </c>
      <c r="G22" s="8" t="n">
        <v>0.5</v>
      </c>
      <c r="H22" s="8" t="n">
        <v>0.520833333335759</v>
      </c>
      <c r="I22" s="13"/>
    </row>
    <row r="23" customFormat="false" ht="13.8" hidden="false" customHeight="false" outlineLevel="0" collapsed="false">
      <c r="A23" s="12" t="n">
        <v>43572.7259541898</v>
      </c>
      <c r="B23" s="13" t="s">
        <v>19</v>
      </c>
      <c r="C23" s="13" t="s">
        <v>13</v>
      </c>
      <c r="D23" s="14" t="n">
        <v>43572</v>
      </c>
      <c r="E23" s="8" t="n">
        <v>0.291666666664241</v>
      </c>
      <c r="F23" s="8" t="n">
        <v>0.729166666664241</v>
      </c>
      <c r="G23" s="8" t="n">
        <v>0.5</v>
      </c>
      <c r="H23" s="8" t="n">
        <v>0.520833333335759</v>
      </c>
      <c r="I23" s="13"/>
    </row>
    <row r="24" customFormat="false" ht="13.8" hidden="false" customHeight="false" outlineLevel="0" collapsed="false">
      <c r="A24" s="12" t="n">
        <v>43572.7267049884</v>
      </c>
      <c r="B24" s="13" t="s">
        <v>19</v>
      </c>
      <c r="C24" s="13" t="s">
        <v>13</v>
      </c>
      <c r="D24" s="14" t="n">
        <v>43572</v>
      </c>
      <c r="E24" s="8" t="n">
        <v>0.291666666666667</v>
      </c>
      <c r="F24" s="8" t="n">
        <v>0.729166666664241</v>
      </c>
      <c r="G24" s="8" t="n">
        <v>0.5</v>
      </c>
      <c r="H24" s="8" t="n">
        <v>0.520833333335759</v>
      </c>
      <c r="I24" s="13"/>
    </row>
    <row r="25" customFormat="false" ht="13.8" hidden="false" customHeight="false" outlineLevel="0" collapsed="false">
      <c r="A25" s="12" t="n">
        <v>43588.3540112153</v>
      </c>
      <c r="B25" s="13" t="s">
        <v>14</v>
      </c>
      <c r="C25" s="13" t="s">
        <v>12</v>
      </c>
      <c r="D25" s="14" t="n">
        <v>43581</v>
      </c>
      <c r="E25" s="8" t="n">
        <v>0.489583333335759</v>
      </c>
      <c r="F25" s="8" t="n">
        <v>0.625</v>
      </c>
      <c r="I25" s="13"/>
    </row>
    <row r="26" customFormat="false" ht="13.8" hidden="false" customHeight="false" outlineLevel="0" collapsed="false">
      <c r="A26" s="12" t="n">
        <v>43588.3486925926</v>
      </c>
      <c r="B26" s="13" t="s">
        <v>14</v>
      </c>
      <c r="C26" s="13" t="s">
        <v>12</v>
      </c>
      <c r="D26" s="14" t="n">
        <v>43580</v>
      </c>
      <c r="E26" s="8" t="n">
        <v>0.322916666664241</v>
      </c>
      <c r="F26" s="8" t="n">
        <v>0.347222222218988</v>
      </c>
      <c r="I26" s="13"/>
    </row>
    <row r="27" customFormat="false" ht="13.8" hidden="false" customHeight="false" outlineLevel="0" collapsed="false">
      <c r="A27" s="12" t="n">
        <v>43588.3491172917</v>
      </c>
      <c r="B27" s="13" t="s">
        <v>15</v>
      </c>
      <c r="C27" s="13" t="s">
        <v>12</v>
      </c>
      <c r="D27" s="14" t="n">
        <v>43580</v>
      </c>
      <c r="E27" s="8" t="n">
        <v>0.347222222218988</v>
      </c>
      <c r="F27" s="8" t="n">
        <v>0.402777777781012</v>
      </c>
      <c r="I27" s="13"/>
    </row>
    <row r="28" customFormat="false" ht="13.8" hidden="false" customHeight="false" outlineLevel="0" collapsed="false">
      <c r="A28" s="12" t="n">
        <v>43588.3503808796</v>
      </c>
      <c r="B28" s="13" t="s">
        <v>14</v>
      </c>
      <c r="C28" s="13" t="s">
        <v>12</v>
      </c>
      <c r="D28" s="14" t="n">
        <v>43580</v>
      </c>
      <c r="E28" s="8" t="n">
        <v>0.402777777781012</v>
      </c>
      <c r="F28" s="8" t="n">
        <v>0.71875</v>
      </c>
      <c r="G28" s="8" t="n">
        <v>0.5</v>
      </c>
      <c r="H28" s="8" t="n">
        <v>0.541666666664241</v>
      </c>
      <c r="I28" s="13"/>
    </row>
    <row r="29" customFormat="false" ht="13.8" hidden="false" customHeight="false" outlineLevel="0" collapsed="false">
      <c r="A29" s="12" t="n">
        <v>43580.4407808681</v>
      </c>
      <c r="B29" s="13" t="s">
        <v>14</v>
      </c>
      <c r="C29" s="13" t="s">
        <v>12</v>
      </c>
      <c r="D29" s="14" t="n">
        <v>43579</v>
      </c>
      <c r="E29" s="8" t="n">
        <v>0.34375</v>
      </c>
      <c r="F29" s="8" t="n">
        <v>0.708333333335759</v>
      </c>
      <c r="G29" s="8" t="n">
        <v>0.541666666664241</v>
      </c>
      <c r="H29" s="8" t="n">
        <v>0.5625</v>
      </c>
      <c r="I29" s="13"/>
    </row>
    <row r="30" customFormat="false" ht="13.8" hidden="false" customHeight="false" outlineLevel="0" collapsed="false">
      <c r="A30" s="12" t="n">
        <v>43571.7286809375</v>
      </c>
      <c r="B30" s="13" t="s">
        <v>19</v>
      </c>
      <c r="C30" s="13" t="s">
        <v>20</v>
      </c>
      <c r="D30" s="14" t="n">
        <v>43571</v>
      </c>
      <c r="E30" s="8" t="n">
        <v>0.291666666664241</v>
      </c>
      <c r="F30" s="8" t="n">
        <v>0.729166666664241</v>
      </c>
      <c r="G30" s="8" t="n">
        <v>0.5</v>
      </c>
      <c r="H30" s="8" t="n">
        <v>0.520833333335759</v>
      </c>
      <c r="I30" s="13"/>
    </row>
    <row r="31" customFormat="false" ht="13.8" hidden="false" customHeight="false" outlineLevel="0" collapsed="false">
      <c r="A31" s="12" t="n">
        <v>43571.7290003472</v>
      </c>
      <c r="B31" s="13" t="s">
        <v>18</v>
      </c>
      <c r="C31" s="13" t="s">
        <v>20</v>
      </c>
      <c r="D31" s="14" t="n">
        <v>43571</v>
      </c>
      <c r="E31" s="8" t="n">
        <v>0.291666666664241</v>
      </c>
      <c r="F31" s="8" t="n">
        <v>0.395833333335759</v>
      </c>
      <c r="I31" s="13"/>
    </row>
    <row r="32" customFormat="false" ht="13.8" hidden="false" customHeight="false" outlineLevel="0" collapsed="false">
      <c r="A32" s="12" t="n">
        <v>43571.7294940972</v>
      </c>
      <c r="B32" s="13" t="s">
        <v>19</v>
      </c>
      <c r="C32" s="13" t="s">
        <v>20</v>
      </c>
      <c r="D32" s="14" t="n">
        <v>43571</v>
      </c>
      <c r="E32" s="8" t="n">
        <v>0.395833333335759</v>
      </c>
      <c r="F32" s="8" t="n">
        <v>0.729166666664241</v>
      </c>
      <c r="G32" s="8" t="n">
        <v>0.5</v>
      </c>
      <c r="H32" s="8" t="n">
        <v>0.520833333335759</v>
      </c>
      <c r="I32" s="13"/>
    </row>
    <row r="33" customFormat="false" ht="13.8" hidden="false" customHeight="false" outlineLevel="0" collapsed="false">
      <c r="A33" s="12" t="n">
        <v>43571.7300702894</v>
      </c>
      <c r="B33" s="13" t="s">
        <v>18</v>
      </c>
      <c r="C33" s="13" t="s">
        <v>20</v>
      </c>
      <c r="D33" s="14" t="n">
        <v>43571</v>
      </c>
      <c r="E33" s="8" t="n">
        <v>0.291666666664241</v>
      </c>
      <c r="F33" s="8" t="n">
        <v>0.541666666664241</v>
      </c>
      <c r="I33" s="13"/>
    </row>
    <row r="34" customFormat="false" ht="13.8" hidden="false" customHeight="false" outlineLevel="0" collapsed="false">
      <c r="A34" s="12" t="n">
        <v>43571.7314640857</v>
      </c>
      <c r="B34" s="13" t="s">
        <v>19</v>
      </c>
      <c r="C34" s="13" t="s">
        <v>20</v>
      </c>
      <c r="D34" s="14" t="n">
        <v>43571</v>
      </c>
      <c r="E34" s="8" t="n">
        <v>0.5625</v>
      </c>
      <c r="F34" s="8" t="n">
        <v>0.729166666664241</v>
      </c>
      <c r="I34" s="13"/>
    </row>
    <row r="35" customFormat="false" ht="13.8" hidden="false" customHeight="false" outlineLevel="0" collapsed="false">
      <c r="A35" s="12" t="n">
        <v>43580.4368270718</v>
      </c>
      <c r="B35" s="13" t="s">
        <v>11</v>
      </c>
      <c r="C35" s="13" t="s">
        <v>13</v>
      </c>
      <c r="D35" s="14" t="n">
        <v>43578</v>
      </c>
      <c r="E35" s="8" t="n">
        <v>0.333333333335759</v>
      </c>
      <c r="F35" s="8" t="n">
        <v>0.642361111109494</v>
      </c>
      <c r="G35" s="8" t="n">
        <v>0.5</v>
      </c>
      <c r="H35" s="8" t="n">
        <v>0.520833333335759</v>
      </c>
      <c r="I35" s="13"/>
    </row>
    <row r="36" customFormat="false" ht="13.8" hidden="false" customHeight="false" outlineLevel="0" collapsed="false">
      <c r="A36" s="12" t="n">
        <v>43580.4374512732</v>
      </c>
      <c r="B36" s="13" t="s">
        <v>14</v>
      </c>
      <c r="C36" s="13" t="s">
        <v>13</v>
      </c>
      <c r="D36" s="14" t="n">
        <v>43578</v>
      </c>
      <c r="E36" s="8" t="n">
        <v>0.638888888890506</v>
      </c>
      <c r="F36" s="8" t="n">
        <v>0.71875</v>
      </c>
      <c r="I36" s="13"/>
    </row>
    <row r="37" customFormat="false" ht="13.8" hidden="false" customHeight="false" outlineLevel="0" collapsed="false">
      <c r="A37" s="12" t="n">
        <v>43580.435318831</v>
      </c>
      <c r="B37" s="13" t="s">
        <v>21</v>
      </c>
      <c r="C37" s="13" t="s">
        <v>13</v>
      </c>
      <c r="D37" s="14" t="n">
        <v>43577</v>
      </c>
      <c r="E37" s="8" t="n">
        <v>0.291666666664241</v>
      </c>
      <c r="F37" s="8" t="n">
        <v>0.638888888890506</v>
      </c>
      <c r="G37" s="8" t="n">
        <v>0.5</v>
      </c>
      <c r="H37" s="8" t="n">
        <v>0.520833333335759</v>
      </c>
      <c r="I37" s="13"/>
      <c r="J37" s="13"/>
    </row>
    <row r="38" customFormat="false" ht="13.8" hidden="false" customHeight="false" outlineLevel="0" collapsed="false">
      <c r="A38" s="12" t="n">
        <v>43580.4358987153</v>
      </c>
      <c r="B38" s="13" t="s">
        <v>14</v>
      </c>
      <c r="C38" s="13" t="s">
        <v>13</v>
      </c>
      <c r="D38" s="14" t="n">
        <v>43577</v>
      </c>
      <c r="E38" s="8" t="n">
        <v>0.638888888890506</v>
      </c>
      <c r="F38" s="8" t="n">
        <v>0.71875</v>
      </c>
      <c r="I38" s="13"/>
    </row>
    <row r="39" customFormat="false" ht="13.8" hidden="false" customHeight="false" outlineLevel="0" collapsed="false">
      <c r="A39" s="12" t="n">
        <v>43580.4327278009</v>
      </c>
      <c r="B39" s="13" t="s">
        <v>14</v>
      </c>
      <c r="C39" s="13" t="s">
        <v>13</v>
      </c>
      <c r="D39" s="14" t="n">
        <v>43574</v>
      </c>
      <c r="E39" s="8" t="n">
        <v>0.375</v>
      </c>
      <c r="F39" s="8" t="n">
        <v>0.75</v>
      </c>
      <c r="I39" s="13"/>
    </row>
    <row r="40" customFormat="false" ht="13.8" hidden="false" customHeight="false" outlineLevel="0" collapsed="false">
      <c r="A40" s="12" t="n">
        <v>43570.6900194907</v>
      </c>
      <c r="B40" s="13" t="s">
        <v>22</v>
      </c>
      <c r="C40" s="13" t="s">
        <v>20</v>
      </c>
      <c r="D40" s="14" t="n">
        <v>43570</v>
      </c>
      <c r="E40" s="8" t="n">
        <v>0.291666666664241</v>
      </c>
      <c r="F40" s="8" t="n">
        <v>0.6875</v>
      </c>
      <c r="G40" s="8" t="n">
        <v>0.5</v>
      </c>
      <c r="H40" s="8" t="n">
        <v>0.520833333335759</v>
      </c>
      <c r="I40" s="13"/>
    </row>
    <row r="41" customFormat="false" ht="13.8" hidden="false" customHeight="false" outlineLevel="0" collapsed="false">
      <c r="A41" s="12" t="n">
        <v>43570.7042461343</v>
      </c>
      <c r="B41" s="13" t="s">
        <v>22</v>
      </c>
      <c r="C41" s="13" t="s">
        <v>20</v>
      </c>
      <c r="D41" s="14" t="n">
        <v>43570</v>
      </c>
      <c r="E41" s="8" t="n">
        <v>0.291666666664241</v>
      </c>
      <c r="F41" s="8" t="n">
        <v>0.645833333335759</v>
      </c>
      <c r="G41" s="8" t="n">
        <v>0.5</v>
      </c>
      <c r="H41" s="8" t="n">
        <v>0.520833333335759</v>
      </c>
      <c r="I41" s="13"/>
    </row>
    <row r="42" customFormat="false" ht="13.8" hidden="false" customHeight="false" outlineLevel="0" collapsed="false">
      <c r="A42" s="12" t="n">
        <v>43570.7046646991</v>
      </c>
      <c r="B42" s="13" t="s">
        <v>18</v>
      </c>
      <c r="C42" s="13" t="s">
        <v>20</v>
      </c>
      <c r="D42" s="14" t="n">
        <v>43570</v>
      </c>
      <c r="E42" s="8" t="n">
        <v>0.645833333335759</v>
      </c>
      <c r="F42" s="8" t="n">
        <v>0.708333333335759</v>
      </c>
      <c r="I42" s="13"/>
    </row>
    <row r="43" customFormat="false" ht="13.8" hidden="false" customHeight="false" outlineLevel="0" collapsed="false">
      <c r="A43" s="12" t="n">
        <v>43570.7053063889</v>
      </c>
      <c r="B43" s="13" t="s">
        <v>22</v>
      </c>
      <c r="C43" s="13" t="s">
        <v>20</v>
      </c>
      <c r="D43" s="14" t="n">
        <v>43570</v>
      </c>
      <c r="E43" s="8" t="n">
        <v>0.291666666664241</v>
      </c>
      <c r="F43" s="8" t="n">
        <v>0.666666666664241</v>
      </c>
      <c r="G43" s="8" t="n">
        <v>0.5</v>
      </c>
      <c r="H43" s="8" t="n">
        <v>0.520833333335759</v>
      </c>
      <c r="I43" s="13"/>
    </row>
    <row r="44" customFormat="false" ht="13.8" hidden="false" customHeight="false" outlineLevel="0" collapsed="false">
      <c r="A44" s="12" t="n">
        <v>43570.7056408102</v>
      </c>
      <c r="B44" s="13" t="s">
        <v>18</v>
      </c>
      <c r="C44" s="13" t="s">
        <v>20</v>
      </c>
      <c r="D44" s="14" t="n">
        <v>43570</v>
      </c>
      <c r="E44" s="8" t="n">
        <v>0.666666666664241</v>
      </c>
      <c r="F44" s="8" t="n">
        <v>0.708333333335759</v>
      </c>
      <c r="I44" s="13"/>
    </row>
    <row r="45" customFormat="false" ht="13.8" hidden="false" customHeight="false" outlineLevel="0" collapsed="false">
      <c r="A45" s="12" t="n">
        <v>43570.7061101505</v>
      </c>
      <c r="B45" s="13" t="s">
        <v>22</v>
      </c>
      <c r="C45" s="13" t="s">
        <v>20</v>
      </c>
      <c r="D45" s="14" t="n">
        <v>43570</v>
      </c>
      <c r="E45" s="8" t="n">
        <v>0.291666666664241</v>
      </c>
      <c r="F45" s="8" t="n">
        <v>0.666666666664241</v>
      </c>
      <c r="G45" s="8" t="n">
        <v>0.5</v>
      </c>
      <c r="H45" s="8" t="n">
        <v>0.520833333335759</v>
      </c>
      <c r="I45" s="13"/>
    </row>
    <row r="46" customFormat="false" ht="13.8" hidden="false" customHeight="false" outlineLevel="0" collapsed="false">
      <c r="A46" s="12" t="n">
        <v>43570.7064679051</v>
      </c>
      <c r="B46" s="13" t="s">
        <v>18</v>
      </c>
      <c r="C46" s="13" t="s">
        <v>20</v>
      </c>
      <c r="D46" s="14" t="n">
        <v>43570</v>
      </c>
      <c r="E46" s="8" t="n">
        <v>0.666666666664241</v>
      </c>
      <c r="F46" s="8" t="n">
        <v>0.708333333335759</v>
      </c>
      <c r="I46" s="13"/>
    </row>
    <row r="47" customFormat="false" ht="13.8" hidden="false" customHeight="false" outlineLevel="0" collapsed="false">
      <c r="A47" s="12" t="n">
        <v>43574.4707426273</v>
      </c>
      <c r="B47" s="13" t="s">
        <v>14</v>
      </c>
      <c r="C47" s="13" t="s">
        <v>13</v>
      </c>
      <c r="D47" s="14" t="n">
        <v>43573</v>
      </c>
      <c r="E47" s="8" t="n">
        <v>0.395833333335759</v>
      </c>
      <c r="F47" s="8" t="n">
        <v>0.708333333335759</v>
      </c>
      <c r="I47" s="13"/>
    </row>
    <row r="48" customFormat="false" ht="13.8" hidden="false" customHeight="false" outlineLevel="0" collapsed="false">
      <c r="A48" s="12" t="n">
        <v>43574.4675411574</v>
      </c>
      <c r="B48" s="13" t="s">
        <v>23</v>
      </c>
      <c r="C48" s="13" t="s">
        <v>13</v>
      </c>
      <c r="D48" s="14" t="n">
        <v>43572</v>
      </c>
      <c r="E48" s="8" t="n">
        <v>0.326388888890506</v>
      </c>
      <c r="F48" s="8" t="n">
        <v>0.458333333335759</v>
      </c>
      <c r="I48" s="13"/>
      <c r="J48" s="13"/>
    </row>
    <row r="49" customFormat="false" ht="13.8" hidden="false" customHeight="false" outlineLevel="0" collapsed="false">
      <c r="A49" s="12" t="n">
        <v>43574.4680894907</v>
      </c>
      <c r="B49" s="13" t="s">
        <v>21</v>
      </c>
      <c r="C49" s="13" t="s">
        <v>13</v>
      </c>
      <c r="D49" s="14" t="n">
        <v>43572</v>
      </c>
      <c r="E49" s="8" t="n">
        <v>0.458333333335759</v>
      </c>
      <c r="F49" s="8" t="n">
        <v>0.541666666664241</v>
      </c>
      <c r="I49" s="13"/>
      <c r="J49" s="13"/>
    </row>
    <row r="50" customFormat="false" ht="13.8" hidden="false" customHeight="false" outlineLevel="0" collapsed="false">
      <c r="A50" s="12" t="n">
        <v>43574.4685859491</v>
      </c>
      <c r="B50" s="13" t="s">
        <v>15</v>
      </c>
      <c r="C50" s="13" t="s">
        <v>13</v>
      </c>
      <c r="D50" s="14" t="n">
        <v>43572</v>
      </c>
      <c r="E50" s="8" t="n">
        <v>0.541666666664241</v>
      </c>
      <c r="F50" s="8" t="n">
        <v>0.625</v>
      </c>
      <c r="I50" s="13"/>
    </row>
    <row r="51" customFormat="false" ht="13.8" hidden="false" customHeight="false" outlineLevel="0" collapsed="false">
      <c r="A51" s="12" t="n">
        <v>43574.4690960995</v>
      </c>
      <c r="B51" s="13" t="s">
        <v>14</v>
      </c>
      <c r="C51" s="13" t="s">
        <v>13</v>
      </c>
      <c r="D51" s="14" t="n">
        <v>43572</v>
      </c>
      <c r="E51" s="8" t="n">
        <v>0.625</v>
      </c>
      <c r="F51" s="8" t="n">
        <v>0.666666666664241</v>
      </c>
      <c r="I51" s="13"/>
    </row>
    <row r="52" customFormat="false" ht="13.8" hidden="false" customHeight="false" outlineLevel="0" collapsed="false">
      <c r="A52" s="12" t="n">
        <v>43574.4697908333</v>
      </c>
      <c r="B52" s="13" t="s">
        <v>17</v>
      </c>
      <c r="C52" s="13" t="s">
        <v>13</v>
      </c>
      <c r="D52" s="14" t="n">
        <v>43572</v>
      </c>
      <c r="E52" s="8" t="n">
        <v>0.666666666664241</v>
      </c>
      <c r="F52" s="8" t="n">
        <v>0.729166666664241</v>
      </c>
      <c r="I52" s="13"/>
      <c r="J52" s="13"/>
    </row>
    <row r="53" customFormat="false" ht="13.8" hidden="false" customHeight="false" outlineLevel="0" collapsed="false">
      <c r="A53" s="12" t="n">
        <v>43574.4591740162</v>
      </c>
      <c r="B53" s="13" t="s">
        <v>19</v>
      </c>
      <c r="C53" s="13" t="s">
        <v>20</v>
      </c>
      <c r="D53" s="14" t="n">
        <v>43571</v>
      </c>
      <c r="E53" s="8" t="n">
        <v>0.319444444445253</v>
      </c>
      <c r="F53" s="8" t="n">
        <v>0.427777777775191</v>
      </c>
      <c r="I53" s="13"/>
    </row>
    <row r="54" customFormat="false" ht="13.8" hidden="false" customHeight="false" outlineLevel="0" collapsed="false">
      <c r="A54" s="12" t="n">
        <v>43566.7084267708</v>
      </c>
      <c r="B54" s="13" t="s">
        <v>22</v>
      </c>
      <c r="C54" s="13" t="s">
        <v>20</v>
      </c>
      <c r="D54" s="14" t="n">
        <v>43566</v>
      </c>
      <c r="E54" s="8" t="n">
        <v>0.291666666664241</v>
      </c>
      <c r="F54" s="8" t="n">
        <v>0.708333333335759</v>
      </c>
      <c r="G54" s="8" t="n">
        <v>0.5</v>
      </c>
      <c r="H54" s="8" t="n">
        <v>0.520833333335759</v>
      </c>
      <c r="I54" s="13"/>
    </row>
    <row r="55" customFormat="false" ht="13.8" hidden="false" customHeight="false" outlineLevel="0" collapsed="false">
      <c r="A55" s="12" t="n">
        <v>43566.7090935069</v>
      </c>
      <c r="B55" s="13" t="s">
        <v>22</v>
      </c>
      <c r="C55" s="13" t="s">
        <v>20</v>
      </c>
      <c r="D55" s="14" t="n">
        <v>43566</v>
      </c>
      <c r="E55" s="8" t="n">
        <v>0.291666666664241</v>
      </c>
      <c r="F55" s="8" t="n">
        <v>0.708333333335759</v>
      </c>
      <c r="G55" s="8" t="n">
        <v>0.5</v>
      </c>
      <c r="H55" s="8" t="n">
        <v>0.520833333335759</v>
      </c>
      <c r="I55" s="13"/>
    </row>
    <row r="56" customFormat="false" ht="13.8" hidden="false" customHeight="false" outlineLevel="0" collapsed="false">
      <c r="A56" s="12" t="n">
        <v>43566.7101378704</v>
      </c>
      <c r="B56" s="13" t="s">
        <v>22</v>
      </c>
      <c r="C56" s="13" t="s">
        <v>20</v>
      </c>
      <c r="D56" s="14" t="n">
        <v>43566</v>
      </c>
      <c r="E56" s="8" t="n">
        <v>0.291666666664241</v>
      </c>
      <c r="F56" s="8" t="n">
        <v>0.708333333335759</v>
      </c>
      <c r="G56" s="8" t="n">
        <v>0.5</v>
      </c>
      <c r="H56" s="8" t="n">
        <v>0.520833333335759</v>
      </c>
      <c r="I56" s="13"/>
    </row>
    <row r="57" customFormat="false" ht="13.8" hidden="false" customHeight="false" outlineLevel="0" collapsed="false">
      <c r="A57" s="12" t="n">
        <v>43566.7113267245</v>
      </c>
      <c r="B57" s="13" t="s">
        <v>22</v>
      </c>
      <c r="C57" s="13" t="s">
        <v>20</v>
      </c>
      <c r="D57" s="14" t="n">
        <v>43566</v>
      </c>
      <c r="E57" s="8" t="n">
        <v>0.291666666664241</v>
      </c>
      <c r="F57" s="8" t="n">
        <v>0.708333333335759</v>
      </c>
      <c r="G57" s="8" t="n">
        <v>0.5</v>
      </c>
      <c r="H57" s="8" t="n">
        <v>0.520833333335759</v>
      </c>
      <c r="I57" s="13"/>
    </row>
    <row r="58" customFormat="false" ht="13.8" hidden="false" customHeight="false" outlineLevel="0" collapsed="false">
      <c r="A58" s="12" t="n">
        <v>43574.4602887269</v>
      </c>
      <c r="B58" s="13" t="s">
        <v>23</v>
      </c>
      <c r="C58" s="13" t="s">
        <v>20</v>
      </c>
      <c r="D58" s="14" t="n">
        <v>43571</v>
      </c>
      <c r="E58" s="8" t="n">
        <v>0.427083333335759</v>
      </c>
      <c r="F58" s="8" t="n">
        <v>0.552083333335759</v>
      </c>
      <c r="I58" s="13"/>
      <c r="J58" s="13"/>
    </row>
    <row r="59" customFormat="false" ht="13.8" hidden="false" customHeight="false" outlineLevel="0" collapsed="false">
      <c r="A59" s="12" t="n">
        <v>43574.4608984144</v>
      </c>
      <c r="B59" s="13" t="s">
        <v>21</v>
      </c>
      <c r="C59" s="13" t="s">
        <v>20</v>
      </c>
      <c r="D59" s="14" t="n">
        <v>43571</v>
      </c>
      <c r="E59" s="8" t="n">
        <v>0.416666666664241</v>
      </c>
      <c r="F59" s="8" t="n">
        <v>0.479166666664241</v>
      </c>
      <c r="I59" s="13"/>
      <c r="J59" s="13"/>
    </row>
    <row r="60" customFormat="false" ht="13.8" hidden="false" customHeight="false" outlineLevel="0" collapsed="false">
      <c r="A60" s="12" t="n">
        <v>43565.7257145602</v>
      </c>
      <c r="B60" s="13" t="s">
        <v>18</v>
      </c>
      <c r="C60" s="13" t="s">
        <v>20</v>
      </c>
      <c r="D60" s="14" t="n">
        <v>43565</v>
      </c>
      <c r="E60" s="8" t="n">
        <v>0.291666666664241</v>
      </c>
      <c r="F60" s="8" t="n">
        <v>0.395833333335759</v>
      </c>
      <c r="I60" s="13"/>
    </row>
    <row r="61" customFormat="false" ht="13.8" hidden="false" customHeight="false" outlineLevel="0" collapsed="false">
      <c r="A61" s="12" t="n">
        <v>43565.7261295139</v>
      </c>
      <c r="B61" s="13" t="s">
        <v>15</v>
      </c>
      <c r="C61" s="13" t="s">
        <v>20</v>
      </c>
      <c r="D61" s="14" t="n">
        <v>43565</v>
      </c>
      <c r="E61" s="8" t="n">
        <v>0.395833333335759</v>
      </c>
      <c r="F61" s="8" t="n">
        <v>0.729166666664241</v>
      </c>
      <c r="G61" s="8" t="n">
        <v>0.5</v>
      </c>
      <c r="H61" s="8" t="n">
        <v>0.520833333335759</v>
      </c>
      <c r="I61" s="13"/>
    </row>
    <row r="62" customFormat="false" ht="13.8" hidden="false" customHeight="false" outlineLevel="0" collapsed="false">
      <c r="A62" s="12" t="n">
        <v>43565.726735</v>
      </c>
      <c r="B62" s="13" t="s">
        <v>18</v>
      </c>
      <c r="C62" s="13" t="s">
        <v>20</v>
      </c>
      <c r="D62" s="14" t="n">
        <v>43565</v>
      </c>
      <c r="E62" s="8" t="n">
        <v>0.291666666664241</v>
      </c>
      <c r="F62" s="8" t="n">
        <v>0.395833333335759</v>
      </c>
      <c r="I62" s="13"/>
    </row>
    <row r="63" customFormat="false" ht="13.8" hidden="false" customHeight="false" outlineLevel="0" collapsed="false">
      <c r="A63" s="12" t="n">
        <v>43565.7272853819</v>
      </c>
      <c r="B63" s="13" t="s">
        <v>15</v>
      </c>
      <c r="C63" s="13" t="s">
        <v>20</v>
      </c>
      <c r="D63" s="14" t="n">
        <v>43565</v>
      </c>
      <c r="E63" s="8" t="n">
        <v>0.395833333335759</v>
      </c>
      <c r="F63" s="8" t="n">
        <v>0.729166666664241</v>
      </c>
      <c r="G63" s="8" t="n">
        <v>0.5</v>
      </c>
      <c r="H63" s="8" t="n">
        <v>0.520833333335759</v>
      </c>
      <c r="I63" s="13"/>
    </row>
    <row r="64" customFormat="false" ht="13.8" hidden="false" customHeight="false" outlineLevel="0" collapsed="false">
      <c r="A64" s="12" t="n">
        <v>43565.7276628704</v>
      </c>
      <c r="B64" s="13" t="s">
        <v>18</v>
      </c>
      <c r="C64" s="13" t="s">
        <v>20</v>
      </c>
      <c r="D64" s="14" t="n">
        <v>43565</v>
      </c>
      <c r="E64" s="8" t="n">
        <v>0.291666666664241</v>
      </c>
      <c r="F64" s="8" t="n">
        <v>0.375</v>
      </c>
      <c r="I64" s="13"/>
    </row>
    <row r="65" customFormat="false" ht="13.8" hidden="false" customHeight="false" outlineLevel="0" collapsed="false">
      <c r="A65" s="12" t="n">
        <v>43565.7280292708</v>
      </c>
      <c r="B65" s="13" t="s">
        <v>15</v>
      </c>
      <c r="C65" s="13" t="s">
        <v>20</v>
      </c>
      <c r="D65" s="14" t="n">
        <v>43565</v>
      </c>
      <c r="E65" s="8" t="n">
        <v>0.375</v>
      </c>
      <c r="F65" s="8" t="n">
        <v>0.729166666664241</v>
      </c>
      <c r="G65" s="8" t="n">
        <v>0.5</v>
      </c>
      <c r="H65" s="8" t="n">
        <v>0.520833333335759</v>
      </c>
      <c r="I65" s="13"/>
    </row>
    <row r="66" customFormat="false" ht="13.8" hidden="false" customHeight="false" outlineLevel="0" collapsed="false">
      <c r="A66" s="12" t="n">
        <v>43565.728384213</v>
      </c>
      <c r="B66" s="13" t="s">
        <v>18</v>
      </c>
      <c r="C66" s="13" t="s">
        <v>20</v>
      </c>
      <c r="D66" s="14" t="n">
        <v>43565</v>
      </c>
      <c r="E66" s="8" t="n">
        <v>0.3125</v>
      </c>
      <c r="F66" s="8" t="n">
        <v>0.395833333335759</v>
      </c>
      <c r="I66" s="13"/>
    </row>
    <row r="67" customFormat="false" ht="13.8" hidden="false" customHeight="false" outlineLevel="0" collapsed="false">
      <c r="A67" s="12" t="n">
        <v>43565.7287970023</v>
      </c>
      <c r="B67" s="13" t="s">
        <v>15</v>
      </c>
      <c r="C67" s="13" t="s">
        <v>20</v>
      </c>
      <c r="D67" s="14" t="n">
        <v>43565</v>
      </c>
      <c r="E67" s="8" t="n">
        <v>0.395833333335759</v>
      </c>
      <c r="F67" s="8" t="n">
        <v>0.729166666664241</v>
      </c>
      <c r="G67" s="8" t="n">
        <v>0.5</v>
      </c>
      <c r="H67" s="8" t="n">
        <v>0.520833333335759</v>
      </c>
      <c r="I67" s="13"/>
    </row>
    <row r="68" customFormat="false" ht="13.8" hidden="false" customHeight="false" outlineLevel="0" collapsed="false">
      <c r="A68" s="12" t="n">
        <v>43574.4615119676</v>
      </c>
      <c r="B68" s="13" t="s">
        <v>19</v>
      </c>
      <c r="C68" s="13" t="s">
        <v>20</v>
      </c>
      <c r="D68" s="14" t="n">
        <v>43571</v>
      </c>
      <c r="E68" s="8" t="n">
        <v>0.552083333335759</v>
      </c>
      <c r="F68" s="8" t="n">
        <v>0.645833333335759</v>
      </c>
      <c r="I68" s="13"/>
    </row>
    <row r="69" customFormat="false" ht="13.8" hidden="false" customHeight="false" outlineLevel="0" collapsed="false">
      <c r="A69" s="12" t="n">
        <v>43574.4618621412</v>
      </c>
      <c r="B69" s="13" t="s">
        <v>14</v>
      </c>
      <c r="C69" s="13" t="s">
        <v>20</v>
      </c>
      <c r="D69" s="14" t="n">
        <v>43571</v>
      </c>
      <c r="E69" s="8" t="n">
        <v>0.645833333335759</v>
      </c>
      <c r="F69" s="8" t="n">
        <v>0.715972222220444</v>
      </c>
      <c r="I69" s="13"/>
    </row>
    <row r="70" customFormat="false" ht="13.8" hidden="false" customHeight="false" outlineLevel="0" collapsed="false">
      <c r="A70" s="12" t="n">
        <v>43564.6624617361</v>
      </c>
      <c r="B70" s="13" t="s">
        <v>24</v>
      </c>
      <c r="C70" s="13" t="s">
        <v>25</v>
      </c>
      <c r="D70" s="14" t="n">
        <v>43564</v>
      </c>
      <c r="E70" s="8" t="n">
        <v>0.291666666664241</v>
      </c>
      <c r="F70" s="8" t="n">
        <v>0.666666666664241</v>
      </c>
      <c r="G70" s="8" t="n">
        <v>0.5</v>
      </c>
      <c r="H70" s="8" t="n">
        <v>0.520833333335759</v>
      </c>
      <c r="I70" s="13"/>
    </row>
    <row r="71" customFormat="false" ht="13.8" hidden="false" customHeight="false" outlineLevel="0" collapsed="false">
      <c r="A71" s="12" t="n">
        <v>43564.6777060995</v>
      </c>
      <c r="B71" s="13" t="s">
        <v>24</v>
      </c>
      <c r="C71" s="13" t="s">
        <v>25</v>
      </c>
      <c r="D71" s="14" t="n">
        <v>43564</v>
      </c>
      <c r="E71" s="8" t="n">
        <v>0.291666666664241</v>
      </c>
      <c r="F71" s="8" t="n">
        <v>0.677083333335759</v>
      </c>
      <c r="G71" s="8" t="n">
        <v>0.5</v>
      </c>
      <c r="H71" s="8" t="n">
        <v>0.520833333335759</v>
      </c>
      <c r="I71" s="13"/>
    </row>
    <row r="72" customFormat="false" ht="13.8" hidden="false" customHeight="false" outlineLevel="0" collapsed="false">
      <c r="A72" s="12" t="n">
        <v>43564.6799900463</v>
      </c>
      <c r="B72" s="13" t="s">
        <v>24</v>
      </c>
      <c r="C72" s="13" t="s">
        <v>25</v>
      </c>
      <c r="D72" s="14" t="n">
        <v>43564</v>
      </c>
      <c r="E72" s="8" t="n">
        <v>0.291666666664241</v>
      </c>
      <c r="F72" s="8" t="n">
        <v>0.677083333335759</v>
      </c>
      <c r="G72" s="8" t="n">
        <v>0.5</v>
      </c>
      <c r="H72" s="8" t="n">
        <v>0.520833333335759</v>
      </c>
      <c r="I72" s="13"/>
    </row>
    <row r="73" customFormat="false" ht="13.8" hidden="false" customHeight="false" outlineLevel="0" collapsed="false">
      <c r="A73" s="12" t="n">
        <v>43574.455231412</v>
      </c>
      <c r="B73" s="13" t="s">
        <v>14</v>
      </c>
      <c r="C73" s="13" t="s">
        <v>20</v>
      </c>
      <c r="D73" s="14" t="n">
        <v>43570</v>
      </c>
      <c r="E73" s="8" t="n">
        <v>0.416666666664241</v>
      </c>
      <c r="F73" s="8" t="n">
        <v>0.541666666664241</v>
      </c>
      <c r="I73" s="13"/>
    </row>
    <row r="74" customFormat="false" ht="13.8" hidden="false" customHeight="false" outlineLevel="0" collapsed="false">
      <c r="A74" s="12" t="n">
        <v>43574.4575031134</v>
      </c>
      <c r="B74" s="13" t="s">
        <v>26</v>
      </c>
      <c r="C74" s="13" t="s">
        <v>20</v>
      </c>
      <c r="D74" s="14" t="n">
        <v>43570</v>
      </c>
      <c r="E74" s="8" t="n">
        <v>0.541666666664241</v>
      </c>
      <c r="F74" s="8" t="n">
        <v>0.583333333335759</v>
      </c>
      <c r="I74" s="13"/>
    </row>
    <row r="75" customFormat="false" ht="13.8" hidden="false" customHeight="false" outlineLevel="0" collapsed="false">
      <c r="A75" s="12" t="n">
        <v>43563.7191580556</v>
      </c>
      <c r="B75" s="13" t="s">
        <v>24</v>
      </c>
      <c r="C75" s="13" t="s">
        <v>25</v>
      </c>
      <c r="D75" s="14" t="n">
        <v>43563</v>
      </c>
      <c r="E75" s="8" t="n">
        <v>0.291666666664241</v>
      </c>
      <c r="F75" s="8" t="n">
        <v>0.71875</v>
      </c>
      <c r="G75" s="8" t="n">
        <v>0.5</v>
      </c>
      <c r="H75" s="8" t="n">
        <v>0.520833333335759</v>
      </c>
      <c r="I75" s="13"/>
    </row>
    <row r="76" customFormat="false" ht="13.8" hidden="false" customHeight="false" outlineLevel="0" collapsed="false">
      <c r="A76" s="12" t="n">
        <v>43563.7199007176</v>
      </c>
      <c r="B76" s="13" t="s">
        <v>24</v>
      </c>
      <c r="C76" s="13" t="s">
        <v>25</v>
      </c>
      <c r="D76" s="14" t="n">
        <v>43563</v>
      </c>
      <c r="E76" s="8" t="n">
        <v>0.291666666664241</v>
      </c>
      <c r="F76" s="8" t="n">
        <v>0.71875</v>
      </c>
      <c r="G76" s="8" t="n">
        <v>0.5</v>
      </c>
      <c r="H76" s="8" t="n">
        <v>0.520833333335759</v>
      </c>
      <c r="I76" s="13"/>
    </row>
    <row r="77" customFormat="false" ht="13.8" hidden="false" customHeight="false" outlineLevel="0" collapsed="false">
      <c r="A77" s="12" t="n">
        <v>43563.7203709375</v>
      </c>
      <c r="B77" s="13" t="s">
        <v>24</v>
      </c>
      <c r="C77" s="13" t="s">
        <v>25</v>
      </c>
      <c r="D77" s="14" t="n">
        <v>43563</v>
      </c>
      <c r="E77" s="8" t="n">
        <v>0.291666666664241</v>
      </c>
      <c r="F77" s="8" t="n">
        <v>0.722222222218988</v>
      </c>
      <c r="G77" s="8" t="n">
        <v>0.5</v>
      </c>
      <c r="H77" s="8" t="n">
        <v>0.520833333335759</v>
      </c>
      <c r="I77" s="13"/>
    </row>
    <row r="78" customFormat="false" ht="13.8" hidden="false" customHeight="false" outlineLevel="0" collapsed="false">
      <c r="A78" s="12" t="n">
        <v>43563.7216248148</v>
      </c>
      <c r="B78" s="13" t="s">
        <v>24</v>
      </c>
      <c r="C78" s="13" t="s">
        <v>25</v>
      </c>
      <c r="D78" s="14" t="n">
        <v>43563</v>
      </c>
      <c r="E78" s="8" t="n">
        <v>0.291666666664241</v>
      </c>
      <c r="F78" s="8" t="n">
        <v>0.729166666664241</v>
      </c>
      <c r="G78" s="8" t="n">
        <v>0.5</v>
      </c>
      <c r="H78" s="8" t="n">
        <v>0.520833333335759</v>
      </c>
      <c r="I78" s="13"/>
    </row>
    <row r="79" customFormat="false" ht="13.8" hidden="false" customHeight="false" outlineLevel="0" collapsed="false">
      <c r="A79" s="12" t="n">
        <v>43574.457861632</v>
      </c>
      <c r="B79" s="13" t="s">
        <v>14</v>
      </c>
      <c r="C79" s="13" t="s">
        <v>20</v>
      </c>
      <c r="D79" s="14" t="n">
        <v>43570</v>
      </c>
      <c r="E79" s="8" t="n">
        <v>0.583333333335759</v>
      </c>
      <c r="F79" s="8" t="n">
        <v>0.708333333335759</v>
      </c>
      <c r="I79" s="13"/>
    </row>
    <row r="80" customFormat="false" ht="13.8" hidden="false" customHeight="false" outlineLevel="0" collapsed="false">
      <c r="A80" s="12" t="n">
        <v>43574.4493314931</v>
      </c>
      <c r="B80" s="13" t="s">
        <v>14</v>
      </c>
      <c r="C80" s="13" t="s">
        <v>20</v>
      </c>
      <c r="D80" s="14" t="n">
        <v>43567</v>
      </c>
      <c r="E80" s="8" t="n">
        <v>0.364583333335759</v>
      </c>
      <c r="F80" s="8" t="n">
        <v>0.397916666668607</v>
      </c>
      <c r="I80" s="13"/>
    </row>
    <row r="81" customFormat="false" ht="13.8" hidden="false" customHeight="false" outlineLevel="0" collapsed="false">
      <c r="A81" s="12" t="n">
        <v>43560.5923286111</v>
      </c>
      <c r="B81" s="13" t="s">
        <v>18</v>
      </c>
      <c r="C81" s="13" t="s">
        <v>25</v>
      </c>
      <c r="D81" s="14" t="n">
        <v>43560</v>
      </c>
      <c r="E81" s="8" t="n">
        <v>0.291666666664241</v>
      </c>
      <c r="F81" s="8" t="n">
        <v>0.59375</v>
      </c>
      <c r="G81" s="8" t="n">
        <v>0.5</v>
      </c>
      <c r="H81" s="8" t="n">
        <v>0.520833333335759</v>
      </c>
      <c r="I81" s="13"/>
    </row>
    <row r="82" customFormat="false" ht="13.8" hidden="false" customHeight="false" outlineLevel="0" collapsed="false">
      <c r="A82" s="12" t="n">
        <v>43560.6141002778</v>
      </c>
      <c r="B82" s="13" t="s">
        <v>26</v>
      </c>
      <c r="C82" s="13" t="s">
        <v>25</v>
      </c>
      <c r="D82" s="14" t="n">
        <v>43560</v>
      </c>
      <c r="E82" s="8" t="n">
        <v>0.291666666664241</v>
      </c>
      <c r="F82" s="8" t="n">
        <v>0.4375</v>
      </c>
      <c r="I82" s="13"/>
    </row>
    <row r="83" customFormat="false" ht="14.15" hidden="false" customHeight="false" outlineLevel="0" collapsed="false">
      <c r="A83" s="12" t="n">
        <v>43560.6145455787</v>
      </c>
      <c r="B83" s="15" t="s">
        <v>27</v>
      </c>
      <c r="C83" s="13" t="s">
        <v>25</v>
      </c>
      <c r="D83" s="14" t="n">
        <v>43560</v>
      </c>
      <c r="E83" s="8" t="n">
        <v>0.4375</v>
      </c>
      <c r="F83" s="8" t="n">
        <v>0.614583333335759</v>
      </c>
      <c r="G83" s="8" t="n">
        <v>0.541666666664241</v>
      </c>
      <c r="H83" s="8" t="n">
        <v>0.5625</v>
      </c>
      <c r="I83" s="13"/>
    </row>
    <row r="84" customFormat="false" ht="13.8" hidden="false" customHeight="false" outlineLevel="0" collapsed="false">
      <c r="A84" s="12" t="n">
        <v>43560.7314500694</v>
      </c>
      <c r="B84" s="13" t="s">
        <v>18</v>
      </c>
      <c r="C84" s="13" t="s">
        <v>25</v>
      </c>
      <c r="D84" s="14" t="n">
        <v>43560</v>
      </c>
      <c r="E84" s="8" t="n">
        <v>0.291666666664241</v>
      </c>
      <c r="F84" s="8" t="n">
        <v>0.729166666664241</v>
      </c>
      <c r="G84" s="8" t="n">
        <v>0.5</v>
      </c>
      <c r="H84" s="8" t="n">
        <v>0.520833333335759</v>
      </c>
      <c r="I84" s="13"/>
    </row>
    <row r="85" customFormat="false" ht="13.8" hidden="false" customHeight="false" outlineLevel="0" collapsed="false">
      <c r="A85" s="12" t="n">
        <v>43574.450441088</v>
      </c>
      <c r="B85" s="13" t="s">
        <v>21</v>
      </c>
      <c r="C85" s="13" t="s">
        <v>20</v>
      </c>
      <c r="D85" s="14" t="n">
        <v>43567</v>
      </c>
      <c r="E85" s="8" t="n">
        <v>0.397916666668607</v>
      </c>
      <c r="F85" s="8" t="n">
        <v>0.458333333335759</v>
      </c>
      <c r="I85" s="13"/>
      <c r="J85" s="13"/>
    </row>
    <row r="86" customFormat="false" ht="13.8" hidden="false" customHeight="false" outlineLevel="0" collapsed="false">
      <c r="A86" s="12" t="n">
        <v>43574.4511773264</v>
      </c>
      <c r="B86" s="13" t="s">
        <v>21</v>
      </c>
      <c r="C86" s="13" t="s">
        <v>20</v>
      </c>
      <c r="D86" s="14" t="n">
        <v>43567</v>
      </c>
      <c r="E86" s="8" t="n">
        <v>0.458333333335759</v>
      </c>
      <c r="F86" s="8" t="n">
        <v>0.541666666666667</v>
      </c>
      <c r="I86" s="13"/>
      <c r="J86" s="13"/>
    </row>
    <row r="87" customFormat="false" ht="13.8" hidden="false" customHeight="false" outlineLevel="0" collapsed="false">
      <c r="A87" s="12" t="n">
        <v>43574.4529125463</v>
      </c>
      <c r="B87" s="13" t="s">
        <v>14</v>
      </c>
      <c r="C87" s="13" t="s">
        <v>20</v>
      </c>
      <c r="D87" s="14" t="n">
        <v>43567</v>
      </c>
      <c r="E87" s="8" t="n">
        <v>0.638888888890506</v>
      </c>
      <c r="F87" s="8" t="n">
        <v>0.6875</v>
      </c>
      <c r="I87" s="13"/>
    </row>
    <row r="88" customFormat="false" ht="13.8" hidden="false" customHeight="false" outlineLevel="0" collapsed="false">
      <c r="A88" s="12" t="n">
        <v>43574.4461933449</v>
      </c>
      <c r="B88" s="13" t="s">
        <v>22</v>
      </c>
      <c r="C88" s="13" t="s">
        <v>20</v>
      </c>
      <c r="D88" s="14" t="n">
        <v>43566</v>
      </c>
      <c r="E88" s="8" t="n">
        <v>0.291666666664241</v>
      </c>
      <c r="F88" s="8" t="n">
        <v>0.510416666664241</v>
      </c>
      <c r="I88" s="13"/>
    </row>
    <row r="89" customFormat="false" ht="13.8" hidden="false" customHeight="false" outlineLevel="0" collapsed="false">
      <c r="A89" s="12" t="n">
        <v>43574.4479695949</v>
      </c>
      <c r="B89" s="13" t="s">
        <v>14</v>
      </c>
      <c r="C89" s="13" t="s">
        <v>20</v>
      </c>
      <c r="D89" s="14" t="n">
        <v>43566</v>
      </c>
      <c r="E89" s="8" t="n">
        <v>0.510416666664241</v>
      </c>
      <c r="F89" s="8" t="n">
        <v>0.645833333335759</v>
      </c>
      <c r="G89" s="8" t="n">
        <v>0.5625</v>
      </c>
      <c r="H89" s="8" t="n">
        <v>0.583333333335759</v>
      </c>
      <c r="I89" s="13"/>
    </row>
    <row r="90" customFormat="false" ht="13.8" hidden="false" customHeight="false" outlineLevel="0" collapsed="false">
      <c r="A90" s="12" t="n">
        <v>43558.7264171643</v>
      </c>
      <c r="B90" s="13" t="s">
        <v>28</v>
      </c>
      <c r="C90" s="13" t="s">
        <v>25</v>
      </c>
      <c r="D90" s="14" t="n">
        <v>43558</v>
      </c>
      <c r="E90" s="8" t="n">
        <v>0.291666666664241</v>
      </c>
      <c r="F90" s="8" t="n">
        <v>0.729166666664241</v>
      </c>
      <c r="G90" s="8" t="n">
        <v>0.5</v>
      </c>
      <c r="H90" s="8" t="n">
        <v>0.520833333335759</v>
      </c>
      <c r="I90" s="13"/>
    </row>
    <row r="91" customFormat="false" ht="13.8" hidden="false" customHeight="false" outlineLevel="0" collapsed="false">
      <c r="A91" s="12" t="n">
        <v>43558.7269907407</v>
      </c>
      <c r="B91" s="13" t="s">
        <v>28</v>
      </c>
      <c r="C91" s="13" t="s">
        <v>25</v>
      </c>
      <c r="D91" s="14" t="n">
        <v>43558</v>
      </c>
      <c r="E91" s="8" t="n">
        <v>0.291666666664241</v>
      </c>
      <c r="F91" s="8" t="n">
        <v>0.729166666664241</v>
      </c>
      <c r="G91" s="8" t="n">
        <v>0.5</v>
      </c>
      <c r="H91" s="8" t="n">
        <v>0.520833333335759</v>
      </c>
      <c r="I91" s="13"/>
    </row>
    <row r="92" customFormat="false" ht="13.8" hidden="false" customHeight="false" outlineLevel="0" collapsed="false">
      <c r="A92" s="12" t="n">
        <v>43558.7274964236</v>
      </c>
      <c r="B92" s="13" t="s">
        <v>28</v>
      </c>
      <c r="C92" s="13" t="s">
        <v>25</v>
      </c>
      <c r="D92" s="14" t="n">
        <v>43558</v>
      </c>
      <c r="E92" s="8" t="n">
        <v>0.291666666664241</v>
      </c>
      <c r="F92" s="8" t="n">
        <v>0.729166666664241</v>
      </c>
      <c r="G92" s="8" t="n">
        <v>0.5</v>
      </c>
      <c r="H92" s="8" t="n">
        <v>0.520833333335759</v>
      </c>
      <c r="I92" s="13"/>
    </row>
    <row r="93" customFormat="false" ht="13.8" hidden="false" customHeight="false" outlineLevel="0" collapsed="false">
      <c r="A93" s="12" t="n">
        <v>43558.7284629514</v>
      </c>
      <c r="B93" s="13" t="s">
        <v>28</v>
      </c>
      <c r="C93" s="13" t="s">
        <v>25</v>
      </c>
      <c r="D93" s="14" t="n">
        <v>43558</v>
      </c>
      <c r="E93" s="8" t="n">
        <v>0.291666666664241</v>
      </c>
      <c r="F93" s="8" t="n">
        <v>0.729166666664241</v>
      </c>
      <c r="G93" s="8" t="n">
        <v>0.5</v>
      </c>
      <c r="H93" s="8" t="n">
        <v>0.520833333335759</v>
      </c>
      <c r="I93" s="13"/>
    </row>
    <row r="94" customFormat="false" ht="13.8" hidden="false" customHeight="false" outlineLevel="0" collapsed="false">
      <c r="A94" s="12" t="n">
        <v>43574.4404297107</v>
      </c>
      <c r="B94" s="13" t="s">
        <v>15</v>
      </c>
      <c r="C94" s="13" t="s">
        <v>20</v>
      </c>
      <c r="D94" s="14" t="n">
        <v>43565</v>
      </c>
      <c r="E94" s="8" t="n">
        <v>0.333333333335759</v>
      </c>
      <c r="F94" s="8" t="n">
        <v>0.5</v>
      </c>
      <c r="I94" s="13"/>
    </row>
    <row r="95" customFormat="false" ht="13.8" hidden="false" customHeight="false" outlineLevel="0" collapsed="false">
      <c r="A95" s="12" t="n">
        <v>43557.7252462037</v>
      </c>
      <c r="B95" s="13" t="s">
        <v>29</v>
      </c>
      <c r="C95" s="13" t="s">
        <v>30</v>
      </c>
      <c r="D95" s="14" t="n">
        <v>43557</v>
      </c>
      <c r="E95" s="8" t="n">
        <v>0.291666666664241</v>
      </c>
      <c r="F95" s="8" t="n">
        <v>0.625</v>
      </c>
      <c r="G95" s="8" t="n">
        <v>0.5</v>
      </c>
      <c r="H95" s="8" t="n">
        <v>0.520833333335759</v>
      </c>
      <c r="I95" s="13"/>
    </row>
    <row r="96" customFormat="false" ht="13.8" hidden="false" customHeight="false" outlineLevel="0" collapsed="false">
      <c r="A96" s="12" t="n">
        <v>43557.7254589352</v>
      </c>
      <c r="B96" s="13" t="s">
        <v>29</v>
      </c>
      <c r="C96" s="13" t="s">
        <v>30</v>
      </c>
      <c r="D96" s="14" t="n">
        <v>43557</v>
      </c>
      <c r="E96" s="8" t="n">
        <v>0.291666666664241</v>
      </c>
      <c r="F96" s="8" t="n">
        <v>0.625</v>
      </c>
      <c r="G96" s="8" t="n">
        <v>0.5</v>
      </c>
      <c r="H96" s="8" t="n">
        <v>0.520833333335759</v>
      </c>
      <c r="I96" s="13"/>
    </row>
    <row r="97" customFormat="false" ht="13.8" hidden="false" customHeight="false" outlineLevel="0" collapsed="false">
      <c r="A97" s="12" t="n">
        <v>43557.7256323032</v>
      </c>
      <c r="B97" s="13" t="s">
        <v>28</v>
      </c>
      <c r="C97" s="13" t="s">
        <v>30</v>
      </c>
      <c r="D97" s="14" t="n">
        <v>43557</v>
      </c>
      <c r="E97" s="8" t="n">
        <v>0.625</v>
      </c>
      <c r="F97" s="8" t="n">
        <v>0.729166666664241</v>
      </c>
      <c r="I97" s="13"/>
    </row>
    <row r="98" customFormat="false" ht="13.8" hidden="false" customHeight="false" outlineLevel="0" collapsed="false">
      <c r="A98" s="12" t="n">
        <v>43557.7258335417</v>
      </c>
      <c r="B98" s="13" t="s">
        <v>28</v>
      </c>
      <c r="C98" s="13" t="s">
        <v>30</v>
      </c>
      <c r="D98" s="14" t="n">
        <v>43557</v>
      </c>
      <c r="E98" s="8" t="n">
        <v>0.625</v>
      </c>
      <c r="F98" s="8" t="n">
        <v>0.729166666664241</v>
      </c>
      <c r="I98" s="13"/>
    </row>
    <row r="99" customFormat="false" ht="13.8" hidden="false" customHeight="false" outlineLevel="0" collapsed="false">
      <c r="A99" s="12" t="n">
        <v>43557.7260479745</v>
      </c>
      <c r="B99" s="13" t="s">
        <v>28</v>
      </c>
      <c r="C99" s="13" t="s">
        <v>30</v>
      </c>
      <c r="D99" s="14" t="n">
        <v>43557</v>
      </c>
      <c r="E99" s="8" t="n">
        <v>0.625</v>
      </c>
      <c r="F99" s="8" t="n">
        <v>0.729166666664241</v>
      </c>
      <c r="I99" s="13"/>
    </row>
    <row r="100" customFormat="false" ht="13.8" hidden="false" customHeight="false" outlineLevel="0" collapsed="false">
      <c r="A100" s="12" t="n">
        <v>43557.7267132523</v>
      </c>
      <c r="B100" s="13" t="s">
        <v>29</v>
      </c>
      <c r="C100" s="13" t="s">
        <v>30</v>
      </c>
      <c r="D100" s="14" t="n">
        <v>43557</v>
      </c>
      <c r="E100" s="8" t="n">
        <v>0.291666666664241</v>
      </c>
      <c r="F100" s="8" t="n">
        <v>0.625</v>
      </c>
      <c r="G100" s="8" t="n">
        <v>0.5</v>
      </c>
      <c r="H100" s="8" t="n">
        <v>0.520833333335759</v>
      </c>
      <c r="I100" s="13"/>
    </row>
    <row r="101" customFormat="false" ht="13.8" hidden="false" customHeight="false" outlineLevel="0" collapsed="false">
      <c r="A101" s="12" t="n">
        <v>43557.7267318866</v>
      </c>
      <c r="B101" s="13" t="s">
        <v>29</v>
      </c>
      <c r="C101" s="13" t="s">
        <v>30</v>
      </c>
      <c r="D101" s="14" t="n">
        <v>43557</v>
      </c>
      <c r="E101" s="8" t="n">
        <v>0.291666666664241</v>
      </c>
      <c r="F101" s="8" t="n">
        <v>0.625</v>
      </c>
      <c r="G101" s="8" t="n">
        <v>0.5</v>
      </c>
      <c r="H101" s="8" t="n">
        <v>0.520833333335759</v>
      </c>
      <c r="I101" s="13"/>
    </row>
    <row r="102" customFormat="false" ht="13.8" hidden="false" customHeight="false" outlineLevel="0" collapsed="false">
      <c r="A102" s="12" t="n">
        <v>43557.7269638542</v>
      </c>
      <c r="B102" s="13" t="s">
        <v>28</v>
      </c>
      <c r="C102" s="13" t="s">
        <v>30</v>
      </c>
      <c r="D102" s="14" t="n">
        <v>43557</v>
      </c>
      <c r="E102" s="8" t="n">
        <v>0.625</v>
      </c>
      <c r="F102" s="8" t="n">
        <v>0.729166666664241</v>
      </c>
      <c r="I102" s="13"/>
    </row>
    <row r="103" customFormat="false" ht="13.8" hidden="false" customHeight="false" outlineLevel="0" collapsed="false">
      <c r="A103" s="12" t="n">
        <v>43574.4413235764</v>
      </c>
      <c r="B103" s="13" t="s">
        <v>14</v>
      </c>
      <c r="C103" s="13" t="s">
        <v>20</v>
      </c>
      <c r="D103" s="14" t="n">
        <v>43565</v>
      </c>
      <c r="E103" s="8" t="n">
        <v>0.5</v>
      </c>
      <c r="F103" s="8" t="n">
        <v>0.729166666664241</v>
      </c>
      <c r="I103" s="13"/>
    </row>
    <row r="104" customFormat="false" ht="13.8" hidden="false" customHeight="false" outlineLevel="0" collapsed="false">
      <c r="A104" s="12" t="n">
        <v>43564.7050542014</v>
      </c>
      <c r="B104" s="13" t="s">
        <v>31</v>
      </c>
      <c r="C104" s="13" t="s">
        <v>25</v>
      </c>
      <c r="D104" s="14" t="n">
        <v>43564</v>
      </c>
      <c r="E104" s="8" t="n">
        <v>0.34375</v>
      </c>
      <c r="F104" s="8" t="n">
        <v>0.395833333335759</v>
      </c>
      <c r="I104" s="13"/>
    </row>
    <row r="105" customFormat="false" ht="13.8" hidden="false" customHeight="false" outlineLevel="0" collapsed="false">
      <c r="A105" s="12" t="n">
        <v>43556.7320865394</v>
      </c>
      <c r="B105" s="13" t="s">
        <v>29</v>
      </c>
      <c r="C105" s="13" t="s">
        <v>30</v>
      </c>
      <c r="D105" s="14" t="n">
        <v>43556</v>
      </c>
      <c r="E105" s="8" t="n">
        <v>0.291666666664241</v>
      </c>
      <c r="F105" s="8" t="n">
        <v>0.729166666664241</v>
      </c>
      <c r="G105" s="8" t="n">
        <v>0.5</v>
      </c>
      <c r="H105" s="8" t="n">
        <v>0.520833333335759</v>
      </c>
      <c r="I105" s="13"/>
    </row>
    <row r="106" customFormat="false" ht="13.8" hidden="false" customHeight="false" outlineLevel="0" collapsed="false">
      <c r="A106" s="12" t="n">
        <v>43556.732241331</v>
      </c>
      <c r="B106" s="13" t="s">
        <v>29</v>
      </c>
      <c r="C106" s="13" t="s">
        <v>30</v>
      </c>
      <c r="D106" s="14" t="n">
        <v>43556</v>
      </c>
      <c r="E106" s="8" t="n">
        <v>0.291666666664241</v>
      </c>
      <c r="F106" s="8" t="n">
        <v>0.729166666664241</v>
      </c>
      <c r="G106" s="8" t="n">
        <v>0.5</v>
      </c>
      <c r="H106" s="8" t="n">
        <v>0.520833333335759</v>
      </c>
      <c r="I106" s="13"/>
    </row>
    <row r="107" customFormat="false" ht="13.8" hidden="false" customHeight="false" outlineLevel="0" collapsed="false">
      <c r="A107" s="12" t="n">
        <v>43556.732880544</v>
      </c>
      <c r="B107" s="13" t="s">
        <v>29</v>
      </c>
      <c r="C107" s="13" t="s">
        <v>30</v>
      </c>
      <c r="D107" s="14" t="n">
        <v>43556</v>
      </c>
      <c r="E107" s="8" t="n">
        <v>0.291666666664241</v>
      </c>
      <c r="F107" s="8" t="n">
        <v>0.729166666664241</v>
      </c>
      <c r="G107" s="8" t="n">
        <v>0.5</v>
      </c>
      <c r="H107" s="8" t="n">
        <v>0.520833333335759</v>
      </c>
      <c r="I107" s="13"/>
    </row>
    <row r="108" customFormat="false" ht="13.8" hidden="false" customHeight="false" outlineLevel="0" collapsed="false">
      <c r="A108" s="12" t="n">
        <v>43556.7333651157</v>
      </c>
      <c r="B108" s="13" t="s">
        <v>29</v>
      </c>
      <c r="C108" s="13" t="s">
        <v>30</v>
      </c>
      <c r="D108" s="14" t="n">
        <v>43556</v>
      </c>
      <c r="E108" s="8" t="n">
        <v>0.291666666664241</v>
      </c>
      <c r="F108" s="8" t="n">
        <v>0.729166666664241</v>
      </c>
      <c r="G108" s="8" t="n">
        <v>0.5</v>
      </c>
      <c r="H108" s="8" t="n">
        <v>0.520833333335759</v>
      </c>
      <c r="I108" s="13"/>
    </row>
    <row r="109" customFormat="false" ht="13.8" hidden="false" customHeight="false" outlineLevel="0" collapsed="false">
      <c r="A109" s="12" t="n">
        <v>43564.7055663079</v>
      </c>
      <c r="B109" s="13" t="s">
        <v>14</v>
      </c>
      <c r="C109" s="13" t="s">
        <v>25</v>
      </c>
      <c r="D109" s="14" t="n">
        <v>43564</v>
      </c>
      <c r="E109" s="8" t="n">
        <v>0.395833333335759</v>
      </c>
      <c r="F109" s="8" t="n">
        <v>0.729166666664241</v>
      </c>
      <c r="G109" s="8" t="n">
        <v>0.5</v>
      </c>
      <c r="H109" s="8" t="n">
        <v>0.520833333335759</v>
      </c>
      <c r="I109" s="13"/>
    </row>
    <row r="110" customFormat="false" ht="13.8" hidden="false" customHeight="false" outlineLevel="0" collapsed="false">
      <c r="A110" s="12" t="n">
        <v>43580.7111815856</v>
      </c>
      <c r="B110" s="13" t="s">
        <v>18</v>
      </c>
      <c r="C110" s="13" t="s">
        <v>12</v>
      </c>
      <c r="D110" s="14" t="n">
        <v>43580</v>
      </c>
      <c r="E110" s="8" t="n">
        <v>0.3125</v>
      </c>
      <c r="F110" s="8" t="n">
        <v>0.708333333335759</v>
      </c>
      <c r="G110" s="8" t="n">
        <v>0.5</v>
      </c>
      <c r="H110" s="8" t="n">
        <v>0.520833333335759</v>
      </c>
      <c r="I110" s="13"/>
    </row>
    <row r="111" customFormat="false" ht="13.8" hidden="false" customHeight="false" outlineLevel="0" collapsed="false">
      <c r="A111" s="12" t="n">
        <v>43581.6587543634</v>
      </c>
      <c r="B111" s="13" t="s">
        <v>19</v>
      </c>
      <c r="C111" s="13" t="s">
        <v>12</v>
      </c>
      <c r="D111" s="14" t="n">
        <v>43581</v>
      </c>
      <c r="E111" s="8" t="n">
        <v>0.291666666664241</v>
      </c>
      <c r="F111" s="8" t="n">
        <v>0.65625</v>
      </c>
      <c r="G111" s="8" t="n">
        <v>0.5</v>
      </c>
      <c r="H111" s="8" t="n">
        <v>0.520833333335759</v>
      </c>
      <c r="I111" s="13"/>
    </row>
    <row r="112" customFormat="false" ht="13.8" hidden="false" customHeight="false" outlineLevel="0" collapsed="false">
      <c r="A112" s="12" t="n">
        <v>43581.6588567014</v>
      </c>
      <c r="B112" s="13" t="s">
        <v>19</v>
      </c>
      <c r="C112" s="13" t="s">
        <v>12</v>
      </c>
      <c r="D112" s="14" t="n">
        <v>43581</v>
      </c>
      <c r="E112" s="8" t="n">
        <v>0.291666666664241</v>
      </c>
      <c r="F112" s="8" t="n">
        <v>0.65625</v>
      </c>
      <c r="G112" s="8" t="n">
        <v>0.5</v>
      </c>
      <c r="H112" s="8" t="n">
        <v>0.520833333335759</v>
      </c>
      <c r="I112" s="13"/>
    </row>
    <row r="113" customFormat="false" ht="13.8" hidden="false" customHeight="false" outlineLevel="0" collapsed="false">
      <c r="A113" s="12" t="n">
        <v>43581.6593183333</v>
      </c>
      <c r="B113" s="13" t="s">
        <v>19</v>
      </c>
      <c r="C113" s="13" t="s">
        <v>12</v>
      </c>
      <c r="D113" s="14" t="n">
        <v>43581</v>
      </c>
      <c r="E113" s="8" t="n">
        <v>0.291666666664241</v>
      </c>
      <c r="F113" s="8" t="n">
        <v>0.666666666664241</v>
      </c>
      <c r="G113" s="8" t="n">
        <v>0.5</v>
      </c>
      <c r="H113" s="8" t="n">
        <v>0.520833333335759</v>
      </c>
      <c r="I113" s="13"/>
    </row>
    <row r="114" customFormat="false" ht="13.8" hidden="false" customHeight="false" outlineLevel="0" collapsed="false">
      <c r="A114" s="12" t="n">
        <v>43581.6692907986</v>
      </c>
      <c r="B114" s="13" t="s">
        <v>19</v>
      </c>
      <c r="C114" s="13" t="s">
        <v>12</v>
      </c>
      <c r="D114" s="14" t="n">
        <v>43581</v>
      </c>
      <c r="E114" s="8" t="n">
        <v>0.291666666664241</v>
      </c>
      <c r="F114" s="8" t="n">
        <v>0.666666666664241</v>
      </c>
      <c r="G114" s="8" t="n">
        <v>0.5</v>
      </c>
      <c r="H114" s="8" t="n">
        <v>0.520833333335759</v>
      </c>
      <c r="I114" s="13"/>
    </row>
    <row r="115" customFormat="false" ht="13.8" hidden="false" customHeight="false" outlineLevel="0" collapsed="false">
      <c r="A115" s="12" t="n">
        <v>43587.6761444213</v>
      </c>
      <c r="B115" s="13" t="s">
        <v>14</v>
      </c>
      <c r="C115" s="13" t="s">
        <v>32</v>
      </c>
      <c r="D115" s="14" t="n">
        <v>43587</v>
      </c>
      <c r="E115" s="8" t="n">
        <v>0.291666666664241</v>
      </c>
      <c r="F115" s="8" t="n">
        <v>0.75</v>
      </c>
      <c r="I115" s="13"/>
    </row>
    <row r="116" customFormat="false" ht="13.8" hidden="false" customHeight="false" outlineLevel="0" collapsed="false">
      <c r="A116" s="12" t="n">
        <v>43587.7188693403</v>
      </c>
      <c r="B116" s="13" t="s">
        <v>14</v>
      </c>
      <c r="C116" s="13" t="s">
        <v>32</v>
      </c>
      <c r="D116" s="14" t="n">
        <v>43587</v>
      </c>
      <c r="E116" s="8" t="n">
        <v>0.375</v>
      </c>
      <c r="F116" s="8" t="n">
        <v>0.71875</v>
      </c>
      <c r="G116" s="8" t="n">
        <v>0.5</v>
      </c>
      <c r="H116" s="8" t="n">
        <v>0.520833333335759</v>
      </c>
      <c r="I116" s="13"/>
    </row>
    <row r="117" customFormat="false" ht="13.8" hidden="false" customHeight="false" outlineLevel="0" collapsed="false">
      <c r="A117" s="12" t="n">
        <v>43587.733255</v>
      </c>
      <c r="B117" s="13" t="s">
        <v>14</v>
      </c>
      <c r="C117" s="13" t="s">
        <v>32</v>
      </c>
      <c r="D117" s="14" t="n">
        <v>43587</v>
      </c>
      <c r="E117" s="8" t="n">
        <v>0.583333333335759</v>
      </c>
      <c r="F117" s="8" t="n">
        <v>0.732638888890506</v>
      </c>
      <c r="I117" s="13"/>
    </row>
    <row r="118" customFormat="false" ht="13.8" hidden="false" customHeight="false" outlineLevel="0" collapsed="false">
      <c r="A118" s="12" t="n">
        <v>43584.7265462731</v>
      </c>
      <c r="B118" s="13" t="s">
        <v>11</v>
      </c>
      <c r="C118" s="13" t="s">
        <v>12</v>
      </c>
      <c r="D118" s="14" t="n">
        <v>43584</v>
      </c>
      <c r="E118" s="8" t="n">
        <v>0.291666666664241</v>
      </c>
      <c r="F118" s="8" t="n">
        <v>0.729166666664241</v>
      </c>
      <c r="G118" s="8" t="n">
        <v>0.5</v>
      </c>
      <c r="H118" s="8" t="n">
        <v>0.520833333335759</v>
      </c>
      <c r="I118" s="13"/>
    </row>
    <row r="119" customFormat="false" ht="13.8" hidden="false" customHeight="false" outlineLevel="0" collapsed="false">
      <c r="A119" s="12" t="n">
        <v>43584.7267166319</v>
      </c>
      <c r="B119" s="13" t="s">
        <v>11</v>
      </c>
      <c r="C119" s="13" t="s">
        <v>12</v>
      </c>
      <c r="D119" s="14" t="n">
        <v>43584</v>
      </c>
      <c r="E119" s="8" t="n">
        <v>0.291666666664241</v>
      </c>
      <c r="F119" s="8" t="n">
        <v>0.729166666664241</v>
      </c>
      <c r="G119" s="8" t="n">
        <v>0.5</v>
      </c>
      <c r="H119" s="8" t="n">
        <v>0.520833333335759</v>
      </c>
      <c r="I119" s="13"/>
    </row>
    <row r="120" customFormat="false" ht="13.8" hidden="false" customHeight="false" outlineLevel="0" collapsed="false">
      <c r="A120" s="12" t="n">
        <v>43584.7274014236</v>
      </c>
      <c r="B120" s="13" t="s">
        <v>11</v>
      </c>
      <c r="C120" s="13" t="s">
        <v>12</v>
      </c>
      <c r="D120" s="14" t="n">
        <v>43584</v>
      </c>
      <c r="E120" s="8" t="n">
        <v>0.291666666664241</v>
      </c>
      <c r="F120" s="8" t="n">
        <v>0.729166666664241</v>
      </c>
      <c r="G120" s="8" t="n">
        <v>0.5</v>
      </c>
      <c r="H120" s="8" t="n">
        <v>0.520833333335759</v>
      </c>
      <c r="I120" s="13"/>
    </row>
    <row r="121" customFormat="false" ht="13.8" hidden="false" customHeight="false" outlineLevel="0" collapsed="false">
      <c r="A121" s="12" t="n">
        <v>43584.7278313657</v>
      </c>
      <c r="B121" s="13" t="s">
        <v>11</v>
      </c>
      <c r="C121" s="13" t="s">
        <v>12</v>
      </c>
      <c r="D121" s="14" t="n">
        <v>43584</v>
      </c>
      <c r="E121" s="8" t="n">
        <v>0.291666666664241</v>
      </c>
      <c r="F121" s="8" t="n">
        <v>0.729166666664241</v>
      </c>
      <c r="G121" s="8" t="n">
        <v>0.5</v>
      </c>
      <c r="H121" s="8" t="n">
        <v>0.520833333335759</v>
      </c>
      <c r="I121" s="13"/>
    </row>
    <row r="122" customFormat="false" ht="13.8" hidden="false" customHeight="false" outlineLevel="0" collapsed="false">
      <c r="A122" s="12" t="n">
        <v>43586.6911902546</v>
      </c>
      <c r="B122" s="13" t="s">
        <v>14</v>
      </c>
      <c r="C122" s="13" t="s">
        <v>32</v>
      </c>
      <c r="D122" s="14" t="n">
        <v>43586</v>
      </c>
      <c r="E122" s="8" t="n">
        <v>0.354166666664241</v>
      </c>
      <c r="F122" s="8" t="n">
        <v>0.697916666666667</v>
      </c>
      <c r="I122" s="13"/>
    </row>
    <row r="123" customFormat="false" ht="13.8" hidden="false" customHeight="false" outlineLevel="0" collapsed="false">
      <c r="A123" s="12" t="n">
        <v>43585.7168066435</v>
      </c>
      <c r="B123" s="13" t="s">
        <v>11</v>
      </c>
      <c r="C123" s="13" t="s">
        <v>12</v>
      </c>
      <c r="D123" s="14" t="n">
        <v>43585</v>
      </c>
      <c r="E123" s="8" t="n">
        <v>0.291666666664241</v>
      </c>
      <c r="F123" s="8" t="n">
        <v>0.71875</v>
      </c>
      <c r="G123" s="8" t="n">
        <v>0.5</v>
      </c>
      <c r="H123" s="8" t="n">
        <v>0.520833333335759</v>
      </c>
      <c r="I123" s="13"/>
    </row>
    <row r="124" customFormat="false" ht="13.8" hidden="false" customHeight="false" outlineLevel="0" collapsed="false">
      <c r="A124" s="12" t="n">
        <v>43585.7248353125</v>
      </c>
      <c r="B124" s="13" t="s">
        <v>11</v>
      </c>
      <c r="C124" s="13" t="s">
        <v>12</v>
      </c>
      <c r="D124" s="14" t="n">
        <v>43585</v>
      </c>
      <c r="E124" s="8" t="n">
        <v>0.291666666664241</v>
      </c>
      <c r="F124" s="8" t="n">
        <v>0.729166666664241</v>
      </c>
      <c r="G124" s="8" t="n">
        <v>0.5</v>
      </c>
      <c r="H124" s="8" t="n">
        <v>0.520833333335759</v>
      </c>
      <c r="I124" s="13"/>
    </row>
    <row r="125" customFormat="false" ht="13.8" hidden="false" customHeight="false" outlineLevel="0" collapsed="false">
      <c r="A125" s="12" t="n">
        <v>43585.7276041204</v>
      </c>
      <c r="B125" s="13" t="s">
        <v>11</v>
      </c>
      <c r="C125" s="13" t="s">
        <v>12</v>
      </c>
      <c r="D125" s="14" t="n">
        <v>43585</v>
      </c>
      <c r="E125" s="8" t="n">
        <v>0.291666666664241</v>
      </c>
      <c r="F125" s="8" t="n">
        <v>0.729166666664241</v>
      </c>
      <c r="G125" s="8" t="n">
        <v>0.5</v>
      </c>
      <c r="H125" s="8" t="n">
        <v>0.520833333335759</v>
      </c>
      <c r="I125" s="13"/>
    </row>
    <row r="126" customFormat="false" ht="13.8" hidden="false" customHeight="false" outlineLevel="0" collapsed="false">
      <c r="A126" s="12" t="n">
        <v>43585.7310065625</v>
      </c>
      <c r="B126" s="13" t="s">
        <v>11</v>
      </c>
      <c r="C126" s="13" t="s">
        <v>12</v>
      </c>
      <c r="D126" s="14" t="n">
        <v>43585</v>
      </c>
      <c r="E126" s="8" t="n">
        <v>0.291666666664241</v>
      </c>
      <c r="F126" s="8" t="n">
        <v>0.729166666664241</v>
      </c>
      <c r="G126" s="8" t="n">
        <v>0.5</v>
      </c>
      <c r="H126" s="8" t="n">
        <v>0.520833333335759</v>
      </c>
      <c r="I126" s="13"/>
    </row>
    <row r="127" customFormat="false" ht="13.8" hidden="false" customHeight="false" outlineLevel="0" collapsed="false">
      <c r="A127" s="12" t="n">
        <v>43586.700122662</v>
      </c>
      <c r="B127" s="13" t="s">
        <v>14</v>
      </c>
      <c r="C127" s="13" t="s">
        <v>32</v>
      </c>
      <c r="D127" s="14" t="n">
        <v>43586</v>
      </c>
      <c r="E127" s="8" t="n">
        <v>0.395833333335759</v>
      </c>
      <c r="F127" s="8" t="n">
        <v>0.708333333335759</v>
      </c>
      <c r="I127" s="13"/>
    </row>
    <row r="128" customFormat="false" ht="13.8" hidden="false" customHeight="false" outlineLevel="0" collapsed="false">
      <c r="A128" s="12" t="n">
        <v>43586.7226046412</v>
      </c>
      <c r="B128" s="13" t="s">
        <v>14</v>
      </c>
      <c r="C128" s="13" t="s">
        <v>32</v>
      </c>
      <c r="D128" s="14" t="n">
        <v>43586</v>
      </c>
      <c r="E128" s="8" t="n">
        <v>0.375</v>
      </c>
      <c r="F128" s="8" t="n">
        <v>0.711805555554747</v>
      </c>
      <c r="G128" s="8" t="n">
        <v>0.5</v>
      </c>
      <c r="H128" s="8" t="n">
        <v>0.513888888890506</v>
      </c>
      <c r="I128" s="13"/>
    </row>
    <row r="129" customFormat="false" ht="13.8" hidden="false" customHeight="false" outlineLevel="0" collapsed="false">
      <c r="A129" s="12" t="n">
        <v>43586.803742419</v>
      </c>
      <c r="B129" s="13" t="s">
        <v>14</v>
      </c>
      <c r="C129" s="13" t="s">
        <v>32</v>
      </c>
      <c r="D129" s="14" t="n">
        <v>43586</v>
      </c>
      <c r="E129" s="8" t="n">
        <v>0.375</v>
      </c>
      <c r="F129" s="8" t="n">
        <v>0.711805555554747</v>
      </c>
      <c r="G129" s="8" t="n">
        <v>0.5</v>
      </c>
      <c r="H129" s="8" t="n">
        <v>0.513888888890506</v>
      </c>
      <c r="I129" s="13"/>
    </row>
    <row r="130" customFormat="false" ht="13.8" hidden="false" customHeight="false" outlineLevel="0" collapsed="false">
      <c r="A130" s="12" t="n">
        <v>43587.6757048958</v>
      </c>
      <c r="B130" s="13" t="s">
        <v>14</v>
      </c>
      <c r="C130" s="13" t="s">
        <v>32</v>
      </c>
      <c r="D130" s="14" t="n">
        <v>43586</v>
      </c>
      <c r="E130" s="8" t="n">
        <v>0.291666666664241</v>
      </c>
      <c r="F130" s="8" t="n">
        <v>0.75</v>
      </c>
      <c r="G130" s="8" t="n">
        <v>0.458333333335759</v>
      </c>
      <c r="H130" s="8" t="n">
        <v>0.5625</v>
      </c>
      <c r="I130" s="13"/>
    </row>
    <row r="131" customFormat="false" ht="13.8" hidden="false" customHeight="false" outlineLevel="0" collapsed="false">
      <c r="A131" s="12" t="n">
        <v>43586.7041540972</v>
      </c>
      <c r="B131" s="13" t="s">
        <v>11</v>
      </c>
      <c r="C131" s="13" t="s">
        <v>32</v>
      </c>
      <c r="D131" s="14" t="n">
        <v>43586</v>
      </c>
      <c r="E131" s="8" t="n">
        <v>0.291666666664241</v>
      </c>
      <c r="F131" s="8" t="n">
        <v>0.708333333335759</v>
      </c>
      <c r="G131" s="8" t="n">
        <v>0.5</v>
      </c>
      <c r="H131" s="8" t="n">
        <v>0.520833333335759</v>
      </c>
      <c r="I131" s="13"/>
    </row>
    <row r="132" customFormat="false" ht="13.8" hidden="false" customHeight="false" outlineLevel="0" collapsed="false">
      <c r="A132" s="12" t="n">
        <v>43586.7047983449</v>
      </c>
      <c r="B132" s="13" t="s">
        <v>11</v>
      </c>
      <c r="C132" s="13" t="s">
        <v>32</v>
      </c>
      <c r="D132" s="14" t="n">
        <v>43586</v>
      </c>
      <c r="E132" s="8" t="n">
        <v>0.291666666664241</v>
      </c>
      <c r="F132" s="8" t="n">
        <v>0.708333333335759</v>
      </c>
      <c r="G132" s="8" t="n">
        <v>0.5</v>
      </c>
      <c r="H132" s="8" t="n">
        <v>0.520833333335759</v>
      </c>
      <c r="I132" s="13"/>
    </row>
    <row r="133" customFormat="false" ht="13.8" hidden="false" customHeight="false" outlineLevel="0" collapsed="false">
      <c r="A133" s="12" t="n">
        <v>43586.7127082292</v>
      </c>
      <c r="B133" s="13" t="s">
        <v>11</v>
      </c>
      <c r="C133" s="13" t="s">
        <v>32</v>
      </c>
      <c r="D133" s="14" t="n">
        <v>43586</v>
      </c>
      <c r="E133" s="8" t="n">
        <v>0.291666666664241</v>
      </c>
      <c r="F133" s="8" t="n">
        <v>0.708333333335759</v>
      </c>
      <c r="G133" s="8" t="n">
        <v>0.5</v>
      </c>
      <c r="H133" s="8" t="n">
        <v>0.520833333335759</v>
      </c>
      <c r="I133" s="13"/>
    </row>
    <row r="134" customFormat="false" ht="13.8" hidden="false" customHeight="false" outlineLevel="0" collapsed="false">
      <c r="A134" s="12" t="n">
        <v>43586.7133083218</v>
      </c>
      <c r="B134" s="13" t="s">
        <v>11</v>
      </c>
      <c r="C134" s="13" t="s">
        <v>32</v>
      </c>
      <c r="D134" s="14" t="n">
        <v>43586</v>
      </c>
      <c r="E134" s="8" t="n">
        <v>0.302083333335759</v>
      </c>
      <c r="F134" s="8" t="n">
        <v>0.708333333335759</v>
      </c>
      <c r="G134" s="8" t="n">
        <v>0.5</v>
      </c>
      <c r="H134" s="8" t="n">
        <v>0.520833333335759</v>
      </c>
      <c r="I134" s="13"/>
    </row>
    <row r="135" customFormat="false" ht="13.8" hidden="false" customHeight="false" outlineLevel="0" collapsed="false">
      <c r="A135" s="12" t="n">
        <v>43585.7145690509</v>
      </c>
      <c r="B135" s="13" t="s">
        <v>14</v>
      </c>
      <c r="C135" s="13" t="s">
        <v>12</v>
      </c>
      <c r="D135" s="14" t="n">
        <v>43585</v>
      </c>
      <c r="E135" s="8" t="n">
        <v>0.375</v>
      </c>
      <c r="F135" s="8" t="n">
        <v>0.715277777781012</v>
      </c>
      <c r="G135" s="8" t="n">
        <v>0.520833333335759</v>
      </c>
      <c r="H135" s="8" t="n">
        <v>0.534722222218988</v>
      </c>
      <c r="I135" s="13"/>
    </row>
    <row r="136" customFormat="false" ht="13.8" hidden="false" customHeight="false" outlineLevel="0" collapsed="false">
      <c r="A136" s="12" t="n">
        <v>43586.4269326736</v>
      </c>
      <c r="B136" s="13" t="s">
        <v>14</v>
      </c>
      <c r="C136" s="13" t="s">
        <v>12</v>
      </c>
      <c r="D136" s="14" t="n">
        <v>43585</v>
      </c>
      <c r="E136" s="8" t="n">
        <v>0.416666666664241</v>
      </c>
      <c r="F136" s="8" t="n">
        <v>0.708333333335759</v>
      </c>
      <c r="I136" s="13"/>
    </row>
    <row r="137" customFormat="false" ht="13.8" hidden="false" customHeight="false" outlineLevel="0" collapsed="false">
      <c r="A137" s="12" t="n">
        <v>43586.6905916204</v>
      </c>
      <c r="B137" s="13" t="s">
        <v>14</v>
      </c>
      <c r="C137" s="13" t="s">
        <v>12</v>
      </c>
      <c r="D137" s="14" t="n">
        <v>43585</v>
      </c>
      <c r="E137" s="8" t="n">
        <v>0.364583333335759</v>
      </c>
      <c r="F137" s="8" t="n">
        <v>0.697916666664241</v>
      </c>
      <c r="I137" s="13"/>
    </row>
    <row r="138" customFormat="false" ht="13.8" hidden="false" customHeight="false" outlineLevel="0" collapsed="false">
      <c r="A138" s="12" t="n">
        <v>43587.6743364352</v>
      </c>
      <c r="B138" s="13" t="s">
        <v>33</v>
      </c>
      <c r="C138" s="13" t="s">
        <v>12</v>
      </c>
      <c r="D138" s="14" t="n">
        <v>43585</v>
      </c>
      <c r="E138" s="8" t="n">
        <v>0.333333333335759</v>
      </c>
      <c r="F138" s="8" t="n">
        <v>0.479166666664241</v>
      </c>
      <c r="I138" s="13"/>
    </row>
    <row r="139" customFormat="false" ht="13.8" hidden="false" customHeight="false" outlineLevel="0" collapsed="false">
      <c r="A139" s="12" t="n">
        <v>43587.6749758796</v>
      </c>
      <c r="B139" s="13" t="s">
        <v>17</v>
      </c>
      <c r="C139" s="13" t="s">
        <v>12</v>
      </c>
      <c r="D139" s="14" t="n">
        <v>43585</v>
      </c>
      <c r="E139" s="8" t="n">
        <v>0.479166666664241</v>
      </c>
      <c r="F139" s="8" t="n">
        <v>0.645833333335759</v>
      </c>
      <c r="I139" s="13"/>
      <c r="J139" s="13"/>
    </row>
    <row r="140" customFormat="false" ht="13.8" hidden="false" customHeight="false" outlineLevel="0" collapsed="false">
      <c r="A140" s="12" t="n">
        <v>43584.6898040741</v>
      </c>
      <c r="B140" s="13" t="s">
        <v>14</v>
      </c>
      <c r="C140" s="13" t="s">
        <v>12</v>
      </c>
      <c r="D140" s="14" t="n">
        <v>43584</v>
      </c>
      <c r="E140" s="8" t="n">
        <v>0.34375</v>
      </c>
      <c r="F140" s="8" t="n">
        <v>0.697916666664241</v>
      </c>
      <c r="G140" s="8" t="n">
        <v>0.645833333335759</v>
      </c>
      <c r="H140" s="8" t="n">
        <v>0.666666666664241</v>
      </c>
      <c r="I140" s="13"/>
    </row>
    <row r="141" customFormat="false" ht="13.8" hidden="false" customHeight="false" outlineLevel="0" collapsed="false">
      <c r="A141" s="12" t="n">
        <v>43584.7077916435</v>
      </c>
      <c r="B141" s="13" t="s">
        <v>14</v>
      </c>
      <c r="C141" s="13" t="s">
        <v>12</v>
      </c>
      <c r="D141" s="14" t="n">
        <v>43584</v>
      </c>
      <c r="E141" s="8" t="n">
        <v>0.375</v>
      </c>
      <c r="F141" s="8" t="n">
        <v>0.708333333335759</v>
      </c>
      <c r="G141" s="8" t="n">
        <v>0.5</v>
      </c>
      <c r="H141" s="8" t="n">
        <v>0.520833333335759</v>
      </c>
      <c r="I141" s="13"/>
    </row>
    <row r="142" customFormat="false" ht="13.8" hidden="false" customHeight="false" outlineLevel="0" collapsed="false">
      <c r="A142" s="12" t="n">
        <v>43584.7079916551</v>
      </c>
      <c r="B142" s="13" t="s">
        <v>14</v>
      </c>
      <c r="C142" s="13" t="s">
        <v>12</v>
      </c>
      <c r="D142" s="14" t="n">
        <v>43584</v>
      </c>
      <c r="E142" s="8" t="n">
        <v>0.392361111109494</v>
      </c>
      <c r="F142" s="8" t="n">
        <v>0.708333333335759</v>
      </c>
      <c r="I142" s="13"/>
    </row>
    <row r="143" customFormat="false" ht="13.8" hidden="false" customHeight="false" outlineLevel="0" collapsed="false">
      <c r="A143" s="12" t="n">
        <v>43587.6777759375</v>
      </c>
      <c r="B143" s="13" t="s">
        <v>14</v>
      </c>
      <c r="C143" s="13" t="s">
        <v>12</v>
      </c>
      <c r="D143" s="14" t="n">
        <v>43584</v>
      </c>
      <c r="E143" s="8" t="n">
        <v>0.291666666664241</v>
      </c>
      <c r="F143" s="8" t="n">
        <v>0.791666666664241</v>
      </c>
      <c r="G143" s="8" t="n">
        <v>0.458333333335759</v>
      </c>
      <c r="H143" s="8" t="n">
        <v>0.520833333335759</v>
      </c>
      <c r="I143" s="13"/>
    </row>
    <row r="144" customFormat="false" ht="13.8" hidden="false" customHeight="false" outlineLevel="0" collapsed="false">
      <c r="A144" s="12" t="n">
        <v>43564.7031528472</v>
      </c>
      <c r="B144" s="13" t="s">
        <v>24</v>
      </c>
      <c r="C144" s="13" t="s">
        <v>25</v>
      </c>
      <c r="D144" s="14" t="n">
        <v>43563</v>
      </c>
      <c r="E144" s="8" t="n">
        <v>0.3125</v>
      </c>
      <c r="F144" s="8" t="n">
        <v>0.458333333335759</v>
      </c>
      <c r="I144" s="13"/>
    </row>
    <row r="145" customFormat="false" ht="13.8" hidden="false" customHeight="false" outlineLevel="0" collapsed="false">
      <c r="A145" s="12" t="n">
        <v>43564.7043989236</v>
      </c>
      <c r="B145" s="13" t="s">
        <v>14</v>
      </c>
      <c r="C145" s="13" t="s">
        <v>25</v>
      </c>
      <c r="D145" s="14" t="n">
        <v>43563</v>
      </c>
      <c r="E145" s="8" t="n">
        <v>0.458333333335759</v>
      </c>
      <c r="F145" s="8" t="n">
        <v>0.6875</v>
      </c>
      <c r="G145" s="8" t="n">
        <v>0.53125</v>
      </c>
      <c r="H145" s="8" t="n">
        <v>0.552083333335759</v>
      </c>
      <c r="I145" s="13"/>
    </row>
    <row r="146" customFormat="false" ht="13.8" hidden="false" customHeight="false" outlineLevel="0" collapsed="false">
      <c r="A146" s="12" t="n">
        <v>43564.6446742593</v>
      </c>
      <c r="B146" s="13" t="s">
        <v>14</v>
      </c>
      <c r="C146" s="13" t="s">
        <v>25</v>
      </c>
      <c r="D146" s="14" t="n">
        <v>43560</v>
      </c>
      <c r="E146" s="8" t="n">
        <v>0.3125</v>
      </c>
      <c r="F146" s="8" t="n">
        <v>0.458333333335759</v>
      </c>
      <c r="I146" s="13"/>
    </row>
    <row r="147" customFormat="false" ht="14.15" hidden="false" customHeight="false" outlineLevel="0" collapsed="false">
      <c r="A147" s="12" t="n">
        <v>43564.6452250926</v>
      </c>
      <c r="B147" s="15" t="s">
        <v>27</v>
      </c>
      <c r="C147" s="13" t="s">
        <v>25</v>
      </c>
      <c r="D147" s="14" t="n">
        <v>43560</v>
      </c>
      <c r="E147" s="8" t="n">
        <v>0.458333333335759</v>
      </c>
      <c r="F147" s="8" t="n">
        <v>0.604166666664241</v>
      </c>
      <c r="I147" s="13"/>
    </row>
    <row r="148" customFormat="false" ht="13.8" hidden="false" customHeight="false" outlineLevel="0" collapsed="false">
      <c r="A148" s="12" t="n">
        <v>43564.6456196412</v>
      </c>
      <c r="B148" s="13" t="s">
        <v>14</v>
      </c>
      <c r="C148" s="13" t="s">
        <v>25</v>
      </c>
      <c r="D148" s="14" t="n">
        <v>43560</v>
      </c>
      <c r="E148" s="8" t="n">
        <v>0.604166666664241</v>
      </c>
      <c r="F148" s="8" t="n">
        <v>0.680555555554747</v>
      </c>
      <c r="I148" s="13"/>
    </row>
    <row r="149" customFormat="false" ht="13.8" hidden="false" customHeight="false" outlineLevel="0" collapsed="false">
      <c r="A149" s="12" t="n">
        <v>43559.7248872338</v>
      </c>
      <c r="B149" s="13" t="s">
        <v>21</v>
      </c>
      <c r="C149" s="13" t="s">
        <v>25</v>
      </c>
      <c r="D149" s="14" t="n">
        <v>43559</v>
      </c>
      <c r="E149" s="8" t="n">
        <v>0.34375</v>
      </c>
      <c r="F149" s="8" t="n">
        <v>0.520833333335759</v>
      </c>
      <c r="G149" s="8" t="n">
        <v>0.458333333335759</v>
      </c>
      <c r="H149" s="8" t="n">
        <v>0.479166666664241</v>
      </c>
      <c r="I149" s="13"/>
      <c r="J149" s="13"/>
    </row>
    <row r="150" customFormat="false" ht="13.8" hidden="false" customHeight="false" outlineLevel="0" collapsed="false">
      <c r="A150" s="12" t="n">
        <v>43559.7252699537</v>
      </c>
      <c r="B150" s="13" t="s">
        <v>14</v>
      </c>
      <c r="C150" s="13" t="s">
        <v>25</v>
      </c>
      <c r="D150" s="14" t="n">
        <v>43559</v>
      </c>
      <c r="E150" s="8" t="n">
        <v>0.520833333335759</v>
      </c>
      <c r="F150" s="8" t="n">
        <v>0.729166666664241</v>
      </c>
      <c r="I150" s="13"/>
    </row>
    <row r="151" customFormat="false" ht="13.8" hidden="false" customHeight="false" outlineLevel="0" collapsed="false">
      <c r="A151" s="12" t="n">
        <v>43559.7240082523</v>
      </c>
      <c r="B151" s="13" t="s">
        <v>34</v>
      </c>
      <c r="C151" s="13" t="s">
        <v>25</v>
      </c>
      <c r="D151" s="14" t="n">
        <v>43558</v>
      </c>
      <c r="E151" s="8" t="n">
        <v>0.3125</v>
      </c>
      <c r="F151" s="8" t="n">
        <v>0.9375</v>
      </c>
      <c r="I151" s="13"/>
    </row>
    <row r="152" customFormat="false" ht="13.8" hidden="false" customHeight="false" outlineLevel="0" collapsed="false">
      <c r="A152" s="12" t="n">
        <v>43559.7230755787</v>
      </c>
      <c r="B152" s="13" t="s">
        <v>29</v>
      </c>
      <c r="C152" s="13" t="s">
        <v>30</v>
      </c>
      <c r="D152" s="14" t="n">
        <v>43557</v>
      </c>
      <c r="E152" s="8" t="n">
        <v>0.3125</v>
      </c>
      <c r="F152" s="8" t="n">
        <v>0.5</v>
      </c>
      <c r="I152" s="13"/>
    </row>
    <row r="153" customFormat="false" ht="13.8" hidden="false" customHeight="false" outlineLevel="0" collapsed="false">
      <c r="A153" s="12" t="n">
        <v>43559.7234831366</v>
      </c>
      <c r="B153" s="13" t="s">
        <v>34</v>
      </c>
      <c r="C153" s="13" t="s">
        <v>30</v>
      </c>
      <c r="D153" s="14" t="n">
        <v>43557</v>
      </c>
      <c r="E153" s="8" t="n">
        <v>0.5</v>
      </c>
      <c r="F153" s="8" t="n">
        <v>0.864583333335759</v>
      </c>
      <c r="I153" s="13"/>
    </row>
    <row r="154" customFormat="false" ht="13.8" hidden="false" customHeight="false" outlineLevel="0" collapsed="false">
      <c r="A154" s="12" t="n">
        <v>43559.7222149653</v>
      </c>
      <c r="B154" s="13" t="s">
        <v>14</v>
      </c>
      <c r="C154" s="13" t="s">
        <v>30</v>
      </c>
      <c r="D154" s="14" t="n">
        <v>43556</v>
      </c>
      <c r="E154" s="8" t="n">
        <v>0.375</v>
      </c>
      <c r="F154" s="8" t="n">
        <v>0.625</v>
      </c>
      <c r="G154" s="8" t="n">
        <v>0.5</v>
      </c>
      <c r="H154" s="8" t="n">
        <v>0.520833333335759</v>
      </c>
      <c r="I154" s="13"/>
    </row>
    <row r="155" customFormat="false" ht="13.8" hidden="false" customHeight="false" outlineLevel="0" collapsed="false">
      <c r="A155" s="12" t="n">
        <v>43588.4915676968</v>
      </c>
      <c r="B155" s="13" t="s">
        <v>14</v>
      </c>
      <c r="C155" s="13" t="s">
        <v>12</v>
      </c>
      <c r="D155" s="14" t="n">
        <v>43584</v>
      </c>
      <c r="E155" s="8" t="n">
        <v>0.291666666664241</v>
      </c>
      <c r="F155" s="8" t="n">
        <v>0.791666666664241</v>
      </c>
      <c r="G155" s="8" t="n">
        <v>0.458333333335759</v>
      </c>
      <c r="H155" s="8" t="n">
        <v>0.520833333335759</v>
      </c>
      <c r="I155" s="13"/>
    </row>
    <row r="156" customFormat="false" ht="13.8" hidden="false" customHeight="false" outlineLevel="0" collapsed="false">
      <c r="A156" s="12" t="n">
        <v>43588.4920243287</v>
      </c>
      <c r="B156" s="13" t="s">
        <v>14</v>
      </c>
      <c r="C156" s="13" t="s">
        <v>32</v>
      </c>
      <c r="D156" s="14" t="n">
        <v>43588</v>
      </c>
      <c r="E156" s="8" t="n">
        <v>0.479166666664241</v>
      </c>
      <c r="F156" s="8" t="n">
        <v>0.1875</v>
      </c>
      <c r="I156" s="13"/>
    </row>
    <row r="157" customFormat="false" ht="13.8" hidden="false" customHeight="false" outlineLevel="0" collapsed="false">
      <c r="A157" s="12" t="n">
        <v>43588.5166673264</v>
      </c>
      <c r="B157" s="13" t="s">
        <v>14</v>
      </c>
      <c r="C157" s="13" t="s">
        <v>32</v>
      </c>
      <c r="D157" s="14" t="n">
        <v>43587</v>
      </c>
      <c r="E157" s="8" t="n">
        <v>0.385416666664241</v>
      </c>
      <c r="F157" s="8" t="n">
        <v>0.71875</v>
      </c>
      <c r="I157" s="13"/>
    </row>
    <row r="158" customFormat="false" ht="13.8" hidden="false" customHeight="false" outlineLevel="0" collapsed="false">
      <c r="A158" s="12" t="n">
        <v>43588.649138588</v>
      </c>
      <c r="B158" s="13" t="s">
        <v>11</v>
      </c>
      <c r="C158" s="13" t="s">
        <v>32</v>
      </c>
      <c r="D158" s="14" t="n">
        <v>43588</v>
      </c>
      <c r="E158" s="8" t="n">
        <v>0.291666666664241</v>
      </c>
      <c r="F158" s="8" t="n">
        <v>0.649305555554747</v>
      </c>
      <c r="G158" s="8" t="n">
        <v>0.5</v>
      </c>
      <c r="H158" s="8" t="n">
        <v>0.520833333335759</v>
      </c>
      <c r="I158" s="13"/>
    </row>
    <row r="159" customFormat="false" ht="13.8" hidden="false" customHeight="false" outlineLevel="0" collapsed="false">
      <c r="A159" s="12" t="n">
        <v>43588.6712629167</v>
      </c>
      <c r="B159" s="13" t="s">
        <v>14</v>
      </c>
      <c r="C159" s="13" t="s">
        <v>32</v>
      </c>
      <c r="D159" s="14" t="n">
        <v>43588</v>
      </c>
      <c r="E159" s="8" t="n">
        <v>0.402777777781012</v>
      </c>
      <c r="F159" s="8" t="n">
        <v>0.673611111109494</v>
      </c>
      <c r="I159" s="13"/>
    </row>
    <row r="160" customFormat="false" ht="13.8" hidden="false" customHeight="false" outlineLevel="0" collapsed="false">
      <c r="A160" s="12" t="n">
        <v>43588.7077658796</v>
      </c>
      <c r="B160" s="13" t="s">
        <v>11</v>
      </c>
      <c r="C160" s="13" t="s">
        <v>32</v>
      </c>
      <c r="D160" s="14" t="n">
        <v>43588</v>
      </c>
      <c r="E160" s="8" t="n">
        <v>0.291666666664241</v>
      </c>
      <c r="F160" s="8" t="n">
        <v>0.708333333335759</v>
      </c>
      <c r="G160" s="8" t="n">
        <v>0.5</v>
      </c>
      <c r="H160" s="8" t="n">
        <v>0.520833333335759</v>
      </c>
      <c r="I160" s="13"/>
    </row>
    <row r="161" customFormat="false" ht="13.8" hidden="false" customHeight="false" outlineLevel="0" collapsed="false">
      <c r="A161" s="12" t="n">
        <v>43588.7079806597</v>
      </c>
      <c r="B161" s="13" t="s">
        <v>11</v>
      </c>
      <c r="C161" s="13" t="s">
        <v>32</v>
      </c>
      <c r="D161" s="14" t="n">
        <v>43586</v>
      </c>
      <c r="E161" s="8" t="n">
        <v>0.291666666664241</v>
      </c>
      <c r="F161" s="8" t="n">
        <v>0.708333333335759</v>
      </c>
      <c r="G161" s="8" t="n">
        <v>0.5</v>
      </c>
      <c r="H161" s="8" t="n">
        <v>0.520833333335759</v>
      </c>
      <c r="I161" s="13"/>
    </row>
    <row r="162" customFormat="false" ht="13.8" hidden="false" customHeight="false" outlineLevel="0" collapsed="false">
      <c r="A162" s="12" t="n">
        <v>43588.7083817824</v>
      </c>
      <c r="B162" s="13" t="s">
        <v>11</v>
      </c>
      <c r="C162" s="13" t="s">
        <v>32</v>
      </c>
      <c r="D162" s="14" t="n">
        <v>43588</v>
      </c>
      <c r="E162" s="8" t="n">
        <v>0.291666666664241</v>
      </c>
      <c r="F162" s="8" t="n">
        <v>0.708333333335759</v>
      </c>
      <c r="G162" s="8" t="n">
        <v>0.5</v>
      </c>
      <c r="H162" s="8" t="n">
        <v>0.520833333335759</v>
      </c>
      <c r="I162" s="13"/>
    </row>
    <row r="163" customFormat="false" ht="13.8" hidden="false" customHeight="false" outlineLevel="0" collapsed="false">
      <c r="A163" s="12" t="n">
        <v>43588.7085302083</v>
      </c>
      <c r="B163" s="13" t="s">
        <v>11</v>
      </c>
      <c r="C163" s="13" t="s">
        <v>32</v>
      </c>
      <c r="D163" s="14" t="n">
        <v>43588</v>
      </c>
      <c r="E163" s="8" t="n">
        <v>0.291666666664241</v>
      </c>
      <c r="F163" s="8" t="n">
        <v>0.708333333335759</v>
      </c>
      <c r="G163" s="8" t="n">
        <v>0.5</v>
      </c>
      <c r="H163" s="8" t="n">
        <v>0.520833333335759</v>
      </c>
      <c r="I163" s="13"/>
    </row>
    <row r="164" customFormat="false" ht="13.8" hidden="false" customHeight="false" outlineLevel="0" collapsed="false">
      <c r="A164" s="12" t="n">
        <v>43588.7773537269</v>
      </c>
      <c r="B164" s="13" t="s">
        <v>14</v>
      </c>
      <c r="C164" s="13" t="s">
        <v>32</v>
      </c>
      <c r="D164" s="14" t="n">
        <v>43588</v>
      </c>
      <c r="E164" s="8" t="n">
        <v>0.375</v>
      </c>
      <c r="F164" s="8" t="n">
        <v>0.215277777781012</v>
      </c>
      <c r="G164" s="8" t="n">
        <v>0.5</v>
      </c>
      <c r="H164" s="8" t="n">
        <v>0.513888888890506</v>
      </c>
      <c r="I164" s="13"/>
    </row>
    <row r="165" customFormat="false" ht="13.8" hidden="false" customHeight="false" outlineLevel="0" collapsed="false">
      <c r="A165" s="12" t="n">
        <v>43589.9501827894</v>
      </c>
      <c r="B165" s="13" t="s">
        <v>18</v>
      </c>
      <c r="C165" s="13" t="s">
        <v>32</v>
      </c>
      <c r="D165" s="14" t="n">
        <v>43586</v>
      </c>
      <c r="E165" s="8" t="n">
        <v>0.416666666664241</v>
      </c>
      <c r="F165" s="8" t="n">
        <v>0.583333333335759</v>
      </c>
      <c r="I165" s="13"/>
    </row>
    <row r="166" customFormat="false" ht="13.8" hidden="false" customHeight="false" outlineLevel="0" collapsed="false">
      <c r="A166" s="12" t="n">
        <v>43589.9506870718</v>
      </c>
      <c r="B166" s="13" t="s">
        <v>18</v>
      </c>
      <c r="C166" s="13" t="s">
        <v>32</v>
      </c>
      <c r="D166" s="14" t="n">
        <v>43588</v>
      </c>
      <c r="E166" s="8" t="n">
        <v>0.416666666664241</v>
      </c>
      <c r="F166" s="8" t="n">
        <v>0.520833333335759</v>
      </c>
      <c r="I166" s="13"/>
    </row>
    <row r="167" customFormat="false" ht="13.8" hidden="false" customHeight="false" outlineLevel="0" collapsed="false">
      <c r="A167" s="12" t="n">
        <v>43589.951180463</v>
      </c>
      <c r="B167" s="13" t="s">
        <v>18</v>
      </c>
      <c r="C167" s="13" t="s">
        <v>32</v>
      </c>
      <c r="D167" s="14" t="n">
        <v>43589</v>
      </c>
      <c r="E167" s="8" t="n">
        <v>0.5</v>
      </c>
      <c r="F167" s="8" t="n">
        <v>0.583333333335759</v>
      </c>
      <c r="I167" s="13"/>
      <c r="J167" s="13"/>
    </row>
    <row r="168" customFormat="false" ht="13.8" hidden="false" customHeight="false" outlineLevel="0" collapsed="false">
      <c r="A168" s="12" t="n">
        <v>43591.3705257639</v>
      </c>
      <c r="B168" s="13" t="s">
        <v>14</v>
      </c>
      <c r="C168" s="13" t="s">
        <v>32</v>
      </c>
      <c r="D168" s="14" t="n">
        <v>43588</v>
      </c>
      <c r="E168" s="8" t="n">
        <v>0.479166666664241</v>
      </c>
      <c r="F168" s="8" t="n">
        <v>0.1875</v>
      </c>
      <c r="I168" s="13"/>
    </row>
    <row r="169" customFormat="false" ht="13.8" hidden="false" customHeight="false" outlineLevel="0" collapsed="false">
      <c r="A169" s="12" t="n">
        <v>43591.5562628241</v>
      </c>
      <c r="B169" s="13" t="s">
        <v>14</v>
      </c>
      <c r="C169" s="13" t="s">
        <v>32</v>
      </c>
      <c r="D169" s="14" t="n">
        <v>43588</v>
      </c>
      <c r="E169" s="8" t="n">
        <v>0.375</v>
      </c>
      <c r="F169" s="8" t="n">
        <v>0.708333333335759</v>
      </c>
      <c r="G169" s="8" t="n">
        <v>0.572916666664241</v>
      </c>
      <c r="H169" s="8" t="n">
        <v>0.583333333335759</v>
      </c>
      <c r="I169" s="13"/>
    </row>
    <row r="170" customFormat="false" ht="13.8" hidden="false" customHeight="false" outlineLevel="0" collapsed="false">
      <c r="A170" s="12" t="n">
        <v>43591.5563316898</v>
      </c>
      <c r="B170" s="13" t="s">
        <v>17</v>
      </c>
      <c r="C170" s="13" t="s">
        <v>32</v>
      </c>
      <c r="D170" s="14" t="n">
        <v>43590</v>
      </c>
      <c r="E170" s="8" t="n">
        <v>0.3125</v>
      </c>
      <c r="F170" s="8" t="n">
        <v>0.395833333335759</v>
      </c>
      <c r="I170" s="13"/>
      <c r="J170" s="13"/>
    </row>
    <row r="171" customFormat="false" ht="13.8" hidden="false" customHeight="false" outlineLevel="0" collapsed="false">
      <c r="A171" s="12" t="n">
        <v>43591.556733912</v>
      </c>
      <c r="B171" s="13" t="s">
        <v>18</v>
      </c>
      <c r="C171" s="13" t="s">
        <v>32</v>
      </c>
      <c r="D171" s="14" t="n">
        <v>43591</v>
      </c>
      <c r="E171" s="8" t="n">
        <v>0.364583333335759</v>
      </c>
      <c r="F171" s="8" t="n">
        <v>0.697916666664241</v>
      </c>
      <c r="I171" s="13"/>
    </row>
    <row r="172" customFormat="false" ht="13.8" hidden="false" customHeight="false" outlineLevel="0" collapsed="false">
      <c r="A172" s="12" t="n">
        <v>43591.6891603125</v>
      </c>
      <c r="B172" s="13" t="s">
        <v>14</v>
      </c>
      <c r="C172" s="13" t="s">
        <v>32</v>
      </c>
      <c r="D172" s="14" t="n">
        <v>43591</v>
      </c>
      <c r="E172" s="8" t="n">
        <v>0.375</v>
      </c>
      <c r="F172" s="8" t="n">
        <v>0.6875</v>
      </c>
      <c r="I172" s="13"/>
    </row>
    <row r="173" customFormat="false" ht="13.8" hidden="false" customHeight="false" outlineLevel="0" collapsed="false">
      <c r="A173" s="12" t="n">
        <v>43591.7082367824</v>
      </c>
      <c r="B173" s="13" t="s">
        <v>14</v>
      </c>
      <c r="C173" s="13" t="s">
        <v>32</v>
      </c>
      <c r="D173" s="14" t="n">
        <v>43591</v>
      </c>
      <c r="E173" s="8" t="n">
        <v>0.375</v>
      </c>
      <c r="F173" s="8" t="n">
        <v>0.708333333335759</v>
      </c>
      <c r="G173" s="8" t="n">
        <v>0.5</v>
      </c>
      <c r="H173" s="8" t="n">
        <v>0.520833333335759</v>
      </c>
      <c r="I173" s="13"/>
    </row>
    <row r="174" customFormat="false" ht="13.8" hidden="false" customHeight="false" outlineLevel="0" collapsed="false">
      <c r="A174" s="12" t="n">
        <v>43591.7092192477</v>
      </c>
      <c r="B174" s="13" t="s">
        <v>14</v>
      </c>
      <c r="C174" s="13" t="s">
        <v>32</v>
      </c>
      <c r="D174" s="14" t="n">
        <v>43591</v>
      </c>
      <c r="E174" s="8" t="n">
        <v>0.291666666664241</v>
      </c>
      <c r="F174" s="8" t="n">
        <v>0.9375</v>
      </c>
      <c r="G174" s="8" t="n">
        <v>0.458333333335759</v>
      </c>
      <c r="H174" s="8" t="n">
        <v>0.5</v>
      </c>
      <c r="I174" s="13"/>
    </row>
    <row r="175" customFormat="false" ht="13.8" hidden="false" customHeight="false" outlineLevel="0" collapsed="false">
      <c r="A175" s="12" t="n">
        <v>43591.7095610995</v>
      </c>
      <c r="B175" s="13" t="s">
        <v>24</v>
      </c>
      <c r="C175" s="13" t="s">
        <v>32</v>
      </c>
      <c r="D175" s="14" t="n">
        <v>43591</v>
      </c>
      <c r="E175" s="8" t="n">
        <v>0.291666666664241</v>
      </c>
      <c r="F175" s="8" t="n">
        <v>0.708333333335759</v>
      </c>
      <c r="G175" s="8" t="n">
        <v>0.5</v>
      </c>
      <c r="H175" s="8" t="n">
        <v>0.520833333335759</v>
      </c>
      <c r="I175" s="13"/>
    </row>
    <row r="176" customFormat="false" ht="13.8" hidden="false" customHeight="false" outlineLevel="0" collapsed="false">
      <c r="A176" s="12" t="n">
        <v>43591.7101404745</v>
      </c>
      <c r="B176" s="13" t="s">
        <v>24</v>
      </c>
      <c r="C176" s="13" t="s">
        <v>32</v>
      </c>
      <c r="D176" s="14" t="n">
        <v>43591</v>
      </c>
      <c r="E176" s="8" t="n">
        <v>0.291666666664241</v>
      </c>
      <c r="F176" s="8" t="n">
        <v>0.708333333335759</v>
      </c>
      <c r="G176" s="8" t="n">
        <v>0.5</v>
      </c>
      <c r="H176" s="8" t="n">
        <v>0.520833333335759</v>
      </c>
      <c r="I176" s="13"/>
    </row>
    <row r="177" customFormat="false" ht="13.8" hidden="false" customHeight="false" outlineLevel="0" collapsed="false">
      <c r="A177" s="12" t="n">
        <v>43591.7152004282</v>
      </c>
      <c r="B177" s="13" t="s">
        <v>18</v>
      </c>
      <c r="C177" s="13" t="s">
        <v>32</v>
      </c>
      <c r="D177" s="14" t="n">
        <v>43591</v>
      </c>
      <c r="E177" s="8" t="n">
        <v>0.291666666664241</v>
      </c>
      <c r="F177" s="8" t="n">
        <v>0.708333333335759</v>
      </c>
      <c r="G177" s="8" t="n">
        <v>0.5</v>
      </c>
      <c r="H177" s="8" t="n">
        <v>0.520833333335759</v>
      </c>
      <c r="I177" s="13"/>
    </row>
    <row r="178" customFormat="false" ht="13.8" hidden="false" customHeight="false" outlineLevel="0" collapsed="false">
      <c r="A178" s="12" t="n">
        <v>43592.5729321181</v>
      </c>
      <c r="B178" s="13" t="s">
        <v>18</v>
      </c>
      <c r="C178" s="13" t="s">
        <v>32</v>
      </c>
      <c r="D178" s="14" t="n">
        <v>43592</v>
      </c>
      <c r="E178" s="8" t="n">
        <v>0.333333333335759</v>
      </c>
      <c r="F178" s="8" t="n">
        <v>0.75</v>
      </c>
      <c r="I178" s="13"/>
    </row>
    <row r="179" customFormat="false" ht="13.8" hidden="false" customHeight="false" outlineLevel="0" collapsed="false">
      <c r="A179" s="12" t="n">
        <v>43592.7341634259</v>
      </c>
      <c r="B179" s="13" t="s">
        <v>14</v>
      </c>
      <c r="C179" s="13" t="s">
        <v>32</v>
      </c>
      <c r="D179" s="14" t="n">
        <v>43592</v>
      </c>
      <c r="E179" s="8" t="n">
        <v>0.375</v>
      </c>
      <c r="F179" s="8" t="n">
        <v>0.232638888890506</v>
      </c>
      <c r="G179" s="8" t="n">
        <v>0.5</v>
      </c>
      <c r="H179" s="8" t="n">
        <v>0.513888888890506</v>
      </c>
      <c r="I179" s="13"/>
    </row>
    <row r="180" customFormat="false" ht="13.8" hidden="false" customHeight="false" outlineLevel="0" collapsed="false">
      <c r="A180" s="12" t="n">
        <v>43592.7343195833</v>
      </c>
      <c r="B180" s="13" t="s">
        <v>11</v>
      </c>
      <c r="C180" s="13" t="s">
        <v>32</v>
      </c>
      <c r="D180" s="14" t="n">
        <v>43592</v>
      </c>
      <c r="E180" s="8" t="n">
        <v>0.291666666664241</v>
      </c>
      <c r="F180" s="8" t="n">
        <v>0.729166666664241</v>
      </c>
      <c r="G180" s="8" t="n">
        <v>0.5</v>
      </c>
      <c r="H180" s="8" t="n">
        <v>0.520833333335759</v>
      </c>
      <c r="I180" s="13"/>
    </row>
    <row r="181" customFormat="false" ht="13.8" hidden="false" customHeight="false" outlineLevel="0" collapsed="false">
      <c r="A181" s="12" t="n">
        <v>43592.7343309491</v>
      </c>
      <c r="B181" s="13" t="s">
        <v>11</v>
      </c>
      <c r="C181" s="13" t="s">
        <v>32</v>
      </c>
      <c r="D181" s="14" t="n">
        <v>43592</v>
      </c>
      <c r="E181" s="8" t="n">
        <v>0.291666666664241</v>
      </c>
      <c r="F181" s="8" t="n">
        <v>0.729166666664241</v>
      </c>
      <c r="G181" s="8" t="n">
        <v>0.5</v>
      </c>
      <c r="H181" s="8" t="n">
        <v>0.520833333335759</v>
      </c>
      <c r="I181" s="13"/>
    </row>
    <row r="182" customFormat="false" ht="13.8" hidden="false" customHeight="false" outlineLevel="0" collapsed="false">
      <c r="A182" s="12" t="n">
        <v>43592.7470953125</v>
      </c>
      <c r="B182" s="13" t="s">
        <v>17</v>
      </c>
      <c r="C182" s="13" t="s">
        <v>32</v>
      </c>
      <c r="D182" s="14" t="n">
        <v>43592</v>
      </c>
      <c r="E182" s="8" t="n">
        <v>0.354166666664241</v>
      </c>
      <c r="F182" s="8" t="n">
        <v>0.75</v>
      </c>
      <c r="I182" s="13"/>
      <c r="J182" s="13"/>
    </row>
    <row r="183" customFormat="false" ht="13.8" hidden="false" customHeight="false" outlineLevel="0" collapsed="false">
      <c r="A183" s="12" t="n">
        <v>43593.4322366551</v>
      </c>
      <c r="B183" s="13" t="s">
        <v>14</v>
      </c>
      <c r="C183" s="13" t="s">
        <v>32</v>
      </c>
      <c r="D183" s="14" t="n">
        <v>43591</v>
      </c>
      <c r="E183" s="8" t="n">
        <v>0.395833333335759</v>
      </c>
      <c r="F183" s="8" t="n">
        <v>0.708333333335759</v>
      </c>
      <c r="I183" s="13"/>
    </row>
    <row r="184" customFormat="false" ht="13.8" hidden="false" customHeight="false" outlineLevel="0" collapsed="false">
      <c r="A184" s="12" t="n">
        <v>43593.4325767361</v>
      </c>
      <c r="B184" s="13" t="s">
        <v>14</v>
      </c>
      <c r="C184" s="13" t="s">
        <v>32</v>
      </c>
      <c r="D184" s="14" t="n">
        <v>43592</v>
      </c>
      <c r="E184" s="8" t="n">
        <v>0.489583333335759</v>
      </c>
      <c r="F184" s="8" t="n">
        <v>0.833333333335759</v>
      </c>
      <c r="I184" s="13"/>
    </row>
    <row r="185" customFormat="false" ht="13.8" hidden="false" customHeight="false" outlineLevel="0" collapsed="false">
      <c r="A185" s="12" t="n">
        <v>43593.433293831</v>
      </c>
      <c r="B185" s="13" t="s">
        <v>14</v>
      </c>
      <c r="C185" s="13" t="s">
        <v>32</v>
      </c>
      <c r="D185" s="14" t="n">
        <v>43592</v>
      </c>
      <c r="E185" s="8" t="n">
        <v>0.388888888890506</v>
      </c>
      <c r="F185" s="8" t="n">
        <v>0.743055555554747</v>
      </c>
      <c r="I185" s="13"/>
    </row>
  </sheetData>
  <hyperlinks>
    <hyperlink ref="B83" r:id="rId1" display="COHE.JOE.62906.BIZ"/>
    <hyperlink ref="B147" r:id="rId2" display="COHE.JOE.62906.BIZ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2019-05-08T13:50:16Z</dcterms:modified>
  <cp:revision>2</cp:revision>
  <dc:subject/>
  <dc:title/>
</cp:coreProperties>
</file>